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recast system\Source\Repos\200215.ForecastingSystem.Backend\ApplicationTests\ForecastingSystem.Application.Tests\TestDataSample\"/>
    </mc:Choice>
  </mc:AlternateContent>
  <xr:revisionPtr revIDLastSave="0" documentId="13_ncr:1_{57610E84-1E01-4F55-A751-989568BC1A3E}" xr6:coauthVersionLast="47" xr6:coauthVersionMax="47" xr10:uidLastSave="{00000000-0000-0000-0000-000000000000}"/>
  <bookViews>
    <workbookView xWindow="-110" yWindow="-110" windowWidth="19420" windowHeight="10420" activeTab="1" xr2:uid="{98400F17-8BCB-4A19-BF80-04778C336432}"/>
  </bookViews>
  <sheets>
    <sheet name="TC1" sheetId="14" r:id="rId1"/>
    <sheet name="TC ActualRevenue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5" l="1"/>
  <c r="K14" i="15"/>
  <c r="K13" i="15"/>
  <c r="K12" i="15"/>
  <c r="K11" i="15"/>
  <c r="K10" i="15"/>
  <c r="K9" i="15"/>
  <c r="K8" i="15"/>
  <c r="K7" i="15"/>
  <c r="K6" i="15"/>
  <c r="K5" i="15"/>
  <c r="G14" i="14"/>
  <c r="L48" i="14"/>
  <c r="B9" i="14" s="1"/>
  <c r="H13" i="14"/>
  <c r="I13" i="14" s="1"/>
  <c r="G13" i="14"/>
  <c r="G18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tc={42E2D254-82C3-4D73-B01A-FE137B6315C6}</author>
  </authors>
  <commentList>
    <comment ref="G14" authorId="0" shapeId="0" xr:uid="{42E2D254-82C3-4D73-B01A-FE137B6315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Cost valid until 31/12/2022
</t>
      </text>
    </comment>
  </commentList>
</comments>
</file>

<file path=xl/sharedStrings.xml><?xml version="1.0" encoding="utf-8"?>
<sst xmlns="http://schemas.openxmlformats.org/spreadsheetml/2006/main" count="125" uniqueCount="84">
  <si>
    <t>Kent</t>
  </si>
  <si>
    <t>Tho</t>
  </si>
  <si>
    <t>Role</t>
  </si>
  <si>
    <t>Name</t>
  </si>
  <si>
    <t>Hours per Week</t>
  </si>
  <si>
    <t>hours per day</t>
  </si>
  <si>
    <t>Cost Per day</t>
  </si>
  <si>
    <t>Project Manager -$180</t>
  </si>
  <si>
    <t>VN Dev - $80</t>
  </si>
  <si>
    <t>Total Cost Per Day</t>
  </si>
  <si>
    <t>Phase Budget</t>
  </si>
  <si>
    <t>Phase Value</t>
  </si>
  <si>
    <t>Estimated End Date</t>
  </si>
  <si>
    <t>Start Date</t>
  </si>
  <si>
    <t>VN Public Holiday</t>
  </si>
  <si>
    <t>NZ Public Holiday</t>
  </si>
  <si>
    <t>FTE</t>
  </si>
  <si>
    <t>Cost per day</t>
  </si>
  <si>
    <t xml:space="preserve">Cost for day </t>
  </si>
  <si>
    <t>26/12/2022, 27/12/2022, 2/01/2023, 3/01/2023</t>
  </si>
  <si>
    <t>10/01/2023, 12/01/2023</t>
  </si>
  <si>
    <t>Estimate End Date</t>
  </si>
  <si>
    <t>Example</t>
  </si>
  <si>
    <t>Resource Assignment exception</t>
  </si>
  <si>
    <t>Kent - 28/12/2022 - 30/12/2022 (reduced to 8 hours per week as project is stable)</t>
  </si>
  <si>
    <t>Kent hours per day in exception</t>
  </si>
  <si>
    <t>Kent Cost per day in exception</t>
  </si>
  <si>
    <t>Rate</t>
  </si>
  <si>
    <t>VN Dev</t>
  </si>
  <si>
    <t>ProjectRate</t>
  </si>
  <si>
    <t>ProjectRateHistory</t>
  </si>
  <si>
    <t>StartDate (EffectiveDate)</t>
  </si>
  <si>
    <t>Period</t>
  </si>
  <si>
    <t>CostPerDay</t>
  </si>
  <si>
    <t>19/12/2022 -&gt; 31/12/2022</t>
  </si>
  <si>
    <t>1/1/2023 -&gt; 15/01/2023</t>
  </si>
  <si>
    <t>15/01/2023-&gt; end phase</t>
  </si>
  <si>
    <t>VN Dev (Placeholder)</t>
  </si>
  <si>
    <t>Tho leave</t>
  </si>
  <si>
    <t>Kent leave</t>
  </si>
  <si>
    <t>4/01/2023</t>
  </si>
  <si>
    <t>Revenue</t>
  </si>
  <si>
    <t>ImpactStatDays</t>
  </si>
  <si>
    <t>ImpactLeaveDays</t>
  </si>
  <si>
    <t>19/01/2023, 20/01/2023, 23/01/2023(Haft)</t>
  </si>
  <si>
    <t>TS</t>
  </si>
  <si>
    <t>TimesheetID</t>
  </si>
  <si>
    <t>FullName</t>
  </si>
  <si>
    <t>ProjectId</t>
  </si>
  <si>
    <t>ProjectName</t>
  </si>
  <si>
    <t>Phase</t>
  </si>
  <si>
    <t>Hours</t>
  </si>
  <si>
    <t>Start</t>
  </si>
  <si>
    <t>End</t>
  </si>
  <si>
    <t>RateAmount</t>
  </si>
  <si>
    <t>Cost</t>
  </si>
  <si>
    <t>Tho.Vu</t>
  </si>
  <si>
    <t>Skillet</t>
  </si>
  <si>
    <t>01 Dev</t>
  </si>
  <si>
    <t xml:space="preserve">6/03/2023  8:00:00 </t>
  </si>
  <si>
    <t xml:space="preserve">6/03/2023  16:00:00 </t>
  </si>
  <si>
    <t xml:space="preserve">7/03/2023  8:00:00 </t>
  </si>
  <si>
    <t xml:space="preserve">7/03/2023  16:00:00 </t>
  </si>
  <si>
    <t xml:space="preserve">8/03/2023  8:00:00 </t>
  </si>
  <si>
    <t xml:space="preserve">8/03/2023  16:00:00 </t>
  </si>
  <si>
    <t>02 Test</t>
  </si>
  <si>
    <t xml:space="preserve">9/03/2023  8:00:00 </t>
  </si>
  <si>
    <t xml:space="preserve">9/03/2023  16:00:00 </t>
  </si>
  <si>
    <t xml:space="preserve">10/03/2023  8:00:00 </t>
  </si>
  <si>
    <t xml:space="preserve">10/03/2023  16:00:00 </t>
  </si>
  <si>
    <t>Medtech</t>
  </si>
  <si>
    <t>01 Enhance</t>
  </si>
  <si>
    <t xml:space="preserve">13/03/2023  8:00:00 </t>
  </si>
  <si>
    <t xml:space="preserve">13/03/2023  12:00:00 </t>
  </si>
  <si>
    <t xml:space="preserve">14/03/2023  8:00:00 </t>
  </si>
  <si>
    <t xml:space="preserve">14/03/2023  12:00:00 </t>
  </si>
  <si>
    <t xml:space="preserve">15/03/2023  8:00:00 </t>
  </si>
  <si>
    <t xml:space="preserve">15/03/2023  12:00:00 </t>
  </si>
  <si>
    <t>CDG</t>
  </si>
  <si>
    <t>04 Hotfix</t>
  </si>
  <si>
    <t xml:space="preserve">13/03/2023  16:00:00 </t>
  </si>
  <si>
    <t xml:space="preserve">14/03/2023  16:00:00 </t>
  </si>
  <si>
    <t xml:space="preserve">15/03/2023 12:00:00 </t>
  </si>
  <si>
    <t xml:space="preserve">15/03/2023  16:00:00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</si>
</sst>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2" fillId="0" borderId="0" xfId="0" applyNumberFormat="1" applyFont="1"/>
    <xf numFmtId="44" fontId="2" fillId="3" borderId="0" xfId="0" applyNumberFormat="1" applyFont="1" applyFill="1"/>
    <xf numFmtId="14" fontId="0" fillId="4" borderId="0" xfId="0" applyNumberFormat="1" applyFill="1"/>
    <xf numFmtId="14" fontId="0" fillId="5" borderId="0" xfId="0" applyNumberFormat="1" applyFill="1"/>
    <xf numFmtId="14" fontId="0" fillId="6" borderId="0" xfId="0" applyNumberFormat="1" applyFill="1"/>
    <xf numFmtId="44" fontId="3" fillId="0" borderId="0" xfId="1" applyFont="1"/>
    <xf numFmtId="44" fontId="3" fillId="5" borderId="0" xfId="1" applyFont="1" applyFill="1"/>
    <xf numFmtId="0" fontId="2" fillId="2" borderId="0" xfId="0" applyFont="1" applyFill="1"/>
    <xf numFmtId="14" fontId="2" fillId="2" borderId="0" xfId="0" applyNumberFormat="1" applyFont="1" applyFill="1"/>
    <xf numFmtId="0" fontId="2" fillId="7" borderId="0" xfId="0" applyFont="1" applyFill="1"/>
    <xf numFmtId="0" fontId="2" fillId="8" borderId="0" xfId="0" applyFont="1" applyFill="1"/>
    <xf numFmtId="6" fontId="0" fillId="8" borderId="0" xfId="0" applyNumberFormat="1" applyFill="1" applyAlignment="1">
      <alignment horizontal="left"/>
    </xf>
    <xf numFmtId="14" fontId="0" fillId="8" borderId="0" xfId="0" applyNumberFormat="1" applyFill="1" applyAlignment="1">
      <alignment horizontal="left"/>
    </xf>
    <xf numFmtId="14" fontId="0" fillId="8" borderId="0" xfId="0" applyNumberFormat="1" applyFill="1"/>
    <xf numFmtId="0" fontId="2" fillId="9" borderId="0" xfId="0" applyFont="1" applyFill="1"/>
    <xf numFmtId="44" fontId="0" fillId="9" borderId="0" xfId="0" applyNumberFormat="1" applyFill="1" applyAlignment="1">
      <alignment horizontal="left"/>
    </xf>
    <xf numFmtId="14" fontId="0" fillId="9" borderId="0" xfId="0" applyNumberFormat="1" applyFill="1" applyAlignment="1">
      <alignment horizontal="left"/>
    </xf>
    <xf numFmtId="44" fontId="4" fillId="0" borderId="0" xfId="1" applyFont="1"/>
    <xf numFmtId="0" fontId="0" fillId="0" borderId="0" xfId="0" applyAlignment="1">
      <alignment horizontal="right"/>
    </xf>
    <xf numFmtId="6" fontId="0" fillId="0" borderId="0" xfId="0" quotePrefix="1" applyNumberFormat="1"/>
    <xf numFmtId="6" fontId="0" fillId="0" borderId="0" xfId="0" applyNumberFormat="1"/>
    <xf numFmtId="14" fontId="0" fillId="0" borderId="0" xfId="0" quotePrefix="1" applyNumberFormat="1"/>
    <xf numFmtId="2" fontId="0" fillId="0" borderId="0" xfId="0" applyNumberFormat="1"/>
    <xf numFmtId="0" fontId="0" fillId="10" borderId="0" xfId="0" applyFill="1"/>
    <xf numFmtId="2" fontId="0" fillId="0" borderId="0" xfId="0" quotePrefix="1" applyNumberFormat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 Vu" id="{DAE3E10D-AD5D-4498-BE0E-3CD67B8157CC}" userId="S::Tho.Vu@codehq.nz::32dbbf14-7a4c-4eaa-9719-522ba46359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4" dT="2023-03-13T15:24:34.22" personId="{DAE3E10D-AD5D-4498-BE0E-3CD67B8157CC}" id="{42E2D254-82C3-4D73-B01A-FE137B6315C6}">
    <text xml:space="preserve">Cost valid until 31/12/2022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87EF-A1D6-4F47-BC97-EE5CAF575B17}">
  <dimension ref="A1:N48"/>
  <sheetViews>
    <sheetView topLeftCell="I23" workbookViewId="0">
      <selection activeCell="G15" sqref="G14:G15"/>
    </sheetView>
  </sheetViews>
  <sheetFormatPr defaultRowHeight="14.5" x14ac:dyDescent="0.35"/>
  <cols>
    <col min="1" max="1" width="28" bestFit="1" customWidth="1"/>
    <col min="2" max="2" width="40.7265625" customWidth="1"/>
    <col min="3" max="3" width="23.54296875" customWidth="1"/>
    <col min="4" max="4" width="3.81640625" bestFit="1" customWidth="1"/>
    <col min="5" max="5" width="14.453125" bestFit="1" customWidth="1"/>
    <col min="6" max="6" width="16.1796875" bestFit="1" customWidth="1"/>
    <col min="7" max="7" width="11.453125" bestFit="1" customWidth="1"/>
    <col min="8" max="8" width="31.6328125" bestFit="1" customWidth="1"/>
    <col min="9" max="9" width="19.81640625" customWidth="1"/>
    <col min="10" max="10" width="16.26953125" bestFit="1" customWidth="1"/>
    <col min="11" max="11" width="10.54296875" bestFit="1" customWidth="1"/>
    <col min="12" max="12" width="12.26953125" bestFit="1" customWidth="1"/>
  </cols>
  <sheetData>
    <row r="1" spans="1:14" x14ac:dyDescent="0.35">
      <c r="A1" s="15" t="s">
        <v>22</v>
      </c>
      <c r="L1" t="s">
        <v>41</v>
      </c>
      <c r="M1" t="s">
        <v>42</v>
      </c>
      <c r="N1" t="s">
        <v>43</v>
      </c>
    </row>
    <row r="2" spans="1:14" x14ac:dyDescent="0.35">
      <c r="A2" s="16" t="s">
        <v>10</v>
      </c>
      <c r="B2" s="17">
        <v>82000</v>
      </c>
      <c r="J2" s="13" t="s">
        <v>13</v>
      </c>
      <c r="K2" s="1">
        <v>44914</v>
      </c>
      <c r="L2" s="11">
        <v>2640</v>
      </c>
    </row>
    <row r="3" spans="1:14" x14ac:dyDescent="0.35">
      <c r="A3" s="16" t="s">
        <v>13</v>
      </c>
      <c r="B3" s="18">
        <v>44914</v>
      </c>
      <c r="K3" s="1">
        <v>44915</v>
      </c>
      <c r="L3" s="11">
        <v>2640</v>
      </c>
    </row>
    <row r="4" spans="1:14" x14ac:dyDescent="0.35">
      <c r="A4" s="16" t="s">
        <v>15</v>
      </c>
      <c r="B4" s="19" t="s">
        <v>19</v>
      </c>
      <c r="K4" s="1">
        <v>44916</v>
      </c>
      <c r="L4" s="11">
        <v>2640</v>
      </c>
    </row>
    <row r="5" spans="1:14" x14ac:dyDescent="0.35">
      <c r="A5" s="16" t="s">
        <v>14</v>
      </c>
      <c r="B5" s="19" t="s">
        <v>20</v>
      </c>
      <c r="K5" s="1">
        <v>44917</v>
      </c>
      <c r="L5" s="11">
        <v>2640</v>
      </c>
    </row>
    <row r="6" spans="1:14" x14ac:dyDescent="0.35">
      <c r="A6" s="16" t="s">
        <v>23</v>
      </c>
      <c r="B6" s="19" t="s">
        <v>24</v>
      </c>
      <c r="K6" s="1"/>
      <c r="L6" s="11"/>
    </row>
    <row r="7" spans="1:14" x14ac:dyDescent="0.35">
      <c r="A7" s="2" t="s">
        <v>38</v>
      </c>
      <c r="B7" s="1" t="s">
        <v>44</v>
      </c>
      <c r="K7" s="1">
        <v>44918</v>
      </c>
      <c r="L7" s="11">
        <v>2640</v>
      </c>
    </row>
    <row r="8" spans="1:14" x14ac:dyDescent="0.35">
      <c r="A8" s="2" t="s">
        <v>39</v>
      </c>
      <c r="B8" s="27" t="s">
        <v>40</v>
      </c>
      <c r="K8" s="1"/>
      <c r="L8" s="11"/>
    </row>
    <row r="9" spans="1:14" x14ac:dyDescent="0.35">
      <c r="A9" s="20" t="s">
        <v>11</v>
      </c>
      <c r="B9" s="21">
        <f>SUM(L48)</f>
        <v>81424</v>
      </c>
      <c r="K9" s="8">
        <v>44919</v>
      </c>
      <c r="L9" s="11">
        <v>0</v>
      </c>
    </row>
    <row r="10" spans="1:14" x14ac:dyDescent="0.35">
      <c r="A10" s="20" t="s">
        <v>12</v>
      </c>
      <c r="B10" s="22">
        <v>44952</v>
      </c>
      <c r="K10" s="8">
        <v>44920</v>
      </c>
      <c r="L10" s="11">
        <v>0</v>
      </c>
    </row>
    <row r="11" spans="1:14" x14ac:dyDescent="0.35">
      <c r="J11" t="s">
        <v>15</v>
      </c>
      <c r="K11" s="9">
        <v>44921</v>
      </c>
      <c r="L11" s="12">
        <v>1920</v>
      </c>
      <c r="M11">
        <v>720</v>
      </c>
    </row>
    <row r="12" spans="1:14" x14ac:dyDescent="0.35">
      <c r="B12" s="2" t="s">
        <v>3</v>
      </c>
      <c r="C12" s="2" t="s">
        <v>2</v>
      </c>
      <c r="D12" s="2" t="s">
        <v>16</v>
      </c>
      <c r="E12" s="2" t="s">
        <v>4</v>
      </c>
      <c r="F12" s="2" t="s">
        <v>5</v>
      </c>
      <c r="G12" s="2" t="s">
        <v>6</v>
      </c>
      <c r="H12" s="2" t="s">
        <v>25</v>
      </c>
      <c r="I12" s="2" t="s">
        <v>26</v>
      </c>
      <c r="J12" t="s">
        <v>15</v>
      </c>
      <c r="K12" s="9">
        <v>44922</v>
      </c>
      <c r="L12" s="12">
        <v>1920</v>
      </c>
      <c r="M12">
        <v>720</v>
      </c>
    </row>
    <row r="13" spans="1:14" x14ac:dyDescent="0.35">
      <c r="B13" t="s">
        <v>0</v>
      </c>
      <c r="C13" t="s">
        <v>7</v>
      </c>
      <c r="D13">
        <v>0.5</v>
      </c>
      <c r="E13">
        <v>20</v>
      </c>
      <c r="F13">
        <v>4</v>
      </c>
      <c r="G13" s="3">
        <f>SUM(180*F13)</f>
        <v>720</v>
      </c>
      <c r="H13">
        <f>8/5</f>
        <v>1.6</v>
      </c>
      <c r="I13">
        <f>SUM(180*H13)</f>
        <v>288</v>
      </c>
      <c r="K13" s="1">
        <v>44923</v>
      </c>
      <c r="L13" s="23">
        <v>2208</v>
      </c>
    </row>
    <row r="14" spans="1:14" x14ac:dyDescent="0.35">
      <c r="B14" t="s">
        <v>1</v>
      </c>
      <c r="C14" t="s">
        <v>8</v>
      </c>
      <c r="D14">
        <v>1</v>
      </c>
      <c r="E14">
        <v>40</v>
      </c>
      <c r="F14">
        <v>8</v>
      </c>
      <c r="G14" s="23">
        <f>SUM(80*F14)</f>
        <v>640</v>
      </c>
      <c r="K14" s="1">
        <v>44924</v>
      </c>
      <c r="L14" s="23">
        <v>2208</v>
      </c>
    </row>
    <row r="15" spans="1:14" x14ac:dyDescent="0.35">
      <c r="B15" t="s">
        <v>37</v>
      </c>
      <c r="C15" t="s">
        <v>8</v>
      </c>
      <c r="D15">
        <v>2</v>
      </c>
      <c r="E15">
        <v>80</v>
      </c>
      <c r="F15">
        <v>16</v>
      </c>
      <c r="G15" s="23">
        <v>1280</v>
      </c>
      <c r="K15" s="1">
        <v>44925</v>
      </c>
      <c r="L15" s="23">
        <v>2208</v>
      </c>
    </row>
    <row r="16" spans="1:14" x14ac:dyDescent="0.35">
      <c r="G16" s="3"/>
      <c r="K16" s="8">
        <v>44926</v>
      </c>
      <c r="L16" s="11">
        <v>0</v>
      </c>
    </row>
    <row r="17" spans="1:14" ht="15" thickBot="1" x14ac:dyDescent="0.4">
      <c r="F17" s="4"/>
      <c r="G17" s="5"/>
      <c r="K17" s="8">
        <v>44927</v>
      </c>
      <c r="L17" s="11">
        <v>0</v>
      </c>
    </row>
    <row r="18" spans="1:14" ht="15" thickTop="1" x14ac:dyDescent="0.35">
      <c r="F18" s="2" t="s">
        <v>9</v>
      </c>
      <c r="G18" s="7">
        <f>SUM(G13:G17)</f>
        <v>2640</v>
      </c>
      <c r="J18" t="s">
        <v>15</v>
      </c>
      <c r="K18" s="9">
        <v>44928</v>
      </c>
      <c r="L18" s="12">
        <v>2160</v>
      </c>
      <c r="M18">
        <v>720</v>
      </c>
    </row>
    <row r="19" spans="1:14" x14ac:dyDescent="0.35">
      <c r="J19" t="s">
        <v>15</v>
      </c>
      <c r="K19" s="9">
        <v>44929</v>
      </c>
      <c r="L19" s="12">
        <v>2160</v>
      </c>
      <c r="M19">
        <v>720</v>
      </c>
    </row>
    <row r="20" spans="1:14" x14ac:dyDescent="0.35">
      <c r="K20" s="1">
        <v>44930</v>
      </c>
      <c r="L20" s="11">
        <v>2160</v>
      </c>
      <c r="N20">
        <v>720</v>
      </c>
    </row>
    <row r="21" spans="1:14" x14ac:dyDescent="0.35">
      <c r="H21" s="2"/>
      <c r="I21" s="2"/>
      <c r="K21" s="1">
        <v>44931</v>
      </c>
      <c r="L21" s="11">
        <v>2880</v>
      </c>
    </row>
    <row r="22" spans="1:14" x14ac:dyDescent="0.35">
      <c r="A22" t="s">
        <v>29</v>
      </c>
      <c r="H22" s="1"/>
      <c r="I22" s="1"/>
      <c r="K22" s="1">
        <v>44932</v>
      </c>
      <c r="L22" s="11">
        <v>2880</v>
      </c>
    </row>
    <row r="23" spans="1:14" x14ac:dyDescent="0.35">
      <c r="A23" t="s">
        <v>28</v>
      </c>
      <c r="H23" s="1"/>
      <c r="I23" s="1"/>
      <c r="K23" s="8">
        <v>44933</v>
      </c>
      <c r="L23" s="11">
        <v>0</v>
      </c>
    </row>
    <row r="24" spans="1:14" x14ac:dyDescent="0.35">
      <c r="F24" s="2" t="s">
        <v>15</v>
      </c>
      <c r="G24" s="2" t="s">
        <v>18</v>
      </c>
      <c r="K24" s="8">
        <v>44934</v>
      </c>
      <c r="L24" s="11">
        <v>0</v>
      </c>
    </row>
    <row r="25" spans="1:14" x14ac:dyDescent="0.35">
      <c r="A25" t="s">
        <v>30</v>
      </c>
      <c r="F25" s="1">
        <v>44921</v>
      </c>
      <c r="G25" s="3">
        <v>1920</v>
      </c>
      <c r="K25" s="1">
        <v>44935</v>
      </c>
      <c r="L25" s="11">
        <v>2880</v>
      </c>
    </row>
    <row r="26" spans="1:14" x14ac:dyDescent="0.35">
      <c r="A26" s="24" t="s">
        <v>27</v>
      </c>
      <c r="B26" s="24" t="s">
        <v>31</v>
      </c>
      <c r="F26" s="1">
        <v>44922</v>
      </c>
      <c r="G26" s="3">
        <v>1920</v>
      </c>
      <c r="J26" t="s">
        <v>14</v>
      </c>
      <c r="K26" s="10">
        <v>44936</v>
      </c>
      <c r="L26" s="11">
        <v>720</v>
      </c>
      <c r="M26">
        <v>2160</v>
      </c>
    </row>
    <row r="27" spans="1:14" x14ac:dyDescent="0.35">
      <c r="A27">
        <v>80</v>
      </c>
      <c r="B27" s="1">
        <v>44896</v>
      </c>
      <c r="F27" s="1">
        <v>44928</v>
      </c>
      <c r="G27" s="3">
        <v>2160</v>
      </c>
      <c r="K27" s="1">
        <v>44937</v>
      </c>
      <c r="L27" s="11">
        <v>2880</v>
      </c>
    </row>
    <row r="28" spans="1:14" x14ac:dyDescent="0.35">
      <c r="A28">
        <v>90</v>
      </c>
      <c r="B28" s="1">
        <v>44927</v>
      </c>
      <c r="F28" s="1">
        <v>44929</v>
      </c>
      <c r="G28" s="3">
        <v>2160</v>
      </c>
      <c r="J28" t="s">
        <v>14</v>
      </c>
      <c r="K28" s="10">
        <v>44938</v>
      </c>
      <c r="L28" s="11">
        <v>720</v>
      </c>
      <c r="M28">
        <v>2160</v>
      </c>
    </row>
    <row r="29" spans="1:14" x14ac:dyDescent="0.35">
      <c r="A29">
        <v>100</v>
      </c>
      <c r="B29" s="1">
        <v>44941</v>
      </c>
      <c r="K29" s="1">
        <v>44939</v>
      </c>
      <c r="L29" s="11">
        <v>2880</v>
      </c>
    </row>
    <row r="30" spans="1:14" x14ac:dyDescent="0.35">
      <c r="F30" t="s">
        <v>14</v>
      </c>
      <c r="G30" t="s">
        <v>17</v>
      </c>
      <c r="K30" s="8">
        <v>44940</v>
      </c>
      <c r="L30" s="11">
        <v>0</v>
      </c>
    </row>
    <row r="31" spans="1:14" x14ac:dyDescent="0.35">
      <c r="A31" t="s">
        <v>32</v>
      </c>
      <c r="B31" t="s">
        <v>27</v>
      </c>
      <c r="C31" t="s">
        <v>33</v>
      </c>
      <c r="F31" s="1">
        <v>44936</v>
      </c>
      <c r="G31" s="3">
        <v>720</v>
      </c>
      <c r="K31" s="8">
        <v>44941</v>
      </c>
      <c r="L31" s="11">
        <v>0</v>
      </c>
    </row>
    <row r="32" spans="1:14" x14ac:dyDescent="0.35">
      <c r="A32" t="s">
        <v>34</v>
      </c>
      <c r="B32" s="25">
        <v>80</v>
      </c>
      <c r="C32" s="26">
        <v>640</v>
      </c>
      <c r="F32" s="1">
        <v>44938</v>
      </c>
      <c r="G32" s="3">
        <v>720</v>
      </c>
      <c r="K32" s="1">
        <v>44942</v>
      </c>
      <c r="L32" s="11">
        <v>3120</v>
      </c>
    </row>
    <row r="33" spans="1:14" x14ac:dyDescent="0.35">
      <c r="A33" t="s">
        <v>35</v>
      </c>
      <c r="B33" s="26">
        <v>90</v>
      </c>
      <c r="C33" s="26">
        <v>720</v>
      </c>
      <c r="K33" s="1">
        <v>44943</v>
      </c>
      <c r="L33" s="11">
        <v>3120</v>
      </c>
    </row>
    <row r="34" spans="1:14" x14ac:dyDescent="0.35">
      <c r="A34" t="s">
        <v>36</v>
      </c>
      <c r="B34" s="26">
        <v>100</v>
      </c>
      <c r="C34" s="26">
        <v>800</v>
      </c>
      <c r="F34" t="s">
        <v>38</v>
      </c>
      <c r="K34" s="1">
        <v>44944</v>
      </c>
      <c r="L34" s="11">
        <v>3120</v>
      </c>
    </row>
    <row r="35" spans="1:14" x14ac:dyDescent="0.35">
      <c r="F35" s="1">
        <v>44945</v>
      </c>
      <c r="G35" s="3">
        <v>2320</v>
      </c>
      <c r="K35" s="1">
        <v>44945</v>
      </c>
      <c r="L35" s="11">
        <v>2320</v>
      </c>
      <c r="N35">
        <v>800</v>
      </c>
    </row>
    <row r="36" spans="1:14" x14ac:dyDescent="0.35">
      <c r="F36" s="1">
        <v>44946</v>
      </c>
      <c r="G36" s="3">
        <v>2320</v>
      </c>
      <c r="K36" s="1">
        <v>44946</v>
      </c>
      <c r="L36" s="11">
        <v>2320</v>
      </c>
      <c r="N36">
        <v>800</v>
      </c>
    </row>
    <row r="37" spans="1:14" x14ac:dyDescent="0.35">
      <c r="F37" s="1">
        <v>44949</v>
      </c>
      <c r="G37" s="3">
        <v>2720</v>
      </c>
      <c r="K37" s="8">
        <v>44947</v>
      </c>
      <c r="L37" s="11">
        <v>0</v>
      </c>
    </row>
    <row r="38" spans="1:14" x14ac:dyDescent="0.35">
      <c r="F38" s="1" t="s">
        <v>39</v>
      </c>
      <c r="G38" s="3"/>
      <c r="K38" s="8">
        <v>44948</v>
      </c>
      <c r="L38" s="11">
        <v>0</v>
      </c>
    </row>
    <row r="39" spans="1:14" x14ac:dyDescent="0.35">
      <c r="F39" s="1">
        <v>44930</v>
      </c>
      <c r="G39">
        <v>2160</v>
      </c>
      <c r="K39" s="1">
        <v>44949</v>
      </c>
      <c r="L39" s="11">
        <v>2720</v>
      </c>
      <c r="N39">
        <v>400</v>
      </c>
    </row>
    <row r="40" spans="1:14" x14ac:dyDescent="0.35">
      <c r="K40" s="1">
        <v>44950</v>
      </c>
      <c r="L40" s="11">
        <v>3120</v>
      </c>
    </row>
    <row r="41" spans="1:14" x14ac:dyDescent="0.35">
      <c r="K41" s="1">
        <v>44951</v>
      </c>
      <c r="L41" s="11">
        <v>3120</v>
      </c>
    </row>
    <row r="42" spans="1:14" x14ac:dyDescent="0.35">
      <c r="J42" s="13" t="s">
        <v>21</v>
      </c>
      <c r="K42" s="14">
        <v>44952</v>
      </c>
      <c r="L42" s="11">
        <v>3120</v>
      </c>
    </row>
    <row r="43" spans="1:14" x14ac:dyDescent="0.35">
      <c r="K43" s="1">
        <v>44953</v>
      </c>
      <c r="L43" s="11">
        <v>3120</v>
      </c>
    </row>
    <row r="44" spans="1:14" x14ac:dyDescent="0.35">
      <c r="K44" s="8">
        <v>44954</v>
      </c>
      <c r="L44" s="11">
        <v>0</v>
      </c>
    </row>
    <row r="45" spans="1:14" x14ac:dyDescent="0.35">
      <c r="K45" s="8">
        <v>44955</v>
      </c>
      <c r="L45" s="11">
        <v>0</v>
      </c>
    </row>
    <row r="46" spans="1:14" x14ac:dyDescent="0.35">
      <c r="K46" s="1">
        <v>44956</v>
      </c>
      <c r="L46" s="11">
        <v>3120</v>
      </c>
    </row>
    <row r="47" spans="1:14" x14ac:dyDescent="0.35">
      <c r="K47" s="1">
        <v>44957</v>
      </c>
      <c r="L47" s="11">
        <v>3120</v>
      </c>
    </row>
    <row r="48" spans="1:14" x14ac:dyDescent="0.35">
      <c r="K48" s="13" t="s">
        <v>11</v>
      </c>
      <c r="L48" s="6">
        <f>SUM(L2:L47)</f>
        <v>81424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ECA6-B9D0-4338-8A2E-C6D152ED4B21}">
  <dimension ref="B3:K15"/>
  <sheetViews>
    <sheetView tabSelected="1" workbookViewId="0">
      <selection activeCell="O9" sqref="O9"/>
    </sheetView>
  </sheetViews>
  <sheetFormatPr defaultRowHeight="14.5" x14ac:dyDescent="0.35"/>
  <cols>
    <col min="8" max="9" width="19.08984375" bestFit="1" customWidth="1"/>
    <col min="10" max="10" width="11.26953125" bestFit="1" customWidth="1"/>
  </cols>
  <sheetData>
    <row r="3" spans="2:11" x14ac:dyDescent="0.35">
      <c r="B3" s="2" t="s">
        <v>45</v>
      </c>
      <c r="J3" s="28"/>
      <c r="K3" s="28"/>
    </row>
    <row r="4" spans="2:11" x14ac:dyDescent="0.35"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s="28" t="s">
        <v>54</v>
      </c>
      <c r="K4" s="28" t="s">
        <v>55</v>
      </c>
    </row>
    <row r="5" spans="2:11" x14ac:dyDescent="0.35">
      <c r="B5">
        <v>1</v>
      </c>
      <c r="C5" s="29" t="s">
        <v>56</v>
      </c>
      <c r="D5" s="29">
        <v>1</v>
      </c>
      <c r="E5" s="29" t="s">
        <v>57</v>
      </c>
      <c r="F5" s="29" t="s">
        <v>58</v>
      </c>
      <c r="G5">
        <v>8</v>
      </c>
      <c r="H5" s="27" t="s">
        <v>59</v>
      </c>
      <c r="I5" s="27" t="s">
        <v>60</v>
      </c>
      <c r="J5" s="30">
        <v>80</v>
      </c>
      <c r="K5" s="30">
        <f>G5*J5</f>
        <v>640</v>
      </c>
    </row>
    <row r="6" spans="2:11" x14ac:dyDescent="0.35">
      <c r="B6">
        <v>2</v>
      </c>
      <c r="C6" s="29" t="s">
        <v>56</v>
      </c>
      <c r="D6" s="29">
        <v>1</v>
      </c>
      <c r="E6" s="29" t="s">
        <v>57</v>
      </c>
      <c r="F6" s="29" t="s">
        <v>58</v>
      </c>
      <c r="G6">
        <v>8</v>
      </c>
      <c r="H6" s="27" t="s">
        <v>61</v>
      </c>
      <c r="I6" s="27" t="s">
        <v>62</v>
      </c>
      <c r="J6" s="30">
        <v>80</v>
      </c>
      <c r="K6" s="30">
        <f t="shared" ref="K6:K15" si="0">G6*J6</f>
        <v>640</v>
      </c>
    </row>
    <row r="7" spans="2:11" x14ac:dyDescent="0.35">
      <c r="B7">
        <v>3</v>
      </c>
      <c r="C7" s="29" t="s">
        <v>56</v>
      </c>
      <c r="D7" s="29">
        <v>1</v>
      </c>
      <c r="E7" s="29" t="s">
        <v>57</v>
      </c>
      <c r="F7" s="29" t="s">
        <v>58</v>
      </c>
      <c r="G7">
        <v>8</v>
      </c>
      <c r="H7" s="27" t="s">
        <v>63</v>
      </c>
      <c r="I7" s="27" t="s">
        <v>64</v>
      </c>
      <c r="J7" s="30">
        <v>80</v>
      </c>
      <c r="K7" s="30">
        <f t="shared" si="0"/>
        <v>640</v>
      </c>
    </row>
    <row r="8" spans="2:11" x14ac:dyDescent="0.35">
      <c r="B8">
        <v>4</v>
      </c>
      <c r="C8" s="31" t="s">
        <v>56</v>
      </c>
      <c r="D8" s="31">
        <v>1</v>
      </c>
      <c r="E8" s="31" t="s">
        <v>57</v>
      </c>
      <c r="F8" s="31" t="s">
        <v>65</v>
      </c>
      <c r="G8">
        <v>8</v>
      </c>
      <c r="H8" s="27" t="s">
        <v>66</v>
      </c>
      <c r="I8" s="27" t="s">
        <v>67</v>
      </c>
      <c r="J8" s="30">
        <v>80</v>
      </c>
      <c r="K8" s="30">
        <f t="shared" si="0"/>
        <v>640</v>
      </c>
    </row>
    <row r="9" spans="2:11" x14ac:dyDescent="0.35">
      <c r="B9">
        <v>5</v>
      </c>
      <c r="C9" s="31" t="s">
        <v>56</v>
      </c>
      <c r="D9" s="31">
        <v>1</v>
      </c>
      <c r="E9" s="31" t="s">
        <v>57</v>
      </c>
      <c r="F9" s="31" t="s">
        <v>65</v>
      </c>
      <c r="G9">
        <v>8</v>
      </c>
      <c r="H9" s="27" t="s">
        <v>68</v>
      </c>
      <c r="I9" s="27" t="s">
        <v>69</v>
      </c>
      <c r="J9" s="30">
        <v>80</v>
      </c>
      <c r="K9" s="30">
        <f t="shared" si="0"/>
        <v>640</v>
      </c>
    </row>
    <row r="10" spans="2:11" x14ac:dyDescent="0.35">
      <c r="B10">
        <v>6</v>
      </c>
      <c r="C10" s="32" t="s">
        <v>56</v>
      </c>
      <c r="D10" s="32">
        <v>2</v>
      </c>
      <c r="E10" s="32" t="s">
        <v>70</v>
      </c>
      <c r="F10" s="32" t="s">
        <v>71</v>
      </c>
      <c r="G10">
        <v>4</v>
      </c>
      <c r="H10" s="27" t="s">
        <v>72</v>
      </c>
      <c r="I10" s="27" t="s">
        <v>73</v>
      </c>
      <c r="J10" s="30">
        <v>80</v>
      </c>
      <c r="K10" s="30">
        <f t="shared" si="0"/>
        <v>320</v>
      </c>
    </row>
    <row r="11" spans="2:11" x14ac:dyDescent="0.35">
      <c r="B11">
        <v>7</v>
      </c>
      <c r="C11" s="32" t="s">
        <v>56</v>
      </c>
      <c r="D11" s="32">
        <v>2</v>
      </c>
      <c r="E11" s="32" t="s">
        <v>70</v>
      </c>
      <c r="F11" s="32" t="s">
        <v>71</v>
      </c>
      <c r="G11">
        <v>4</v>
      </c>
      <c r="H11" s="27" t="s">
        <v>74</v>
      </c>
      <c r="I11" s="27" t="s">
        <v>75</v>
      </c>
      <c r="J11" s="30">
        <v>80</v>
      </c>
      <c r="K11" s="30">
        <f t="shared" si="0"/>
        <v>320</v>
      </c>
    </row>
    <row r="12" spans="2:11" x14ac:dyDescent="0.35">
      <c r="B12">
        <v>8</v>
      </c>
      <c r="C12" s="32" t="s">
        <v>56</v>
      </c>
      <c r="D12" s="32">
        <v>2</v>
      </c>
      <c r="E12" s="32" t="s">
        <v>70</v>
      </c>
      <c r="F12" s="32" t="s">
        <v>71</v>
      </c>
      <c r="G12">
        <v>4</v>
      </c>
      <c r="H12" s="27" t="s">
        <v>76</v>
      </c>
      <c r="I12" s="27" t="s">
        <v>77</v>
      </c>
      <c r="J12" s="30">
        <v>80</v>
      </c>
      <c r="K12" s="30">
        <f t="shared" si="0"/>
        <v>320</v>
      </c>
    </row>
    <row r="13" spans="2:11" x14ac:dyDescent="0.35">
      <c r="B13">
        <v>9</v>
      </c>
      <c r="C13" s="33" t="s">
        <v>56</v>
      </c>
      <c r="D13" s="33">
        <v>3</v>
      </c>
      <c r="E13" s="33" t="s">
        <v>78</v>
      </c>
      <c r="F13" s="33" t="s">
        <v>79</v>
      </c>
      <c r="G13">
        <v>4</v>
      </c>
      <c r="H13" s="27" t="s">
        <v>73</v>
      </c>
      <c r="I13" s="27" t="s">
        <v>80</v>
      </c>
      <c r="J13" s="30">
        <v>80</v>
      </c>
      <c r="K13" s="30">
        <f t="shared" si="0"/>
        <v>320</v>
      </c>
    </row>
    <row r="14" spans="2:11" x14ac:dyDescent="0.35">
      <c r="B14">
        <v>10</v>
      </c>
      <c r="C14" s="33" t="s">
        <v>56</v>
      </c>
      <c r="D14" s="33">
        <v>3</v>
      </c>
      <c r="E14" s="33" t="s">
        <v>78</v>
      </c>
      <c r="F14" s="33" t="s">
        <v>79</v>
      </c>
      <c r="G14">
        <v>4</v>
      </c>
      <c r="H14" s="27" t="s">
        <v>75</v>
      </c>
      <c r="I14" s="27" t="s">
        <v>81</v>
      </c>
      <c r="J14" s="30">
        <v>80</v>
      </c>
      <c r="K14" s="30">
        <f t="shared" si="0"/>
        <v>320</v>
      </c>
    </row>
    <row r="15" spans="2:11" x14ac:dyDescent="0.35">
      <c r="B15">
        <v>11</v>
      </c>
      <c r="C15" s="33" t="s">
        <v>56</v>
      </c>
      <c r="D15" s="33">
        <v>3</v>
      </c>
      <c r="E15" s="33" t="s">
        <v>78</v>
      </c>
      <c r="F15" s="33" t="s">
        <v>79</v>
      </c>
      <c r="G15">
        <v>4</v>
      </c>
      <c r="H15" s="27" t="s">
        <v>82</v>
      </c>
      <c r="I15" s="27" t="s">
        <v>83</v>
      </c>
      <c r="J15" s="30">
        <v>80</v>
      </c>
      <c r="K15" s="30">
        <f t="shared" si="0"/>
        <v>320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ca27ec-3341-41b5-a5ed-02dc7a4c5eb0">
      <Terms xmlns="http://schemas.microsoft.com/office/infopath/2007/PartnerControls"/>
    </lcf76f155ced4ddcb4097134ff3c332f>
    <TaxCatchAll xmlns="712f1407-39e9-4eef-ba60-0073d1e572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AE72F254533B45AF9A606216A43B1D" ma:contentTypeVersion="" ma:contentTypeDescription="Create a new document." ma:contentTypeScope="" ma:versionID="f20d6f359f6481322f2bc3c59dc4fa70">
  <xsd:schema xmlns:xsd="http://www.w3.org/2001/XMLSchema" xmlns:xs="http://www.w3.org/2001/XMLSchema" xmlns:p="http://schemas.microsoft.com/office/2006/metadata/properties" xmlns:ns2="43ca27ec-3341-41b5-a5ed-02dc7a4c5eb0" xmlns:ns3="712f1407-39e9-4eef-ba60-0073d1e57264" targetNamespace="http://schemas.microsoft.com/office/2006/metadata/properties" ma:root="true" ma:fieldsID="6327d91b26b0655dce81d4c7a2eccdd1" ns2:_="" ns3:_="">
    <xsd:import namespace="43ca27ec-3341-41b5-a5ed-02dc7a4c5eb0"/>
    <xsd:import namespace="712f1407-39e9-4eef-ba60-0073d1e572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a27ec-3341-41b5-a5ed-02dc7a4c5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4f88a5a-8af7-40f8-ba57-a88dd91f18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1407-39e9-4eef-ba60-0073d1e5726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af28007-876f-4800-9b07-28ea3eaae98b}" ma:internalName="TaxCatchAll" ma:showField="CatchAllData" ma:web="712f1407-39e9-4eef-ba60-0073d1e572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F435B8-E240-4A0E-8199-4D18BE511A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448F6B-613B-4D9B-9D93-F96EB2F22E9B}">
  <ds:schemaRefs>
    <ds:schemaRef ds:uri="http://schemas.microsoft.com/office/2006/metadata/properties"/>
    <ds:schemaRef ds:uri="http://schemas.microsoft.com/office/infopath/2007/PartnerControls"/>
    <ds:schemaRef ds:uri="43ca27ec-3341-41b5-a5ed-02dc7a4c5eb0"/>
    <ds:schemaRef ds:uri="712f1407-39e9-4eef-ba60-0073d1e57264"/>
  </ds:schemaRefs>
</ds:datastoreItem>
</file>

<file path=customXml/itemProps3.xml><?xml version="1.0" encoding="utf-8"?>
<ds:datastoreItem xmlns:ds="http://schemas.openxmlformats.org/officeDocument/2006/customXml" ds:itemID="{64F15D7F-2F69-431D-B65F-8780DCBE9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ca27ec-3341-41b5-a5ed-02dc7a4c5eb0"/>
    <ds:schemaRef ds:uri="712f1407-39e9-4eef-ba60-0073d1e57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</vt:lpstr>
      <vt:lpstr>TC ActualRevenue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Huang</dc:creator>
  <cp:lastModifiedBy>Tho Vu</cp:lastModifiedBy>
  <dcterms:created xsi:type="dcterms:W3CDTF">2022-12-21T03:15:55Z</dcterms:created>
  <dcterms:modified xsi:type="dcterms:W3CDTF">2023-04-12T07:46:53Z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0x0101007CAE72F254533B45AF9A606216A43B1D</vt:lpwstr>
  </property>
</Properties>
</file>