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tai lieu nam 3\vi xu li\"/>
    </mc:Choice>
  </mc:AlternateContent>
  <bookViews>
    <workbookView minimized="1" xWindow="-108" yWindow="-108" windowWidth="18576" windowHeight="6492" activeTab="1"/>
  </bookViews>
  <sheets>
    <sheet name="Sheet1" sheetId="1" r:id="rId1"/>
    <sheet name="timer0" sheetId="2" r:id="rId2"/>
    <sheet name="timer1" sheetId="3" r:id="rId3"/>
    <sheet name="timer2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3" l="1"/>
  <c r="B6" i="4" l="1"/>
  <c r="B5" i="4"/>
  <c r="F3" i="4"/>
  <c r="D3" i="4"/>
  <c r="B8" i="3" l="1"/>
  <c r="C3" i="3"/>
  <c r="B6" i="2"/>
  <c r="B5" i="3" l="1"/>
  <c r="E3" i="2" l="1"/>
  <c r="B8" i="2"/>
  <c r="B5" i="2"/>
  <c r="G4" i="1"/>
  <c r="A3" i="1"/>
  <c r="B12" i="1"/>
  <c r="E12" i="1" s="1"/>
  <c r="D13" i="1" s="1"/>
  <c r="D3" i="1"/>
  <c r="G3" i="1" l="1"/>
  <c r="G5" i="1" s="1"/>
</calcChain>
</file>

<file path=xl/sharedStrings.xml><?xml version="1.0" encoding="utf-8"?>
<sst xmlns="http://schemas.openxmlformats.org/spreadsheetml/2006/main" count="61" uniqueCount="44">
  <si>
    <t>Tx</t>
  </si>
  <si>
    <t>Bộ chia trước</t>
  </si>
  <si>
    <t>255 -x</t>
  </si>
  <si>
    <t>Chu kì máy</t>
  </si>
  <si>
    <t>X</t>
  </si>
  <si>
    <t>Tx = BỘ chia trước * (255-x)* chu kì máy</t>
  </si>
  <si>
    <t>a</t>
  </si>
  <si>
    <t>a /2 = (255-x)</t>
  </si>
  <si>
    <t>255 - x = 2500000</t>
  </si>
  <si>
    <t xml:space="preserve">x = </t>
  </si>
  <si>
    <t>1 = 256*(255-x)*4/20000000</t>
  </si>
  <si>
    <t>0.5/(4/20000000) = 2 * (255-x)</t>
  </si>
  <si>
    <t>TMR0</t>
  </si>
  <si>
    <t>Count</t>
  </si>
  <si>
    <t xml:space="preserve">Tx </t>
  </si>
  <si>
    <t>s</t>
  </si>
  <si>
    <t>100 lần</t>
  </si>
  <si>
    <t>x</t>
  </si>
  <si>
    <t>TX</t>
  </si>
  <si>
    <t>Tần số VXL</t>
  </si>
  <si>
    <t>x =</t>
  </si>
  <si>
    <t>Kết quả</t>
  </si>
  <si>
    <t>PS2 PS1 PS0</t>
  </si>
  <si>
    <t>Tính timer1</t>
  </si>
  <si>
    <t>Tính timer2</t>
  </si>
  <si>
    <t>Bộ chia sau</t>
  </si>
  <si>
    <t>Tần số VXL (fclk)</t>
  </si>
  <si>
    <t xml:space="preserve">count = </t>
  </si>
  <si>
    <t>TMR2</t>
  </si>
  <si>
    <t xml:space="preserve">fout </t>
  </si>
  <si>
    <t>0,1s</t>
  </si>
  <si>
    <t>10 x 0,01s</t>
  </si>
  <si>
    <t>0,5s</t>
  </si>
  <si>
    <t>100 x 0,005s</t>
  </si>
  <si>
    <t>0.5s</t>
  </si>
  <si>
    <t>10 x 0.05s</t>
  </si>
  <si>
    <t>0,3s</t>
  </si>
  <si>
    <t>100 x 0,003s</t>
  </si>
  <si>
    <t>1s</t>
  </si>
  <si>
    <t>100 x 0,01s</t>
  </si>
  <si>
    <t>100 x 0,001s</t>
  </si>
  <si>
    <t>1ms</t>
  </si>
  <si>
    <t>0,001s</t>
  </si>
  <si>
    <t>1000 x 0,001s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</si>
</sst>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3"/>
  <sheetViews>
    <sheetView zoomScale="175" zoomScaleNormal="175" workbookViewId="0">
      <selection activeCell="C1" sqref="C1:C1048576"/>
    </sheetView>
  </sheetViews>
  <sheetFormatPr defaultRowHeight="14.4" x14ac:dyDescent="0.3"/>
  <cols>
    <col min="2" max="2" width="13.21875" customWidth="1"/>
    <col min="4" max="4" width="11.21875" customWidth="1"/>
  </cols>
  <sheetData>
    <row r="2" spans="1:7" x14ac:dyDescent="0.3">
      <c r="A2" t="s">
        <v>0</v>
      </c>
      <c r="B2" t="s">
        <v>1</v>
      </c>
      <c r="C2" t="s">
        <v>2</v>
      </c>
      <c r="D2" t="s">
        <v>3</v>
      </c>
    </row>
    <row r="3" spans="1:7" x14ac:dyDescent="0.3">
      <c r="A3">
        <f>1*10^-2/2</f>
        <v>5.0000000000000001E-3</v>
      </c>
      <c r="B3">
        <v>256</v>
      </c>
      <c r="C3" t="s">
        <v>4</v>
      </c>
      <c r="D3">
        <f>(4/20000000)</f>
        <v>1.9999999999999999E-7</v>
      </c>
      <c r="F3" t="s">
        <v>6</v>
      </c>
      <c r="G3">
        <f>A3/D3</f>
        <v>25000</v>
      </c>
    </row>
    <row r="4" spans="1:7" x14ac:dyDescent="0.3">
      <c r="A4" s="2" t="s">
        <v>5</v>
      </c>
      <c r="B4" s="2"/>
      <c r="C4" s="2"/>
      <c r="D4" s="2"/>
      <c r="E4" s="2"/>
      <c r="F4" t="s">
        <v>17</v>
      </c>
      <c r="G4">
        <f>G3/256</f>
        <v>97.65625</v>
      </c>
    </row>
    <row r="5" spans="1:7" x14ac:dyDescent="0.3">
      <c r="A5" s="2" t="s">
        <v>10</v>
      </c>
      <c r="B5" s="2"/>
      <c r="C5" s="2"/>
      <c r="D5" s="2"/>
      <c r="E5" s="2"/>
      <c r="F5" t="s">
        <v>12</v>
      </c>
      <c r="G5">
        <f>255-G4</f>
        <v>157.34375</v>
      </c>
    </row>
    <row r="6" spans="1:7" x14ac:dyDescent="0.3">
      <c r="A6" s="2" t="s">
        <v>11</v>
      </c>
      <c r="B6" s="2"/>
      <c r="C6" s="2"/>
      <c r="D6" s="2"/>
      <c r="E6" s="2"/>
    </row>
    <row r="7" spans="1:7" x14ac:dyDescent="0.3">
      <c r="A7" s="2" t="s">
        <v>7</v>
      </c>
      <c r="B7" s="2"/>
      <c r="C7" s="2"/>
      <c r="D7" s="2"/>
      <c r="E7" s="2"/>
    </row>
    <row r="8" spans="1:7" x14ac:dyDescent="0.3">
      <c r="A8" s="2" t="s">
        <v>8</v>
      </c>
      <c r="B8" s="2"/>
      <c r="C8" s="2"/>
      <c r="D8" s="2"/>
      <c r="E8" s="2"/>
    </row>
    <row r="9" spans="1:7" x14ac:dyDescent="0.3">
      <c r="A9" s="2" t="s">
        <v>9</v>
      </c>
      <c r="B9" s="2"/>
      <c r="C9" s="2"/>
      <c r="D9" s="2"/>
    </row>
    <row r="10" spans="1:7" x14ac:dyDescent="0.3">
      <c r="A10" s="1"/>
      <c r="B10" s="1"/>
      <c r="C10" s="1"/>
      <c r="D10" s="1"/>
      <c r="E10" s="1"/>
      <c r="F10" s="1"/>
    </row>
    <row r="12" spans="1:7" x14ac:dyDescent="0.3">
      <c r="A12" t="s">
        <v>13</v>
      </c>
      <c r="B12">
        <f>A3</f>
        <v>5.0000000000000001E-3</v>
      </c>
      <c r="C12" t="s">
        <v>15</v>
      </c>
      <c r="D12" t="s">
        <v>16</v>
      </c>
      <c r="E12">
        <f>100*B12</f>
        <v>0.5</v>
      </c>
    </row>
    <row r="13" spans="1:7" x14ac:dyDescent="0.3">
      <c r="A13" t="s">
        <v>14</v>
      </c>
      <c r="B13">
        <v>1</v>
      </c>
      <c r="C13" t="s">
        <v>15</v>
      </c>
      <c r="D13">
        <f>E12</f>
        <v>0.5</v>
      </c>
    </row>
  </sheetData>
  <mergeCells count="7">
    <mergeCell ref="A10:F10"/>
    <mergeCell ref="A4:E4"/>
    <mergeCell ref="A5:E5"/>
    <mergeCell ref="A6:E6"/>
    <mergeCell ref="A7:E7"/>
    <mergeCell ref="A8:E8"/>
    <mergeCell ref="A9:D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zoomScale="175" zoomScaleNormal="175" workbookViewId="0">
      <selection activeCell="B6" sqref="B6"/>
    </sheetView>
  </sheetViews>
  <sheetFormatPr defaultRowHeight="14.4" x14ac:dyDescent="0.3"/>
  <cols>
    <col min="1" max="1" width="16.33203125" customWidth="1"/>
    <col min="2" max="2" width="12.6640625" customWidth="1"/>
    <col min="3" max="3" width="11.44140625" customWidth="1"/>
  </cols>
  <sheetData>
    <row r="1" spans="1:9" x14ac:dyDescent="0.3">
      <c r="A1" s="2" t="s">
        <v>5</v>
      </c>
      <c r="B1" s="2"/>
      <c r="C1" s="2"/>
      <c r="D1" s="2"/>
      <c r="E1" s="2"/>
      <c r="F1" s="2"/>
      <c r="G1" s="2"/>
      <c r="H1" s="2"/>
      <c r="I1" s="2"/>
    </row>
    <row r="2" spans="1:9" x14ac:dyDescent="0.3">
      <c r="A2" t="s">
        <v>18</v>
      </c>
      <c r="B2" t="s">
        <v>1</v>
      </c>
      <c r="C2" t="s">
        <v>19</v>
      </c>
      <c r="D2" s="2"/>
      <c r="E2" s="2" t="s">
        <v>22</v>
      </c>
      <c r="F2" s="2"/>
      <c r="G2" s="2"/>
      <c r="H2" s="2"/>
    </row>
    <row r="3" spans="1:9" x14ac:dyDescent="0.3">
      <c r="A3">
        <v>0.01</v>
      </c>
      <c r="B3">
        <v>256</v>
      </c>
      <c r="C3">
        <v>20000000</v>
      </c>
      <c r="D3" s="2"/>
      <c r="E3" s="2">
        <f>IF(B3=256,111,IF(B3=128,110,IF(B3=64,101,IF(B3=32,100,IF(B3=16,11,IF(B3=8,10,IF(B3=4,1,0)))))))</f>
        <v>111</v>
      </c>
      <c r="F3" s="2"/>
      <c r="G3" s="2"/>
      <c r="H3" s="2"/>
    </row>
    <row r="4" spans="1:9" x14ac:dyDescent="0.3">
      <c r="A4" s="2"/>
      <c r="B4" s="2"/>
      <c r="C4" s="2"/>
      <c r="D4" s="2"/>
    </row>
    <row r="5" spans="1:9" x14ac:dyDescent="0.3">
      <c r="A5" t="s">
        <v>3</v>
      </c>
      <c r="B5">
        <f>4/(C3)</f>
        <v>1.9999999999999999E-7</v>
      </c>
      <c r="D5" s="2"/>
    </row>
    <row r="6" spans="1:9" x14ac:dyDescent="0.3">
      <c r="A6" t="s">
        <v>20</v>
      </c>
      <c r="B6">
        <f>255-A3/(B3*4/(C3))</f>
        <v>59.6875</v>
      </c>
      <c r="D6" s="2"/>
    </row>
    <row r="7" spans="1:9" x14ac:dyDescent="0.3">
      <c r="D7" s="2"/>
    </row>
    <row r="8" spans="1:9" x14ac:dyDescent="0.3">
      <c r="A8" t="s">
        <v>21</v>
      </c>
      <c r="B8" t="str">
        <f>IF(AND(B6&gt;0,B6&lt;255),"Đúng","Sai")</f>
        <v>Đúng</v>
      </c>
      <c r="D8" s="2"/>
    </row>
    <row r="9" spans="1:9" x14ac:dyDescent="0.3">
      <c r="D9" s="2"/>
    </row>
    <row r="10" spans="1:9" x14ac:dyDescent="0.3">
      <c r="A10" t="s">
        <v>38</v>
      </c>
      <c r="B10" t="s">
        <v>39</v>
      </c>
      <c r="D10" s="2"/>
    </row>
    <row r="11" spans="1:9" x14ac:dyDescent="0.3">
      <c r="A11" t="s">
        <v>30</v>
      </c>
      <c r="B11" t="s">
        <v>31</v>
      </c>
      <c r="D11" s="2"/>
    </row>
    <row r="12" spans="1:9" x14ac:dyDescent="0.3">
      <c r="A12" t="s">
        <v>32</v>
      </c>
      <c r="B12" t="s">
        <v>33</v>
      </c>
      <c r="D12" s="2"/>
    </row>
    <row r="13" spans="1:9" x14ac:dyDescent="0.3">
      <c r="A13" t="s">
        <v>41</v>
      </c>
      <c r="B13" t="s">
        <v>42</v>
      </c>
    </row>
    <row r="14" spans="1:9" x14ac:dyDescent="0.3">
      <c r="A14" t="s">
        <v>30</v>
      </c>
      <c r="B14" t="s">
        <v>40</v>
      </c>
    </row>
    <row r="15" spans="1:9" x14ac:dyDescent="0.3">
      <c r="A15" t="s">
        <v>38</v>
      </c>
      <c r="B15" t="s">
        <v>43</v>
      </c>
    </row>
  </sheetData>
  <mergeCells count="5">
    <mergeCell ref="A1:I1"/>
    <mergeCell ref="A4:C4"/>
    <mergeCell ref="D2:D12"/>
    <mergeCell ref="E2:H2"/>
    <mergeCell ref="E3: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185" workbookViewId="0">
      <selection activeCell="B6" sqref="B6"/>
    </sheetView>
  </sheetViews>
  <sheetFormatPr defaultRowHeight="14.4" x14ac:dyDescent="0.3"/>
  <cols>
    <col min="1" max="1" width="15.109375" customWidth="1"/>
    <col min="2" max="2" width="17.88671875" customWidth="1"/>
    <col min="3" max="3" width="21.21875" customWidth="1"/>
  </cols>
  <sheetData>
    <row r="1" spans="1:11" x14ac:dyDescent="0.3">
      <c r="A1" s="2" t="s">
        <v>23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3">
      <c r="A2" t="s">
        <v>18</v>
      </c>
      <c r="B2" t="s">
        <v>1</v>
      </c>
      <c r="C2" t="s">
        <v>19</v>
      </c>
    </row>
    <row r="3" spans="1:11" x14ac:dyDescent="0.3">
      <c r="A3">
        <v>2</v>
      </c>
      <c r="B3">
        <v>8</v>
      </c>
      <c r="C3">
        <f>20*10^6</f>
        <v>20000000</v>
      </c>
    </row>
    <row r="4" spans="1:11" x14ac:dyDescent="0.3">
      <c r="A4" s="2"/>
      <c r="B4" s="2"/>
      <c r="C4" s="2"/>
    </row>
    <row r="5" spans="1:11" x14ac:dyDescent="0.3">
      <c r="A5" t="s">
        <v>3</v>
      </c>
      <c r="B5">
        <f>4/(C3)</f>
        <v>1.9999999999999999E-7</v>
      </c>
    </row>
    <row r="6" spans="1:11" x14ac:dyDescent="0.3">
      <c r="A6" t="s">
        <v>20</v>
      </c>
      <c r="B6">
        <f>65535-A3/(B3*B5)</f>
        <v>-1184465</v>
      </c>
    </row>
    <row r="8" spans="1:11" x14ac:dyDescent="0.3">
      <c r="A8" t="s">
        <v>21</v>
      </c>
      <c r="B8" t="str">
        <f>IF(AND(B6&gt;0,B6&lt;65536),"Đúng","Sai")</f>
        <v>Sai</v>
      </c>
    </row>
    <row r="10" spans="1:11" x14ac:dyDescent="0.3">
      <c r="A10" t="s">
        <v>34</v>
      </c>
      <c r="B10" t="s">
        <v>35</v>
      </c>
    </row>
    <row r="11" spans="1:11" x14ac:dyDescent="0.3">
      <c r="A11" t="s">
        <v>36</v>
      </c>
      <c r="B11" t="s">
        <v>37</v>
      </c>
    </row>
    <row r="12" spans="1:11" x14ac:dyDescent="0.3">
      <c r="A12" t="s">
        <v>38</v>
      </c>
      <c r="B12" t="s">
        <v>40</v>
      </c>
    </row>
  </sheetData>
  <mergeCells count="2">
    <mergeCell ref="A1:K1"/>
    <mergeCell ref="A4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zoomScale="137" workbookViewId="0">
      <selection activeCell="A4" sqref="A4:C4"/>
    </sheetView>
  </sheetViews>
  <sheetFormatPr defaultRowHeight="14.4" x14ac:dyDescent="0.3"/>
  <cols>
    <col min="1" max="1" width="15" customWidth="1"/>
    <col min="2" max="2" width="18.21875" customWidth="1"/>
    <col min="3" max="3" width="14.44140625" customWidth="1"/>
    <col min="4" max="4" width="16.5546875" customWidth="1"/>
    <col min="5" max="5" width="9.44140625" customWidth="1"/>
  </cols>
  <sheetData>
    <row r="1" spans="1:11" x14ac:dyDescent="0.3">
      <c r="A1" s="2" t="s">
        <v>24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3">
      <c r="A2" t="s">
        <v>18</v>
      </c>
      <c r="B2" t="s">
        <v>1</v>
      </c>
      <c r="C2" t="s">
        <v>25</v>
      </c>
      <c r="D2" t="s">
        <v>26</v>
      </c>
      <c r="E2" t="s">
        <v>28</v>
      </c>
      <c r="F2" t="s">
        <v>29</v>
      </c>
    </row>
    <row r="3" spans="1:11" x14ac:dyDescent="0.3">
      <c r="A3">
        <v>3</v>
      </c>
      <c r="B3">
        <v>4</v>
      </c>
      <c r="C3">
        <v>16</v>
      </c>
      <c r="D3">
        <f>20*10^6</f>
        <v>20000000</v>
      </c>
      <c r="E3">
        <v>0</v>
      </c>
      <c r="F3">
        <f>1/A3</f>
        <v>0.33333333333333331</v>
      </c>
    </row>
    <row r="4" spans="1:11" x14ac:dyDescent="0.3">
      <c r="A4" s="2"/>
      <c r="B4" s="2"/>
      <c r="C4" s="2"/>
    </row>
    <row r="5" spans="1:11" x14ac:dyDescent="0.3">
      <c r="A5" t="s">
        <v>3</v>
      </c>
      <c r="B5">
        <f>4/D3</f>
        <v>1.9999999999999999E-7</v>
      </c>
    </row>
    <row r="6" spans="1:11" x14ac:dyDescent="0.3">
      <c r="A6" t="s">
        <v>27</v>
      </c>
      <c r="B6">
        <f>D3/(4*B3*(256-E3)*C3*F3)</f>
        <v>915.52734375</v>
      </c>
    </row>
  </sheetData>
  <mergeCells count="2">
    <mergeCell ref="A1:K1"/>
    <mergeCell ref="A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timer0</vt:lpstr>
      <vt:lpstr>timer1</vt:lpstr>
      <vt:lpstr>timer2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 tran</dc:creator>
  <cp:lastModifiedBy>DELL</cp:lastModifiedBy>
  <dcterms:created xsi:type="dcterms:W3CDTF">2022-11-07T04:34:01Z</dcterms:created>
  <dcterms:modified xsi:type="dcterms:W3CDTF">2023-05-18T16:54:32Z</dcterms:modified>
</cp:coreProperties>
</file>