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quoc_anh_nguyen_vn_ey_com/Documents/Newlife-2021/"/>
    </mc:Choice>
  </mc:AlternateContent>
  <xr:revisionPtr revIDLastSave="177" documentId="8_{83A6784C-F1FA-44DE-B354-41F73AB2594E}" xr6:coauthVersionLast="47" xr6:coauthVersionMax="47" xr10:uidLastSave="{7DED9C12-D5B0-4433-9880-0C1545F2C8C2}"/>
  <bookViews>
    <workbookView xWindow="-110" yWindow="-110" windowWidth="19420" windowHeight="11620" activeTab="1" xr2:uid="{DFB52057-7AA7-48C2-9356-43D874ED5F99}"/>
  </bookViews>
  <sheets>
    <sheet name="Client portfolio" sheetId="1" r:id="rId1"/>
    <sheet name="Extra activities" sheetId="2" r:id="rId2"/>
  </sheets>
  <externalReferences>
    <externalReference r:id="rId3"/>
  </externalReferences>
  <definedNames>
    <definedName name="_xlnm._FilterDatabase" localSheetId="0" hidden="1">'Client portfolio'!$A$4:$XFB$23</definedName>
    <definedName name="ả1601">'[1]Input1 - Audit'!$AN$7</definedName>
    <definedName name="_xlnm.Print_Area" localSheetId="0">'Client portfolio'!$A$1:$X$29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1" l="1"/>
  <c r="M23" i="1"/>
  <c r="T11" i="1"/>
  <c r="T23" i="1" s="1"/>
  <c r="T26" i="1" l="1"/>
  <c r="U23" i="1"/>
  <c r="U26" i="1" l="1"/>
  <c r="T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tc={2ECDE36A-8A6E-400E-9554-811688A3EFFE}</author>
    <author>tc={752F1C6B-152C-48F0-BF1E-38DA48A9AA01}</author>
  </authors>
  <commentList>
    <comment ref="P12" authorId="0" shapeId="0" xr:uid="{2ECDE36A-8A6E-400E-9554-811688A3EFFE}">
      <text>
        <t>[Threaded comment]
Your version of Excel allows you to read this threaded comment; however, any edits to it will get removed if the file is opened in a newer version of Excel. Learn more: https://go.microsoft.com/fwlink/?linkid=870924
Comment:
    có fee LR</t>
      </text>
    </comment>
    <comment ref="S15" authorId="1" shapeId="0" xr:uid="{752F1C6B-152C-48F0-BF1E-38DA48A9AA01}">
      <text>
        <t>[Threaded comment]
Your version of Excel allows you to read this threaded comment; however, any edits to it will get removed if the file is opened in a newer version of Excel. Learn more: https://go.microsoft.com/fwlink/?linkid=870924
Comment:
    12k usd</t>
      </text>
    </comment>
  </commentList>
</comments>
</file>

<file path=xl/sharedStrings.xml><?xml version="1.0" encoding="utf-8"?>
<sst xmlns="http://schemas.openxmlformats.org/spreadsheetml/2006/main" count="249" uniqueCount="137">
  <si>
    <t>FY2023</t>
  </si>
  <si>
    <t>FY 2023</t>
  </si>
  <si>
    <t>FY23</t>
  </si>
  <si>
    <t>FY2022</t>
  </si>
  <si>
    <t>Recurring ClientsFY 2023</t>
  </si>
  <si>
    <t>Win/Organic growth (one off)</t>
  </si>
  <si>
    <t>New clients (win)</t>
  </si>
  <si>
    <t xml:space="preserve"> </t>
  </si>
  <si>
    <t>MDM_CLIENT_ID</t>
  </si>
  <si>
    <t>ENG_CODE</t>
  </si>
  <si>
    <t>PACe</t>
  </si>
  <si>
    <t>Status</t>
  </si>
  <si>
    <t>Engagement name</t>
  </si>
  <si>
    <t>Type of contract</t>
  </si>
  <si>
    <t>PIC/Acting PICFY2023</t>
  </si>
  <si>
    <t xml:space="preserve">Total Revenue </t>
  </si>
  <si>
    <t xml:space="preserve">Non-recurring engagements (-) </t>
  </si>
  <si>
    <t xml:space="preserve">Discontinued engagements (-) </t>
  </si>
  <si>
    <t xml:space="preserve">NET ORGANIC GROWTH </t>
  </si>
  <si>
    <t xml:space="preserve">Confirmed Revenue YTD </t>
  </si>
  <si>
    <t xml:space="preserve">Total Revenue  </t>
  </si>
  <si>
    <t>CBS/KBS/NGO/SOE/US SEC</t>
  </si>
  <si>
    <t>Sector</t>
  </si>
  <si>
    <t>Listed</t>
  </si>
  <si>
    <t>SIGNED CONTRACT</t>
  </si>
  <si>
    <t>An Gia Real Estate Investment and Development Corporation</t>
  </si>
  <si>
    <t>0011798401</t>
  </si>
  <si>
    <t>E-22991223</t>
  </si>
  <si>
    <t>27283656.8.0</t>
  </si>
  <si>
    <t>Approval</t>
  </si>
  <si>
    <t>Released</t>
  </si>
  <si>
    <t>An Gia</t>
  </si>
  <si>
    <t>Audit+Capital audit</t>
  </si>
  <si>
    <t>Hang,Quang Nhat</t>
  </si>
  <si>
    <t>Recurring</t>
  </si>
  <si>
    <t>PLC</t>
  </si>
  <si>
    <t>Listed-VN (MOF)</t>
  </si>
  <si>
    <t>Y</t>
  </si>
  <si>
    <t>Apple Vietnam Limited Liability</t>
  </si>
  <si>
    <t>0012836829</t>
  </si>
  <si>
    <t>E-67099594</t>
  </si>
  <si>
    <t>27643196.8.0</t>
  </si>
  <si>
    <t>Completed</t>
  </si>
  <si>
    <t>N/A</t>
  </si>
  <si>
    <t>Yoong,Ernest Chin-Kang</t>
  </si>
  <si>
    <t>US SEC</t>
  </si>
  <si>
    <t>FDI</t>
  </si>
  <si>
    <t>Other</t>
  </si>
  <si>
    <t>Ho Tram Project Company Limited</t>
  </si>
  <si>
    <t>0011743583</t>
  </si>
  <si>
    <t>E-22988923</t>
  </si>
  <si>
    <t>27675805.7.0</t>
  </si>
  <si>
    <t>Drafting</t>
  </si>
  <si>
    <t>ACDL</t>
  </si>
  <si>
    <t>Pham,Tu Thi-Cam</t>
  </si>
  <si>
    <t>HOA BINH CONSTRUCTION &amp; REAL ESTATE CORPORATION</t>
  </si>
  <si>
    <t>0011657465</t>
  </si>
  <si>
    <t>E-22989968</t>
  </si>
  <si>
    <t>27764554.8.0</t>
  </si>
  <si>
    <t>Hoa Binh</t>
  </si>
  <si>
    <t>Audit + Capital report</t>
  </si>
  <si>
    <t>Nguyen,Tan Ho-Khanh</t>
  </si>
  <si>
    <t>YKK Vietnam Company Limited</t>
  </si>
  <si>
    <t>0012828451</t>
  </si>
  <si>
    <t>E-22632853</t>
  </si>
  <si>
    <t>27107272.8.0</t>
  </si>
  <si>
    <t>YKK</t>
  </si>
  <si>
    <t>JBS</t>
  </si>
  <si>
    <t>Vincom-Green City Development JSC</t>
  </si>
  <si>
    <t>0011660647</t>
  </si>
  <si>
    <t>E-66727212</t>
  </si>
  <si>
    <t>Vingroup</t>
  </si>
  <si>
    <t>Tran,Dung Nam</t>
  </si>
  <si>
    <t>YKK Vietnam Company Limited - Ha Nam Branch</t>
  </si>
  <si>
    <t>E-66827210</t>
  </si>
  <si>
    <t>Created</t>
  </si>
  <si>
    <t>Apple Vietnam APO Limited Liability</t>
  </si>
  <si>
    <t>0012854796</t>
  </si>
  <si>
    <t>E-66766328</t>
  </si>
  <si>
    <t>27647968.5.0</t>
  </si>
  <si>
    <t>Duong,Anthony Le</t>
  </si>
  <si>
    <t>Dongnai Plastic Joint Stock Company</t>
  </si>
  <si>
    <t>0012845954</t>
  </si>
  <si>
    <t>E-66771016</t>
  </si>
  <si>
    <t>27684324.3.0</t>
  </si>
  <si>
    <t>DNP</t>
  </si>
  <si>
    <t>Connect GDSV Company Limited</t>
  </si>
  <si>
    <t>0012752817</t>
  </si>
  <si>
    <t>E-66982211</t>
  </si>
  <si>
    <t>27684501.3.0</t>
  </si>
  <si>
    <t>GCSP Sign Off</t>
  </si>
  <si>
    <t>Sasin Holding Joint Stock Company</t>
  </si>
  <si>
    <t>0012815841</t>
  </si>
  <si>
    <t>E-66979302</t>
  </si>
  <si>
    <t>Sasin</t>
  </si>
  <si>
    <t>Saigon Silicon Park Joint Stock Company - SSC</t>
  </si>
  <si>
    <t>0013134828</t>
  </si>
  <si>
    <t>E-66887017</t>
  </si>
  <si>
    <t>Win</t>
  </si>
  <si>
    <t>Two Four Seven Joint Stock Company</t>
  </si>
  <si>
    <t>0012800440</t>
  </si>
  <si>
    <t>E-66985921</t>
  </si>
  <si>
    <t>27675696.2.0</t>
  </si>
  <si>
    <t>Mi Cay International Pte. Ltd</t>
  </si>
  <si>
    <t>0013339119</t>
  </si>
  <si>
    <t>E-67229372</t>
  </si>
  <si>
    <t>Viet Nam Investment Fund III</t>
  </si>
  <si>
    <t>BSH Home Appliance</t>
  </si>
  <si>
    <t>Coteccons Construction Joint Stock Company</t>
  </si>
  <si>
    <t>AUP</t>
  </si>
  <si>
    <t>FAAS</t>
  </si>
  <si>
    <t>FAAS - IFRS advisory</t>
  </si>
  <si>
    <t>Nguyen, Quynh Thi Nhu</t>
  </si>
  <si>
    <t>FASS</t>
  </si>
  <si>
    <t>Vinfast - Q1/2023 - Limited review for US IPO</t>
  </si>
  <si>
    <t>Growth</t>
  </si>
  <si>
    <t>TOTAL</t>
  </si>
  <si>
    <t>GRAND TOTAL</t>
  </si>
  <si>
    <t>ENGAGEMENT</t>
  </si>
  <si>
    <t>No.</t>
  </si>
  <si>
    <t>Task</t>
  </si>
  <si>
    <t>Talent</t>
  </si>
  <si>
    <t>Function</t>
  </si>
  <si>
    <t>Managing talent acquisition activities and HIPO management</t>
  </si>
  <si>
    <t>Operation &amp; Q&amp;RM matter</t>
  </si>
  <si>
    <t>EY Private</t>
  </si>
  <si>
    <t>Coordinator</t>
  </si>
  <si>
    <t>EY Ripple</t>
  </si>
  <si>
    <t>BMC</t>
  </si>
  <si>
    <t>EY 30 years annivesary - Core assurance performance</t>
  </si>
  <si>
    <t>EY Run for the better, EY Uprace</t>
  </si>
  <si>
    <t>Counselling family</t>
  </si>
  <si>
    <t>CF Coordinator</t>
  </si>
  <si>
    <t>L&amp;D</t>
  </si>
  <si>
    <t>Various training activities</t>
  </si>
  <si>
    <t>Organic Growth</t>
  </si>
  <si>
    <t>New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</si>
</sst>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_(* #,##0_);[Red]_(* \(#,##0\);_(* &quot;-&quot;_);_(@_)"/>
    <numFmt numFmtId="167" formatCode="_(* #,##0_);[Red]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 wrapText="1"/>
    </xf>
    <xf numFmtId="166" fontId="2" fillId="2" borderId="0" xfId="0" applyNumberFormat="1" applyFont="1" applyFill="1"/>
    <xf numFmtId="165" fontId="2" fillId="2" borderId="0" xfId="1" applyNumberFormat="1" applyFont="1" applyFill="1" applyBorder="1"/>
    <xf numFmtId="166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165" fontId="2" fillId="2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7" fontId="0" fillId="0" borderId="0" xfId="1" applyNumberFormat="1" applyFont="1" applyFill="1" applyAlignment="1"/>
    <xf numFmtId="167" fontId="0" fillId="0" borderId="0" xfId="1" applyNumberFormat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65" fontId="0" fillId="0" borderId="0" xfId="1" applyNumberFormat="1" applyFont="1" applyFill="1" applyAlignment="1"/>
    <xf numFmtId="14" fontId="0" fillId="0" borderId="0" xfId="0" applyNumberFormat="1"/>
    <xf numFmtId="165" fontId="2" fillId="2" borderId="0" xfId="1" applyNumberFormat="1" applyFont="1" applyFill="1" applyAlignment="1">
      <alignment horizontal="center"/>
    </xf>
    <xf numFmtId="165" fontId="2" fillId="2" borderId="0" xfId="1" applyNumberFormat="1" applyFont="1" applyFill="1" applyAlignment="1">
      <alignment horizontal="center" vertical="center" wrapText="1"/>
    </xf>
    <xf numFmtId="165" fontId="1" fillId="0" borderId="0" xfId="1" applyNumberFormat="1" applyFont="1" applyFill="1" applyAlignment="1"/>
    <xf numFmtId="9" fontId="0" fillId="0" borderId="0" xfId="1" applyNumberFormat="1" applyFont="1"/>
    <xf numFmtId="0" fontId="4" fillId="4" borderId="0" xfId="0" applyFont="1" applyFill="1"/>
    <xf numFmtId="165" fontId="4" fillId="4" borderId="0" xfId="1" applyNumberFormat="1" applyFont="1" applyFill="1"/>
    <xf numFmtId="9" fontId="4" fillId="4" borderId="0" xfId="1" applyNumberFormat="1" applyFont="1" applyFill="1" applyAlignme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165" fontId="0" fillId="0" borderId="2" xfId="1" applyNumberFormat="1" applyFont="1" applyBorder="1"/>
    <xf numFmtId="9" fontId="0" fillId="0" borderId="3" xfId="1" applyNumberFormat="1" applyFont="1" applyBorder="1"/>
    <xf numFmtId="0" fontId="0" fillId="0" borderId="4" xfId="0" applyBorder="1"/>
    <xf numFmtId="0" fontId="0" fillId="0" borderId="0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6" xfId="0" applyBorder="1"/>
    <xf numFmtId="0" fontId="0" fillId="0" borderId="7" xfId="0" applyBorder="1"/>
    <xf numFmtId="165" fontId="2" fillId="0" borderId="7" xfId="1" applyNumberFormat="1" applyFont="1" applyBorder="1"/>
    <xf numFmtId="165" fontId="0" fillId="0" borderId="8" xfId="1" applyNumberFormat="1" applyFont="1" applyBorder="1"/>
  </cellXfs>
  <cellStyles count="2">
    <cellStyle name="Comma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tes.ey.com/sites/CoreAssurance-HCM-OPT/Shared%20Documents/FY23/Core%20Assurance_Revenue%20report_HCM_FY23%20-%20Realtime%20-%2010Mar2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Master data"/>
      <sheetName val="Summary"/>
      <sheetName val="FY23-Q3 Reward"/>
      <sheetName val="Input1 - Audit"/>
      <sheetName val="Sheet5"/>
      <sheetName val="PACE Report"/>
      <sheetName val="Sheet4"/>
      <sheetName val="Sheet3"/>
      <sheetName val="1. Target vs YTD"/>
      <sheetName val="Input 3-FAAS"/>
      <sheetName val="5. Meeting"/>
      <sheetName val="3. Qtr PIC portfolio"/>
      <sheetName val="Input 2 - LR record"/>
      <sheetName val="2. Manager Summary"/>
      <sheetName val="OPT KPI EL"/>
      <sheetName val="Top unsign EL-Sep22"/>
      <sheetName val="Sheet2"/>
      <sheetName val="Sheet1"/>
      <sheetName val="FY23 projection"/>
      <sheetName val="Partner target FY23"/>
      <sheetName val="Target by Office"/>
      <sheetName val="Input 4 - Fail propose"/>
      <sheetName val="2.1 MS (+potential loss)"/>
      <sheetName val="Rotation Summary"/>
      <sheetName val="MIC rotation summary"/>
      <sheetName val="4. Signed contracts"/>
      <sheetName val="6. Indochina Meeting"/>
    </sheetNames>
    <sheetDataSet>
      <sheetData sheetId="0"/>
      <sheetData sheetId="1"/>
      <sheetData sheetId="2"/>
      <sheetData sheetId="3"/>
      <sheetData sheetId="4">
        <row r="7">
          <cell r="AN7">
            <v>31501444959.783478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ang Phuong Nguyen" id="{861AEB60-66BA-4815-B6DC-BA9D718E508A}" userId="S::Hang.Phuong.Nguyen@vn.ey.com::e404bd05-d55f-4e1d-bb66-60b1c4de98b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2" dT="2022-12-05T05:09:23.24" personId="{861AEB60-66BA-4815-B6DC-BA9D718E508A}" id="{2ECDE36A-8A6E-400E-9554-811688A3EFFE}">
    <text>có fee LR</text>
  </threadedComment>
  <threadedComment ref="S15" dT="2023-04-25T02:09:54.06" personId="{861AEB60-66BA-4815-B6DC-BA9D718E508A}" id="{752F1C6B-152C-48F0-BF1E-38DA48A9AA01}">
    <text>12k usd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6DBD-7343-4188-8239-270DC19632D6}">
  <dimension ref="A1:XFB29"/>
  <sheetViews>
    <sheetView topLeftCell="A10" zoomScaleNormal="100" workbookViewId="0">
      <selection sqref="A1:X29"/>
    </sheetView>
  </sheetViews>
  <sheetFormatPr defaultRowHeight="14.5" x14ac:dyDescent="0.35"/>
  <cols>
    <col min="1" max="1" width="6.6328125" bestFit="1" customWidth="1"/>
    <col min="2" max="2" width="42.54296875" customWidth="1"/>
    <col min="3" max="3" width="11" hidden="1" customWidth="1"/>
    <col min="4" max="4" width="10.6328125" hidden="1" customWidth="1"/>
    <col min="5" max="5" width="12.08984375" hidden="1" customWidth="1"/>
    <col min="6" max="6" width="12" hidden="1" customWidth="1"/>
    <col min="7" max="7" width="8.36328125" hidden="1" customWidth="1"/>
    <col min="8" max="8" width="14.453125" bestFit="1" customWidth="1"/>
    <col min="9" max="9" width="12.81640625" hidden="1" customWidth="1"/>
    <col min="10" max="10" width="18.54296875" hidden="1" customWidth="1"/>
    <col min="11" max="11" width="20.453125" bestFit="1" customWidth="1"/>
    <col min="12" max="12" width="8.6328125" bestFit="1" customWidth="1"/>
    <col min="13" max="13" width="17.7265625" bestFit="1" customWidth="1"/>
    <col min="14" max="15" width="13.6328125" hidden="1" customWidth="1"/>
    <col min="16" max="16" width="15.08984375" hidden="1" customWidth="1"/>
    <col min="17" max="17" width="22.7265625" hidden="1" customWidth="1"/>
    <col min="18" max="18" width="27.1796875" hidden="1" customWidth="1"/>
    <col min="19" max="19" width="16.453125" hidden="1" customWidth="1"/>
    <col min="20" max="20" width="18.7265625" style="1" bestFit="1" customWidth="1"/>
    <col min="21" max="21" width="7.6328125" style="1" bestFit="1" customWidth="1"/>
    <col min="22" max="22" width="6.6328125" bestFit="1" customWidth="1"/>
    <col min="23" max="23" width="4.54296875" bestFit="1" customWidth="1"/>
    <col min="24" max="24" width="14.453125" bestFit="1" customWidth="1"/>
    <col min="25" max="25" width="2.36328125" bestFit="1" customWidth="1"/>
    <col min="26" max="16384" width="8.7265625" style="38"/>
  </cols>
  <sheetData>
    <row r="1" spans="1:25 16382:16382" x14ac:dyDescent="0.35">
      <c r="M1" s="1"/>
      <c r="N1" s="1"/>
      <c r="O1" s="1"/>
      <c r="P1" s="1"/>
      <c r="Q1" s="1"/>
      <c r="R1" s="1"/>
      <c r="S1" s="1"/>
      <c r="U1" s="34"/>
    </row>
    <row r="2" spans="1:25 16382:16382" s="39" customFormat="1" x14ac:dyDescent="0.35">
      <c r="A2" s="2"/>
      <c r="B2" s="3"/>
      <c r="C2" s="4"/>
      <c r="D2" s="4" t="s">
        <v>0</v>
      </c>
      <c r="E2" s="4"/>
      <c r="F2" s="4"/>
      <c r="G2" s="5"/>
      <c r="H2" s="6"/>
      <c r="I2" s="3" t="s">
        <v>1</v>
      </c>
      <c r="J2" s="3" t="s">
        <v>1</v>
      </c>
      <c r="K2" s="3" t="s">
        <v>0</v>
      </c>
      <c r="L2" s="5" t="s">
        <v>2</v>
      </c>
      <c r="M2" s="7" t="s">
        <v>3</v>
      </c>
      <c r="N2" s="8" t="s">
        <v>1</v>
      </c>
      <c r="O2" s="8" t="s">
        <v>1</v>
      </c>
      <c r="P2" s="8" t="s">
        <v>1</v>
      </c>
      <c r="Q2" s="9" t="s">
        <v>4</v>
      </c>
      <c r="R2" s="10" t="s">
        <v>5</v>
      </c>
      <c r="S2" s="11" t="s">
        <v>6</v>
      </c>
      <c r="T2" s="31" t="s">
        <v>1</v>
      </c>
      <c r="U2" s="31"/>
      <c r="V2" s="12"/>
      <c r="W2" s="12"/>
      <c r="X2" s="12"/>
      <c r="Y2" s="12"/>
      <c r="XFB2" s="38"/>
    </row>
    <row r="3" spans="1:25 16382:16382" s="40" customFormat="1" ht="47.4" customHeight="1" x14ac:dyDescent="0.35">
      <c r="A3" s="14" t="s">
        <v>119</v>
      </c>
      <c r="B3" s="14" t="s">
        <v>118</v>
      </c>
      <c r="C3" s="15" t="s">
        <v>8</v>
      </c>
      <c r="D3" s="15" t="s">
        <v>9</v>
      </c>
      <c r="E3" s="15" t="s">
        <v>10</v>
      </c>
      <c r="F3" s="15" t="s">
        <v>11</v>
      </c>
      <c r="G3" s="14" t="s">
        <v>11</v>
      </c>
      <c r="H3" s="16" t="s">
        <v>12</v>
      </c>
      <c r="I3" s="14" t="s">
        <v>7</v>
      </c>
      <c r="J3" s="14" t="s">
        <v>13</v>
      </c>
      <c r="K3" s="14" t="s">
        <v>14</v>
      </c>
      <c r="L3" s="14" t="s">
        <v>11</v>
      </c>
      <c r="M3" s="17" t="s">
        <v>15</v>
      </c>
      <c r="N3" s="18" t="s">
        <v>16</v>
      </c>
      <c r="O3" s="18" t="s">
        <v>17</v>
      </c>
      <c r="P3" s="18" t="s">
        <v>18</v>
      </c>
      <c r="Q3" s="19" t="s">
        <v>19</v>
      </c>
      <c r="R3" s="18" t="s">
        <v>19</v>
      </c>
      <c r="S3" s="19" t="s">
        <v>19</v>
      </c>
      <c r="T3" s="32" t="s">
        <v>20</v>
      </c>
      <c r="U3" s="32" t="s">
        <v>115</v>
      </c>
      <c r="V3" s="12" t="s">
        <v>21</v>
      </c>
      <c r="W3" s="12" t="s">
        <v>22</v>
      </c>
      <c r="X3" s="12" t="s">
        <v>23</v>
      </c>
      <c r="Y3" s="12" t="s">
        <v>24</v>
      </c>
      <c r="XFB3" s="38"/>
    </row>
    <row r="4" spans="1:25 16382:16382" s="40" customFormat="1" ht="47.4" customHeight="1" x14ac:dyDescent="0.35">
      <c r="A4" s="14"/>
      <c r="B4" s="14"/>
      <c r="C4" s="15"/>
      <c r="D4" s="15"/>
      <c r="E4" s="15"/>
      <c r="F4" s="15"/>
      <c r="G4" s="14"/>
      <c r="H4" s="16"/>
      <c r="I4" s="14"/>
      <c r="J4" s="14"/>
      <c r="K4" s="14"/>
      <c r="L4" s="14"/>
      <c r="M4" s="17"/>
      <c r="N4" s="18"/>
      <c r="O4" s="18"/>
      <c r="P4" s="18"/>
      <c r="Q4" s="19"/>
      <c r="R4" s="18"/>
      <c r="S4" s="19"/>
      <c r="T4" s="32"/>
      <c r="U4" s="32"/>
      <c r="V4" s="12"/>
      <c r="W4" s="12"/>
      <c r="X4" s="12"/>
      <c r="Y4" s="12"/>
      <c r="XFB4" s="38"/>
    </row>
    <row r="5" spans="1:25 16382:16382" x14ac:dyDescent="0.35">
      <c r="A5" s="20">
        <v>1</v>
      </c>
      <c r="B5" t="s">
        <v>86</v>
      </c>
      <c r="C5" s="20" t="s">
        <v>87</v>
      </c>
      <c r="D5" s="21" t="s">
        <v>88</v>
      </c>
      <c r="E5" t="s">
        <v>89</v>
      </c>
      <c r="F5" t="s">
        <v>90</v>
      </c>
      <c r="G5" s="20" t="s">
        <v>30</v>
      </c>
      <c r="H5" s="22">
        <v>44926</v>
      </c>
      <c r="I5" s="20" t="s">
        <v>43</v>
      </c>
      <c r="K5" t="s">
        <v>80</v>
      </c>
      <c r="L5" t="s">
        <v>34</v>
      </c>
      <c r="M5" s="24">
        <v>115000000</v>
      </c>
      <c r="N5" s="24"/>
      <c r="O5" s="24"/>
      <c r="P5" s="24">
        <v>86000000</v>
      </c>
      <c r="Q5" s="24">
        <v>201000000</v>
      </c>
      <c r="R5" s="25"/>
      <c r="S5" s="26"/>
      <c r="T5" s="33">
        <v>201000000</v>
      </c>
      <c r="U5" s="33"/>
      <c r="W5" t="s">
        <v>46</v>
      </c>
      <c r="X5" t="s">
        <v>47</v>
      </c>
      <c r="Y5" s="20" t="s">
        <v>37</v>
      </c>
    </row>
    <row r="6" spans="1:25 16382:16382" x14ac:dyDescent="0.35">
      <c r="A6" s="20">
        <v>2</v>
      </c>
      <c r="B6" t="s">
        <v>106</v>
      </c>
      <c r="C6" s="21"/>
      <c r="D6" s="21"/>
      <c r="E6" t="e">
        <v>#N/A</v>
      </c>
      <c r="F6" t="e">
        <v>#N/A</v>
      </c>
      <c r="G6" s="20"/>
      <c r="H6" s="20" t="s">
        <v>109</v>
      </c>
      <c r="I6" s="20" t="s">
        <v>43</v>
      </c>
      <c r="K6" t="s">
        <v>80</v>
      </c>
      <c r="L6" t="s">
        <v>98</v>
      </c>
      <c r="Q6" s="29"/>
      <c r="R6" s="26">
        <v>42500000</v>
      </c>
      <c r="S6" s="26"/>
      <c r="T6" s="29">
        <v>42500000</v>
      </c>
      <c r="U6" s="29"/>
      <c r="W6" t="s">
        <v>35</v>
      </c>
      <c r="X6" t="s">
        <v>47</v>
      </c>
      <c r="Y6" s="20" t="s">
        <v>37</v>
      </c>
    </row>
    <row r="7" spans="1:25 16382:16382" x14ac:dyDescent="0.35">
      <c r="A7" s="20">
        <v>3</v>
      </c>
      <c r="B7" t="s">
        <v>114</v>
      </c>
      <c r="H7" s="30">
        <v>45016</v>
      </c>
      <c r="K7" t="s">
        <v>80</v>
      </c>
    </row>
    <row r="8" spans="1:25 16382:16382" ht="29" x14ac:dyDescent="0.35">
      <c r="A8" s="20">
        <v>4</v>
      </c>
      <c r="B8" s="44" t="s">
        <v>25</v>
      </c>
      <c r="C8" s="20" t="s">
        <v>26</v>
      </c>
      <c r="D8" s="21" t="s">
        <v>27</v>
      </c>
      <c r="E8" t="s">
        <v>28</v>
      </c>
      <c r="F8" t="s">
        <v>29</v>
      </c>
      <c r="G8" s="20" t="s">
        <v>30</v>
      </c>
      <c r="H8" s="22">
        <v>44926</v>
      </c>
      <c r="I8" t="s">
        <v>31</v>
      </c>
      <c r="J8" s="23" t="s">
        <v>32</v>
      </c>
      <c r="K8" t="s">
        <v>33</v>
      </c>
      <c r="L8" t="s">
        <v>34</v>
      </c>
      <c r="M8" s="24">
        <v>700000000</v>
      </c>
      <c r="N8" s="24">
        <v>-250000000</v>
      </c>
      <c r="O8" s="24"/>
      <c r="P8" s="24">
        <v>30000000</v>
      </c>
      <c r="Q8" s="24">
        <v>480000000</v>
      </c>
      <c r="R8" s="25">
        <v>55000000</v>
      </c>
      <c r="S8" s="26"/>
      <c r="T8" s="33">
        <v>535000000</v>
      </c>
      <c r="U8" s="33"/>
      <c r="W8" t="s">
        <v>35</v>
      </c>
      <c r="X8" t="s">
        <v>36</v>
      </c>
      <c r="Y8" s="20" t="s">
        <v>37</v>
      </c>
    </row>
    <row r="9" spans="1:25 16382:16382" x14ac:dyDescent="0.35">
      <c r="A9" s="20">
        <v>5</v>
      </c>
      <c r="B9" s="44" t="s">
        <v>62</v>
      </c>
      <c r="C9" s="21" t="s">
        <v>63</v>
      </c>
      <c r="D9" s="21" t="s">
        <v>64</v>
      </c>
      <c r="E9" t="s">
        <v>65</v>
      </c>
      <c r="F9" t="s">
        <v>42</v>
      </c>
      <c r="G9" s="20" t="s">
        <v>30</v>
      </c>
      <c r="H9" s="22">
        <v>45016</v>
      </c>
      <c r="I9" s="20" t="s">
        <v>66</v>
      </c>
      <c r="K9" t="s">
        <v>33</v>
      </c>
      <c r="L9" t="s">
        <v>34</v>
      </c>
      <c r="M9" s="24">
        <v>580780000</v>
      </c>
      <c r="N9" s="24"/>
      <c r="O9" s="24"/>
      <c r="P9" s="24">
        <v>89220000</v>
      </c>
      <c r="Q9" s="24">
        <v>670000000</v>
      </c>
      <c r="R9" s="25"/>
      <c r="S9" s="26"/>
      <c r="T9" s="33">
        <v>670000000</v>
      </c>
      <c r="U9" s="33"/>
      <c r="W9" t="s">
        <v>67</v>
      </c>
      <c r="X9" t="s">
        <v>47</v>
      </c>
      <c r="Y9" s="20" t="s">
        <v>37</v>
      </c>
    </row>
    <row r="10" spans="1:25 16382:16382" x14ac:dyDescent="0.35">
      <c r="A10" s="20">
        <v>6</v>
      </c>
      <c r="B10" s="44" t="s">
        <v>73</v>
      </c>
      <c r="C10" s="21" t="s">
        <v>63</v>
      </c>
      <c r="D10" s="21" t="s">
        <v>74</v>
      </c>
      <c r="E10" t="s">
        <v>65</v>
      </c>
      <c r="F10" t="s">
        <v>42</v>
      </c>
      <c r="G10" s="20" t="s">
        <v>75</v>
      </c>
      <c r="H10" s="22">
        <v>45016</v>
      </c>
      <c r="I10" s="20" t="s">
        <v>66</v>
      </c>
      <c r="K10" t="s">
        <v>33</v>
      </c>
      <c r="L10" t="s">
        <v>34</v>
      </c>
      <c r="M10" s="24">
        <v>291000000</v>
      </c>
      <c r="N10" s="24"/>
      <c r="O10" s="24"/>
      <c r="P10" s="24">
        <v>0</v>
      </c>
      <c r="Q10" s="24">
        <v>291000000</v>
      </c>
      <c r="R10" s="25"/>
      <c r="S10" s="26"/>
      <c r="T10" s="33">
        <v>291000000</v>
      </c>
      <c r="U10" s="33"/>
      <c r="W10" t="s">
        <v>67</v>
      </c>
      <c r="X10" t="s">
        <v>47</v>
      </c>
      <c r="Y10" s="20" t="s">
        <v>37</v>
      </c>
    </row>
    <row r="11" spans="1:25 16382:16382" x14ac:dyDescent="0.35">
      <c r="A11" s="20">
        <v>7</v>
      </c>
      <c r="B11" s="44" t="s">
        <v>107</v>
      </c>
      <c r="H11" t="s">
        <v>111</v>
      </c>
      <c r="K11" t="s">
        <v>112</v>
      </c>
      <c r="L11" t="s">
        <v>98</v>
      </c>
      <c r="T11" s="1">
        <f>10000*23300</f>
        <v>233000000</v>
      </c>
      <c r="W11" t="s">
        <v>113</v>
      </c>
      <c r="X11" t="s">
        <v>47</v>
      </c>
      <c r="Y11" s="20" t="s">
        <v>37</v>
      </c>
    </row>
    <row r="12" spans="1:25 16382:16382" ht="29" x14ac:dyDescent="0.35">
      <c r="A12" s="20">
        <v>8</v>
      </c>
      <c r="B12" s="44" t="s">
        <v>55</v>
      </c>
      <c r="C12" s="21" t="s">
        <v>56</v>
      </c>
      <c r="D12" s="21" t="s">
        <v>57</v>
      </c>
      <c r="E12" t="s">
        <v>58</v>
      </c>
      <c r="F12" t="s">
        <v>52</v>
      </c>
      <c r="G12" s="20" t="s">
        <v>30</v>
      </c>
      <c r="H12" s="22">
        <v>44926</v>
      </c>
      <c r="I12" t="s">
        <v>59</v>
      </c>
      <c r="J12" t="s">
        <v>60</v>
      </c>
      <c r="K12" t="s">
        <v>61</v>
      </c>
      <c r="L12" t="s">
        <v>34</v>
      </c>
      <c r="M12" s="24">
        <v>979545454.5454545</v>
      </c>
      <c r="N12" s="24"/>
      <c r="O12" s="24"/>
      <c r="P12" s="24">
        <v>300454545.4545455</v>
      </c>
      <c r="Q12" s="24">
        <v>1280000000</v>
      </c>
      <c r="R12" s="25">
        <v>110000000</v>
      </c>
      <c r="S12" s="26"/>
      <c r="T12" s="33">
        <v>1390000000</v>
      </c>
      <c r="U12" s="33"/>
      <c r="W12" t="s">
        <v>35</v>
      </c>
      <c r="X12" t="s">
        <v>36</v>
      </c>
      <c r="Y12" s="20" t="s">
        <v>37</v>
      </c>
    </row>
    <row r="13" spans="1:25 16382:16382" x14ac:dyDescent="0.35">
      <c r="A13" s="20">
        <v>9</v>
      </c>
      <c r="B13" s="44" t="s">
        <v>68</v>
      </c>
      <c r="C13" s="21" t="s">
        <v>69</v>
      </c>
      <c r="D13" s="21" t="s">
        <v>70</v>
      </c>
      <c r="E13" t="e">
        <v>#N/A</v>
      </c>
      <c r="F13" t="e">
        <v>#N/A</v>
      </c>
      <c r="G13" s="20" t="s">
        <v>30</v>
      </c>
      <c r="H13" s="22">
        <v>44926</v>
      </c>
      <c r="I13" t="s">
        <v>71</v>
      </c>
      <c r="K13" t="s">
        <v>61</v>
      </c>
      <c r="L13" t="s">
        <v>34</v>
      </c>
      <c r="M13" s="24">
        <v>830000000</v>
      </c>
      <c r="N13" s="24"/>
      <c r="O13" s="24"/>
      <c r="P13" s="24">
        <v>207000000</v>
      </c>
      <c r="Q13" s="24">
        <v>1037000000</v>
      </c>
      <c r="R13" s="25"/>
      <c r="S13" s="26"/>
      <c r="T13" s="33">
        <v>1037000000</v>
      </c>
      <c r="U13" s="33"/>
      <c r="W13" t="s">
        <v>35</v>
      </c>
      <c r="X13" t="s">
        <v>47</v>
      </c>
      <c r="Y13" s="20" t="s">
        <v>37</v>
      </c>
    </row>
    <row r="14" spans="1:25 16382:16382" x14ac:dyDescent="0.35">
      <c r="A14" s="20">
        <v>10</v>
      </c>
      <c r="B14" s="44" t="s">
        <v>91</v>
      </c>
      <c r="C14" s="20" t="s">
        <v>92</v>
      </c>
      <c r="D14" s="21" t="s">
        <v>93</v>
      </c>
      <c r="E14" t="e">
        <v>#N/A</v>
      </c>
      <c r="F14" t="e">
        <v>#N/A</v>
      </c>
      <c r="G14" s="20" t="s">
        <v>75</v>
      </c>
      <c r="H14" s="22">
        <v>44926</v>
      </c>
      <c r="I14" t="s">
        <v>94</v>
      </c>
      <c r="K14" t="s">
        <v>61</v>
      </c>
      <c r="L14" t="s">
        <v>34</v>
      </c>
      <c r="M14" s="24">
        <v>280000000</v>
      </c>
      <c r="N14" s="24"/>
      <c r="O14" s="24"/>
      <c r="P14" s="24">
        <v>50000000</v>
      </c>
      <c r="Q14" s="24">
        <v>330000000</v>
      </c>
      <c r="R14" s="25"/>
      <c r="S14" s="26"/>
      <c r="T14" s="33">
        <v>330000000</v>
      </c>
      <c r="U14" s="33"/>
      <c r="W14" t="s">
        <v>35</v>
      </c>
      <c r="X14" t="s">
        <v>47</v>
      </c>
      <c r="Y14" s="20" t="s">
        <v>37</v>
      </c>
    </row>
    <row r="15" spans="1:25 16382:16382" x14ac:dyDescent="0.35">
      <c r="A15" s="20">
        <v>11</v>
      </c>
      <c r="B15" s="44" t="s">
        <v>103</v>
      </c>
      <c r="C15" s="21" t="s">
        <v>104</v>
      </c>
      <c r="D15" s="21" t="s">
        <v>105</v>
      </c>
      <c r="E15" t="e">
        <v>#N/A</v>
      </c>
      <c r="F15" t="e">
        <v>#N/A</v>
      </c>
      <c r="G15" s="20"/>
      <c r="H15" s="22">
        <v>44926</v>
      </c>
      <c r="I15" t="s">
        <v>94</v>
      </c>
      <c r="K15" t="s">
        <v>61</v>
      </c>
      <c r="L15" t="s">
        <v>98</v>
      </c>
      <c r="Q15" s="29"/>
      <c r="R15" s="27"/>
      <c r="S15" s="26">
        <v>283200000</v>
      </c>
      <c r="T15" s="29">
        <v>283200000</v>
      </c>
      <c r="U15" s="29"/>
      <c r="W15" t="s">
        <v>46</v>
      </c>
      <c r="X15" t="s">
        <v>47</v>
      </c>
      <c r="Y15" s="20" t="s">
        <v>37</v>
      </c>
    </row>
    <row r="16" spans="1:25 16382:16382" x14ac:dyDescent="0.35">
      <c r="A16" s="41">
        <v>12</v>
      </c>
      <c r="B16" s="45" t="s">
        <v>48</v>
      </c>
      <c r="C16" s="41" t="s">
        <v>49</v>
      </c>
      <c r="D16" s="42" t="s">
        <v>50</v>
      </c>
      <c r="E16" s="38" t="s">
        <v>51</v>
      </c>
      <c r="F16" s="38" t="s">
        <v>52</v>
      </c>
      <c r="G16" s="41" t="s">
        <v>30</v>
      </c>
      <c r="H16" s="43">
        <v>44926</v>
      </c>
      <c r="I16" s="38" t="s">
        <v>53</v>
      </c>
      <c r="J16" s="38"/>
      <c r="K16" s="38" t="s">
        <v>54</v>
      </c>
      <c r="L16" s="38" t="s">
        <v>34</v>
      </c>
      <c r="M16" s="24">
        <v>3655000000</v>
      </c>
      <c r="N16" s="24"/>
      <c r="O16" s="24"/>
      <c r="P16" s="24">
        <v>241200000</v>
      </c>
      <c r="Q16" s="24">
        <v>3896200000</v>
      </c>
      <c r="R16" s="25">
        <v>280000000</v>
      </c>
      <c r="S16" s="26"/>
      <c r="T16" s="33">
        <v>4176200000</v>
      </c>
      <c r="U16" s="33"/>
      <c r="V16" s="38" t="s">
        <v>45</v>
      </c>
      <c r="W16" s="38" t="s">
        <v>46</v>
      </c>
      <c r="X16" s="38" t="s">
        <v>47</v>
      </c>
      <c r="Y16" s="41" t="s">
        <v>37</v>
      </c>
    </row>
    <row r="17" spans="1:25" x14ac:dyDescent="0.35">
      <c r="A17" s="41">
        <v>13</v>
      </c>
      <c r="B17" s="45" t="s">
        <v>108</v>
      </c>
      <c r="C17" s="38"/>
      <c r="D17" s="38"/>
      <c r="E17" s="38"/>
      <c r="F17" s="38"/>
      <c r="G17" s="38"/>
      <c r="H17" s="38" t="s">
        <v>111</v>
      </c>
      <c r="I17" s="38"/>
      <c r="J17" s="38"/>
      <c r="K17" s="38" t="s">
        <v>54</v>
      </c>
      <c r="L17" s="38" t="s">
        <v>98</v>
      </c>
      <c r="M17" s="38"/>
      <c r="N17" s="38"/>
      <c r="O17" s="38"/>
      <c r="P17" s="38"/>
      <c r="Q17" s="38"/>
      <c r="R17" s="38"/>
      <c r="S17" s="38"/>
      <c r="T17" s="29">
        <v>2000000000</v>
      </c>
      <c r="U17" s="29"/>
      <c r="V17" s="38"/>
      <c r="W17" s="38" t="s">
        <v>113</v>
      </c>
      <c r="X17" s="38" t="s">
        <v>47</v>
      </c>
      <c r="Y17" s="41" t="s">
        <v>37</v>
      </c>
    </row>
    <row r="18" spans="1:25" x14ac:dyDescent="0.35">
      <c r="A18" s="41">
        <v>14</v>
      </c>
      <c r="B18" s="45" t="s">
        <v>81</v>
      </c>
      <c r="C18" s="41" t="s">
        <v>82</v>
      </c>
      <c r="D18" s="42" t="s">
        <v>83</v>
      </c>
      <c r="E18" s="38" t="s">
        <v>84</v>
      </c>
      <c r="F18" s="38" t="s">
        <v>42</v>
      </c>
      <c r="G18" s="41" t="s">
        <v>30</v>
      </c>
      <c r="H18" s="43">
        <v>44926</v>
      </c>
      <c r="I18" s="38" t="s">
        <v>85</v>
      </c>
      <c r="J18" s="38"/>
      <c r="K18" s="38" t="s">
        <v>72</v>
      </c>
      <c r="L18" s="38" t="s">
        <v>34</v>
      </c>
      <c r="M18" s="24">
        <v>945000000</v>
      </c>
      <c r="N18" s="24"/>
      <c r="O18" s="24"/>
      <c r="P18" s="24">
        <v>805000000</v>
      </c>
      <c r="Q18" s="24">
        <v>1750000000</v>
      </c>
      <c r="R18" s="25"/>
      <c r="S18" s="26"/>
      <c r="T18" s="33">
        <v>1750000000</v>
      </c>
      <c r="U18" s="33"/>
      <c r="V18" s="38"/>
      <c r="W18" s="38" t="s">
        <v>35</v>
      </c>
      <c r="X18" s="38" t="s">
        <v>36</v>
      </c>
      <c r="Y18" s="41" t="s">
        <v>37</v>
      </c>
    </row>
    <row r="19" spans="1:25" x14ac:dyDescent="0.35">
      <c r="A19" s="20">
        <v>15</v>
      </c>
      <c r="B19" s="44" t="s">
        <v>95</v>
      </c>
      <c r="C19" s="20" t="s">
        <v>96</v>
      </c>
      <c r="D19" s="21" t="s">
        <v>97</v>
      </c>
      <c r="E19" t="e">
        <v>#N/A</v>
      </c>
      <c r="F19" t="e">
        <v>#N/A</v>
      </c>
      <c r="G19" s="20" t="s">
        <v>30</v>
      </c>
      <c r="H19" s="22">
        <v>44926</v>
      </c>
      <c r="I19" s="20" t="s">
        <v>43</v>
      </c>
      <c r="K19" t="s">
        <v>72</v>
      </c>
      <c r="L19" t="s">
        <v>98</v>
      </c>
      <c r="Q19" s="24">
        <v>0</v>
      </c>
      <c r="R19" s="27"/>
      <c r="S19" s="26">
        <v>350000000</v>
      </c>
      <c r="T19" s="33">
        <v>350000000</v>
      </c>
      <c r="U19" s="33"/>
      <c r="W19" t="s">
        <v>35</v>
      </c>
      <c r="X19" t="s">
        <v>47</v>
      </c>
      <c r="Y19" s="20" t="s">
        <v>37</v>
      </c>
    </row>
    <row r="20" spans="1:25" x14ac:dyDescent="0.35">
      <c r="A20" s="20">
        <v>16</v>
      </c>
      <c r="B20" s="44" t="s">
        <v>99</v>
      </c>
      <c r="C20" s="21" t="s">
        <v>100</v>
      </c>
      <c r="D20" s="21" t="s">
        <v>101</v>
      </c>
      <c r="E20" t="s">
        <v>102</v>
      </c>
      <c r="F20" t="s">
        <v>52</v>
      </c>
      <c r="G20" s="20" t="s">
        <v>30</v>
      </c>
      <c r="H20" s="22">
        <v>44926</v>
      </c>
      <c r="I20" t="s">
        <v>43</v>
      </c>
      <c r="K20" t="s">
        <v>72</v>
      </c>
      <c r="L20" t="s">
        <v>98</v>
      </c>
      <c r="Q20" s="24">
        <v>0</v>
      </c>
      <c r="R20" s="27"/>
      <c r="S20" s="26">
        <v>350000000</v>
      </c>
      <c r="T20" s="33">
        <v>350000000</v>
      </c>
      <c r="U20" s="33"/>
      <c r="W20" s="28" t="s">
        <v>35</v>
      </c>
      <c r="X20" t="s">
        <v>47</v>
      </c>
      <c r="Y20" s="20" t="s">
        <v>37</v>
      </c>
    </row>
    <row r="21" spans="1:25" x14ac:dyDescent="0.35">
      <c r="A21" s="20">
        <v>17</v>
      </c>
      <c r="B21" s="44" t="s">
        <v>38</v>
      </c>
      <c r="C21" s="20" t="s">
        <v>39</v>
      </c>
      <c r="D21" s="21" t="s">
        <v>40</v>
      </c>
      <c r="E21" t="s">
        <v>41</v>
      </c>
      <c r="F21" t="s">
        <v>42</v>
      </c>
      <c r="G21" s="20" t="s">
        <v>30</v>
      </c>
      <c r="H21" s="22">
        <v>44834</v>
      </c>
      <c r="I21" s="20" t="s">
        <v>43</v>
      </c>
      <c r="K21" t="s">
        <v>44</v>
      </c>
      <c r="L21" t="s">
        <v>34</v>
      </c>
      <c r="M21" s="24">
        <v>502365300</v>
      </c>
      <c r="N21" s="24"/>
      <c r="O21" s="24"/>
      <c r="P21" s="24">
        <v>39403200</v>
      </c>
      <c r="Q21" s="24">
        <v>541768500</v>
      </c>
      <c r="R21" s="25"/>
      <c r="S21" s="26"/>
      <c r="T21" s="33">
        <v>541768500</v>
      </c>
      <c r="U21" s="33"/>
      <c r="V21" t="s">
        <v>45</v>
      </c>
      <c r="W21" t="s">
        <v>46</v>
      </c>
      <c r="X21" t="s">
        <v>47</v>
      </c>
      <c r="Y21" s="20" t="s">
        <v>37</v>
      </c>
    </row>
    <row r="22" spans="1:25" x14ac:dyDescent="0.35">
      <c r="A22" s="20">
        <v>18</v>
      </c>
      <c r="B22" s="44" t="s">
        <v>76</v>
      </c>
      <c r="C22" s="20" t="s">
        <v>77</v>
      </c>
      <c r="D22" s="21" t="s">
        <v>78</v>
      </c>
      <c r="E22" t="s">
        <v>79</v>
      </c>
      <c r="F22" t="s">
        <v>42</v>
      </c>
      <c r="G22" s="20" t="s">
        <v>30</v>
      </c>
      <c r="H22" s="22">
        <v>44834</v>
      </c>
      <c r="I22" s="20" t="s">
        <v>43</v>
      </c>
      <c r="K22" t="s">
        <v>44</v>
      </c>
      <c r="L22" t="s">
        <v>34</v>
      </c>
      <c r="M22" s="24">
        <v>385076860</v>
      </c>
      <c r="N22" s="24"/>
      <c r="O22" s="24"/>
      <c r="P22" s="24">
        <v>30198140</v>
      </c>
      <c r="Q22" s="24">
        <v>415275000</v>
      </c>
      <c r="R22" s="25"/>
      <c r="S22" s="26"/>
      <c r="T22" s="33">
        <v>415275000</v>
      </c>
      <c r="U22" s="33"/>
      <c r="V22" t="s">
        <v>45</v>
      </c>
      <c r="W22" t="s">
        <v>46</v>
      </c>
      <c r="X22" t="s">
        <v>47</v>
      </c>
      <c r="Y22" s="20" t="s">
        <v>37</v>
      </c>
    </row>
    <row r="23" spans="1:25" x14ac:dyDescent="0.35">
      <c r="A23" s="35"/>
      <c r="B23" s="35" t="s">
        <v>117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6">
        <f>SUM(M8:M22)</f>
        <v>9148767614.545454</v>
      </c>
      <c r="N23" s="35"/>
      <c r="O23" s="35"/>
      <c r="P23" s="35"/>
      <c r="Q23" s="35"/>
      <c r="R23" s="35"/>
      <c r="S23" s="35"/>
      <c r="T23" s="36">
        <f>SUM(T8:T22)</f>
        <v>14352443500</v>
      </c>
      <c r="U23" s="37">
        <f>T23/M23-1</f>
        <v>0.56878435486560175</v>
      </c>
      <c r="V23" s="35"/>
      <c r="W23" s="35"/>
      <c r="X23" s="35"/>
      <c r="Y23" s="35"/>
    </row>
    <row r="25" spans="1:25" ht="15" thickBot="1" x14ac:dyDescent="0.4"/>
    <row r="26" spans="1:25" x14ac:dyDescent="0.35">
      <c r="M26" s="47" t="s">
        <v>135</v>
      </c>
      <c r="N26" s="48"/>
      <c r="O26" s="48"/>
      <c r="P26" s="48"/>
      <c r="Q26" s="48"/>
      <c r="R26" s="48"/>
      <c r="S26" s="48"/>
      <c r="T26" s="49">
        <f>T23-M23-T27</f>
        <v>1944975885.454546</v>
      </c>
      <c r="U26" s="50">
        <f>T26/M23</f>
        <v>0.21259430421669748</v>
      </c>
    </row>
    <row r="27" spans="1:25" x14ac:dyDescent="0.35">
      <c r="M27" s="51" t="s">
        <v>136</v>
      </c>
      <c r="N27" s="52"/>
      <c r="O27" s="52"/>
      <c r="P27" s="52"/>
      <c r="Q27" s="52"/>
      <c r="R27" s="52"/>
      <c r="S27" s="52"/>
      <c r="T27" s="53">
        <f>SUMIF(L5:L22,"win",T5:T22)</f>
        <v>3258700000</v>
      </c>
      <c r="U27" s="54"/>
    </row>
    <row r="28" spans="1:25" x14ac:dyDescent="0.35">
      <c r="M28" s="51"/>
      <c r="N28" s="52"/>
      <c r="O28" s="52"/>
      <c r="P28" s="52"/>
      <c r="Q28" s="52"/>
      <c r="R28" s="52"/>
      <c r="S28" s="52"/>
      <c r="T28" s="53"/>
      <c r="U28" s="54"/>
    </row>
    <row r="29" spans="1:25" ht="15" thickBot="1" x14ac:dyDescent="0.4">
      <c r="M29" s="55" t="s">
        <v>116</v>
      </c>
      <c r="N29" s="56"/>
      <c r="O29" s="56"/>
      <c r="P29" s="56"/>
      <c r="Q29" s="56"/>
      <c r="R29" s="56"/>
      <c r="S29" s="56"/>
      <c r="T29" s="57">
        <f>SUM(T26:T28)</f>
        <v>5203675885.454546</v>
      </c>
      <c r="U29" s="58"/>
    </row>
  </sheetData>
  <autoFilter ref="A4:XFB23" xr:uid="{D0CD6DBD-7343-4188-8239-270DC19632D6}">
    <sortState xmlns:xlrd2="http://schemas.microsoft.com/office/spreadsheetml/2017/richdata2" ref="A5:XFB23">
      <sortCondition ref="K4:K23"/>
    </sortState>
  </autoFilter>
  <conditionalFormatting sqref="D5:D20">
    <cfRule type="duplicateValues" dxfId="13" priority="14"/>
  </conditionalFormatting>
  <conditionalFormatting sqref="D13:D20">
    <cfRule type="duplicateValues" dxfId="12" priority="15"/>
  </conditionalFormatting>
  <conditionalFormatting sqref="C18:C20">
    <cfRule type="duplicateValues" dxfId="11" priority="11"/>
  </conditionalFormatting>
  <conditionalFormatting sqref="D18:D20">
    <cfRule type="duplicateValues" dxfId="10" priority="12"/>
  </conditionalFormatting>
  <conditionalFormatting sqref="A2">
    <cfRule type="duplicateValues" dxfId="9" priority="2"/>
  </conditionalFormatting>
  <conditionalFormatting sqref="A3:B4">
    <cfRule type="duplicateValues" dxfId="8" priority="3"/>
  </conditionalFormatting>
  <conditionalFormatting sqref="A2:A4 B3:B4">
    <cfRule type="duplicateValues" dxfId="7" priority="4"/>
  </conditionalFormatting>
  <conditionalFormatting sqref="C2:C4">
    <cfRule type="duplicateValues" dxfId="6" priority="1"/>
  </conditionalFormatting>
  <conditionalFormatting sqref="D2:F2">
    <cfRule type="duplicateValues" dxfId="5" priority="5"/>
  </conditionalFormatting>
  <conditionalFormatting sqref="C2:C4">
    <cfRule type="duplicateValues" dxfId="4" priority="6"/>
  </conditionalFormatting>
  <conditionalFormatting sqref="D2:F2">
    <cfRule type="duplicateValues" dxfId="3" priority="7"/>
  </conditionalFormatting>
  <conditionalFormatting sqref="C2:C4">
    <cfRule type="duplicateValues" dxfId="2" priority="8"/>
  </conditionalFormatting>
  <conditionalFormatting sqref="C5:C20">
    <cfRule type="duplicateValues" dxfId="1" priority="22"/>
  </conditionalFormatting>
  <conditionalFormatting sqref="B18:B23">
    <cfRule type="duplicateValues" dxfId="0" priority="23"/>
  </conditionalFormatting>
  <pageMargins left="0.7" right="0.7" top="0.75" bottom="0.75" header="0.3" footer="0.3"/>
  <pageSetup scale="7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00833-A640-448A-9235-EE1C9A50D2E5}">
  <dimension ref="B2:E10"/>
  <sheetViews>
    <sheetView tabSelected="1" workbookViewId="0">
      <selection activeCell="C5" sqref="C5"/>
    </sheetView>
  </sheetViews>
  <sheetFormatPr defaultRowHeight="14.5" x14ac:dyDescent="0.35"/>
  <cols>
    <col min="3" max="3" width="16" bestFit="1" customWidth="1"/>
    <col min="4" max="4" width="52" bestFit="1" customWidth="1"/>
    <col min="5" max="5" width="11.36328125" bestFit="1" customWidth="1"/>
  </cols>
  <sheetData>
    <row r="2" spans="2:5" x14ac:dyDescent="0.35">
      <c r="B2" s="13" t="s">
        <v>119</v>
      </c>
      <c r="C2" s="13" t="s">
        <v>122</v>
      </c>
      <c r="D2" s="13" t="s">
        <v>120</v>
      </c>
      <c r="E2" s="13"/>
    </row>
    <row r="3" spans="2:5" s="46" customFormat="1" x14ac:dyDescent="0.35">
      <c r="B3" s="46">
        <v>1</v>
      </c>
      <c r="C3" s="46" t="s">
        <v>131</v>
      </c>
      <c r="D3" s="46" t="s">
        <v>132</v>
      </c>
    </row>
    <row r="4" spans="2:5" x14ac:dyDescent="0.35">
      <c r="B4">
        <v>2</v>
      </c>
      <c r="C4" t="s">
        <v>121</v>
      </c>
      <c r="D4" t="s">
        <v>123</v>
      </c>
    </row>
    <row r="5" spans="2:5" x14ac:dyDescent="0.35">
      <c r="B5">
        <v>3</v>
      </c>
      <c r="C5" t="s">
        <v>110</v>
      </c>
      <c r="D5" t="s">
        <v>124</v>
      </c>
    </row>
    <row r="6" spans="2:5" x14ac:dyDescent="0.35">
      <c r="B6">
        <v>4</v>
      </c>
      <c r="C6" t="s">
        <v>125</v>
      </c>
      <c r="D6" t="s">
        <v>126</v>
      </c>
    </row>
    <row r="7" spans="2:5" x14ac:dyDescent="0.35">
      <c r="B7">
        <v>5</v>
      </c>
      <c r="C7" t="s">
        <v>127</v>
      </c>
      <c r="D7" t="s">
        <v>126</v>
      </c>
    </row>
    <row r="8" spans="2:5" x14ac:dyDescent="0.35">
      <c r="B8">
        <v>6</v>
      </c>
      <c r="C8" t="s">
        <v>128</v>
      </c>
      <c r="D8" t="s">
        <v>129</v>
      </c>
    </row>
    <row r="9" spans="2:5" x14ac:dyDescent="0.35">
      <c r="B9">
        <v>7</v>
      </c>
      <c r="C9" t="s">
        <v>128</v>
      </c>
      <c r="D9" t="s">
        <v>130</v>
      </c>
    </row>
    <row r="10" spans="2:5" x14ac:dyDescent="0.35">
      <c r="B10">
        <v>8</v>
      </c>
      <c r="C10" t="s">
        <v>133</v>
      </c>
      <c r="D10" t="s">
        <v>134</v>
      </c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2BB3FACB036D4595FB06E4CE39BC6D" ma:contentTypeVersion="13" ma:contentTypeDescription="Create a new document." ma:contentTypeScope="" ma:versionID="07775e18d402044c05ecfe058b1db543">
  <xsd:schema xmlns:xsd="http://www.w3.org/2001/XMLSchema" xmlns:xs="http://www.w3.org/2001/XMLSchema" xmlns:p="http://schemas.microsoft.com/office/2006/metadata/properties" xmlns:ns2="4d65589f-e6fd-4264-8713-3ce9df351956" xmlns:ns3="ed63ba87-d5f2-4724-ac4c-623a7c4661d9" targetNamespace="http://schemas.microsoft.com/office/2006/metadata/properties" ma:root="true" ma:fieldsID="313e464250187ac6d2a6d4a980190b0c" ns2:_="" ns3:_="">
    <xsd:import namespace="4d65589f-e6fd-4264-8713-3ce9df351956"/>
    <xsd:import namespace="ed63ba87-d5f2-4724-ac4c-623a7c4661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5589f-e6fd-4264-8713-3ce9df351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3ba87-d5f2-4724-ac4c-623a7c4661d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e378f1d-e729-4796-95f7-f116f196e3c4}" ma:internalName="TaxCatchAll" ma:showField="CatchAllData" ma:web="ed63ba87-d5f2-4724-ac4c-623a7c4661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DB1A11-940F-4AC4-94D4-5DA4E2D356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F630A-9964-4E12-B9E3-594B47B50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65589f-e6fd-4264-8713-3ce9df351956"/>
    <ds:schemaRef ds:uri="ed63ba87-d5f2-4724-ac4c-623a7c4661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Client portfolio</vt:lpstr>
      <vt:lpstr>Extra activities</vt:lpstr>
      <vt:lpstr>'Client portfolio'!Print_Area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Phuong Nguyen</dc:creator>
  <cp:lastModifiedBy>Quoc Phan-Anh Nguyen</cp:lastModifiedBy>
  <cp:lastPrinted>2023-05-31T01:57:08Z</cp:lastPrinted>
  <dcterms:created xsi:type="dcterms:W3CDTF">2023-05-11T09:14:01Z</dcterms:created>
  <dcterms:modified xsi:type="dcterms:W3CDTF">2023-05-31T01:57:11Z</dcterms:modified>
</cp:coreProperties>
</file>