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Production\KEEFIAS\"/>
    </mc:Choice>
  </mc:AlternateContent>
  <bookViews>
    <workbookView xWindow="0" yWindow="0" windowWidth="24240" windowHeight="12585" tabRatio="834"/>
  </bookViews>
  <sheets>
    <sheet name="Mapping-KEEFIAS" sheetId="21" r:id="rId1"/>
    <sheet name="Weight-KEE" sheetId="53" r:id="rId2"/>
    <sheet name="Competency Test" sheetId="45" state="hidden" r:id="rId3"/>
    <sheet name="Action Plan" sheetId="15" state="hidden" r:id="rId4"/>
    <sheet name="so do to chuc" sheetId="44" state="hidden" r:id="rId5"/>
    <sheet name="Instruction" sheetId="42" state="hidden" r:id="rId6"/>
    <sheet name="VISION-MISSION-OBJECTIVES" sheetId="13" state="hidden" r:id="rId7"/>
    <sheet name="KEEFIAS" sheetId="9" state="hidden" r:id="rId8"/>
    <sheet name="Sheet1" sheetId="10" state="hidden" r:id="rId9"/>
    <sheet name="nang luc" sheetId="19" state="hidden" r:id="rId10"/>
    <sheet name="KPI" sheetId="20" state="hidden" r:id="rId11"/>
    <sheet name="Rating scale" sheetId="22" state="hidden" r:id="rId12"/>
    <sheet name="Behavioral Indicators" sheetId="43" state="hidden" r:id="rId13"/>
    <sheet name="Weight-FIA" sheetId="54" r:id="rId14"/>
    <sheet name="Weight-S" sheetId="55" r:id="rId15"/>
    <sheet name="Proficiency Level" sheetId="23" r:id="rId16"/>
    <sheet name="Sheet4" sheetId="56" r:id="rId17"/>
    <sheet name="Sheet8" sheetId="17" state="hidden" r:id="rId18"/>
    <sheet name="Sheet3" sheetId="12" state="hidden" r:id="rId19"/>
    <sheet name="Sheet7" sheetId="16" state="hidden" r:id="rId20"/>
    <sheet name="Sheet2" sheetId="18" state="hidden" r:id="rId21"/>
  </sheets>
  <definedNames>
    <definedName name="_xlnm.Print_Area" localSheetId="7">KEEFIAS!$A$2:$L$71</definedName>
    <definedName name="_xlnm.Print_Titles" localSheetId="7">KEEFIAS!$16:$16</definedName>
  </definedNames>
  <calcPr calcId="152511" concurrentCalc="0"/>
</workbook>
</file>

<file path=xl/calcChain.xml><?xml version="1.0" encoding="utf-8"?>
<calcChain xmlns="http://schemas.openxmlformats.org/spreadsheetml/2006/main">
  <c r="B25" i="55" l="1"/>
  <c r="C25" i="55"/>
  <c r="D25" i="55"/>
  <c r="E25" i="55"/>
  <c r="F25" i="55"/>
  <c r="G25" i="55"/>
  <c r="H25" i="55"/>
  <c r="I25" i="55"/>
  <c r="J25" i="55"/>
  <c r="K25" i="55"/>
  <c r="L25" i="55"/>
  <c r="M25" i="55"/>
  <c r="N25" i="55"/>
  <c r="O25" i="55"/>
  <c r="P25" i="55"/>
  <c r="Q25" i="55"/>
  <c r="R25" i="55"/>
  <c r="S25" i="55"/>
  <c r="T25" i="55"/>
  <c r="U25" i="55"/>
  <c r="V25" i="55"/>
  <c r="W25" i="55"/>
  <c r="X25" i="55"/>
  <c r="Z25" i="55"/>
  <c r="B3" i="55"/>
  <c r="Z3" i="55"/>
  <c r="B4" i="55"/>
  <c r="C4" i="55"/>
  <c r="Z4" i="55"/>
  <c r="B5" i="55"/>
  <c r="C5" i="55"/>
  <c r="D5" i="55"/>
  <c r="Z5" i="55"/>
  <c r="B6" i="55"/>
  <c r="C6" i="55"/>
  <c r="D6" i="55"/>
  <c r="E6" i="55"/>
  <c r="Z6" i="55"/>
  <c r="B7" i="55"/>
  <c r="C7" i="55"/>
  <c r="D7" i="55"/>
  <c r="E7" i="55"/>
  <c r="F7" i="55"/>
  <c r="Z7" i="55"/>
  <c r="B8" i="55"/>
  <c r="C8" i="55"/>
  <c r="D8" i="55"/>
  <c r="E8" i="55"/>
  <c r="F8" i="55"/>
  <c r="G8" i="55"/>
  <c r="Z8" i="55"/>
  <c r="B9" i="55"/>
  <c r="C9" i="55"/>
  <c r="D9" i="55"/>
  <c r="E9" i="55"/>
  <c r="F9" i="55"/>
  <c r="G9" i="55"/>
  <c r="H9" i="55"/>
  <c r="Z9" i="55"/>
  <c r="B10" i="55"/>
  <c r="C10" i="55"/>
  <c r="D10" i="55"/>
  <c r="E10" i="55"/>
  <c r="F10" i="55"/>
  <c r="G10" i="55"/>
  <c r="H10" i="55"/>
  <c r="I10" i="55"/>
  <c r="Z10" i="55"/>
  <c r="B11" i="55"/>
  <c r="C11" i="55"/>
  <c r="D11" i="55"/>
  <c r="E11" i="55"/>
  <c r="F11" i="55"/>
  <c r="G11" i="55"/>
  <c r="H11" i="55"/>
  <c r="I11" i="55"/>
  <c r="J11" i="55"/>
  <c r="Z11" i="55"/>
  <c r="B12" i="55"/>
  <c r="C12" i="55"/>
  <c r="D12" i="55"/>
  <c r="E12" i="55"/>
  <c r="F12" i="55"/>
  <c r="G12" i="55"/>
  <c r="H12" i="55"/>
  <c r="I12" i="55"/>
  <c r="J12" i="55"/>
  <c r="K12" i="55"/>
  <c r="Z12" i="55"/>
  <c r="B13" i="55"/>
  <c r="C13" i="55"/>
  <c r="D13" i="55"/>
  <c r="E13" i="55"/>
  <c r="F13" i="55"/>
  <c r="G13" i="55"/>
  <c r="H13" i="55"/>
  <c r="I13" i="55"/>
  <c r="J13" i="55"/>
  <c r="K13" i="55"/>
  <c r="L13" i="55"/>
  <c r="Z13" i="55"/>
  <c r="B14" i="55"/>
  <c r="C14" i="55"/>
  <c r="D14" i="55"/>
  <c r="E14" i="55"/>
  <c r="F14" i="55"/>
  <c r="G14" i="55"/>
  <c r="H14" i="55"/>
  <c r="I14" i="55"/>
  <c r="J14" i="55"/>
  <c r="K14" i="55"/>
  <c r="L14" i="55"/>
  <c r="M14" i="55"/>
  <c r="Z14" i="55"/>
  <c r="B15" i="55"/>
  <c r="C15" i="55"/>
  <c r="D15" i="55"/>
  <c r="E15" i="55"/>
  <c r="F15" i="55"/>
  <c r="G15" i="55"/>
  <c r="H15" i="55"/>
  <c r="I15" i="55"/>
  <c r="J15" i="55"/>
  <c r="K15" i="55"/>
  <c r="L15" i="55"/>
  <c r="M15" i="55"/>
  <c r="N15" i="55"/>
  <c r="Z15" i="55"/>
  <c r="B16" i="55"/>
  <c r="C16" i="55"/>
  <c r="D16" i="55"/>
  <c r="E16" i="55"/>
  <c r="F16" i="55"/>
  <c r="G16" i="55"/>
  <c r="H16" i="55"/>
  <c r="I16" i="55"/>
  <c r="J16" i="55"/>
  <c r="K16" i="55"/>
  <c r="L16" i="55"/>
  <c r="M16" i="55"/>
  <c r="N16" i="55"/>
  <c r="O16" i="55"/>
  <c r="Z16" i="55"/>
  <c r="B17" i="55"/>
  <c r="C17" i="55"/>
  <c r="D17" i="55"/>
  <c r="E17" i="55"/>
  <c r="F17" i="55"/>
  <c r="G17" i="55"/>
  <c r="H17" i="55"/>
  <c r="I17" i="55"/>
  <c r="J17" i="55"/>
  <c r="K17" i="55"/>
  <c r="L17" i="55"/>
  <c r="M17" i="55"/>
  <c r="N17" i="55"/>
  <c r="O17" i="55"/>
  <c r="P17" i="55"/>
  <c r="Z17" i="55"/>
  <c r="B18" i="55"/>
  <c r="C18" i="55"/>
  <c r="D18" i="55"/>
  <c r="E18" i="55"/>
  <c r="F18" i="55"/>
  <c r="G18" i="55"/>
  <c r="H18" i="55"/>
  <c r="I18" i="55"/>
  <c r="J18" i="55"/>
  <c r="K18" i="55"/>
  <c r="L18" i="55"/>
  <c r="M18" i="55"/>
  <c r="N18" i="55"/>
  <c r="O18" i="55"/>
  <c r="P18" i="55"/>
  <c r="Q18" i="55"/>
  <c r="Z18" i="55"/>
  <c r="B19" i="55"/>
  <c r="C19" i="55"/>
  <c r="D19" i="55"/>
  <c r="E19" i="55"/>
  <c r="F19" i="55"/>
  <c r="G19" i="55"/>
  <c r="H19" i="55"/>
  <c r="I19" i="55"/>
  <c r="J19" i="55"/>
  <c r="K19" i="55"/>
  <c r="L19" i="55"/>
  <c r="M19" i="55"/>
  <c r="N19" i="55"/>
  <c r="O19" i="55"/>
  <c r="P19" i="55"/>
  <c r="Q19" i="55"/>
  <c r="R19" i="55"/>
  <c r="Z19" i="55"/>
  <c r="B20" i="55"/>
  <c r="C20" i="55"/>
  <c r="D20" i="55"/>
  <c r="E20" i="55"/>
  <c r="F20" i="55"/>
  <c r="G20" i="55"/>
  <c r="H20" i="55"/>
  <c r="I20" i="55"/>
  <c r="J20" i="55"/>
  <c r="K20" i="55"/>
  <c r="L20" i="55"/>
  <c r="M20" i="55"/>
  <c r="N20" i="55"/>
  <c r="O20" i="55"/>
  <c r="P20" i="55"/>
  <c r="Q20" i="55"/>
  <c r="R20" i="55"/>
  <c r="S20" i="55"/>
  <c r="Z20" i="55"/>
  <c r="B21" i="55"/>
  <c r="C21" i="55"/>
  <c r="D21" i="55"/>
  <c r="E21" i="55"/>
  <c r="F21" i="55"/>
  <c r="G21" i="55"/>
  <c r="H21" i="55"/>
  <c r="I21" i="55"/>
  <c r="J21" i="55"/>
  <c r="K21" i="55"/>
  <c r="L21" i="55"/>
  <c r="M21" i="55"/>
  <c r="N21" i="55"/>
  <c r="O21" i="55"/>
  <c r="P21" i="55"/>
  <c r="Q21" i="55"/>
  <c r="R21" i="55"/>
  <c r="S21" i="55"/>
  <c r="T21" i="55"/>
  <c r="Z21" i="55"/>
  <c r="B22" i="55"/>
  <c r="C22" i="55"/>
  <c r="D22" i="55"/>
  <c r="E22" i="55"/>
  <c r="F22" i="55"/>
  <c r="G22" i="55"/>
  <c r="H22" i="55"/>
  <c r="I22" i="55"/>
  <c r="J22" i="55"/>
  <c r="K22" i="55"/>
  <c r="L22" i="55"/>
  <c r="M22" i="55"/>
  <c r="N22" i="55"/>
  <c r="O22" i="55"/>
  <c r="P22" i="55"/>
  <c r="Q22" i="55"/>
  <c r="R22" i="55"/>
  <c r="S22" i="55"/>
  <c r="T22" i="55"/>
  <c r="U22" i="55"/>
  <c r="Z22" i="55"/>
  <c r="B23" i="55"/>
  <c r="C23" i="55"/>
  <c r="D23" i="55"/>
  <c r="E23" i="55"/>
  <c r="F23" i="55"/>
  <c r="G23" i="55"/>
  <c r="H23" i="55"/>
  <c r="I23" i="55"/>
  <c r="J23" i="55"/>
  <c r="K23" i="55"/>
  <c r="L23" i="55"/>
  <c r="M23" i="55"/>
  <c r="N23" i="55"/>
  <c r="O23" i="55"/>
  <c r="P23" i="55"/>
  <c r="Q23" i="55"/>
  <c r="R23" i="55"/>
  <c r="S23" i="55"/>
  <c r="T23" i="55"/>
  <c r="U23" i="55"/>
  <c r="V23" i="55"/>
  <c r="Z23" i="55"/>
  <c r="B24" i="55"/>
  <c r="C24" i="55"/>
  <c r="D24" i="55"/>
  <c r="E24" i="55"/>
  <c r="F24" i="55"/>
  <c r="G24" i="55"/>
  <c r="H24" i="55"/>
  <c r="I24" i="55"/>
  <c r="J24" i="55"/>
  <c r="K24" i="55"/>
  <c r="L24" i="55"/>
  <c r="M24" i="55"/>
  <c r="N24" i="55"/>
  <c r="O24" i="55"/>
  <c r="P24" i="55"/>
  <c r="Q24" i="55"/>
  <c r="R24" i="55"/>
  <c r="S24" i="55"/>
  <c r="T24" i="55"/>
  <c r="U24" i="55"/>
  <c r="V24" i="55"/>
  <c r="W24" i="55"/>
  <c r="Z24" i="55"/>
  <c r="Z26" i="55"/>
  <c r="AA25" i="55"/>
  <c r="Y141" i="21"/>
  <c r="AA24" i="55"/>
  <c r="Y139" i="21"/>
  <c r="AA23" i="55"/>
  <c r="Y137" i="21"/>
  <c r="AA22" i="55"/>
  <c r="Y135" i="21"/>
  <c r="AA21" i="55"/>
  <c r="Y133" i="21"/>
  <c r="AA20" i="55"/>
  <c r="Y131" i="21"/>
  <c r="AA19" i="55"/>
  <c r="Y129" i="21"/>
  <c r="AA18" i="55"/>
  <c r="Y127" i="21"/>
  <c r="AA17" i="55"/>
  <c r="Y125" i="21"/>
  <c r="AA16" i="55"/>
  <c r="Y123" i="21"/>
  <c r="AA15" i="55"/>
  <c r="Y121" i="21"/>
  <c r="AA14" i="55"/>
  <c r="Y119" i="21"/>
  <c r="AA13" i="55"/>
  <c r="Y117" i="21"/>
  <c r="AA12" i="55"/>
  <c r="Y115" i="21"/>
  <c r="AA11" i="55"/>
  <c r="Y113" i="21"/>
  <c r="AA10" i="55"/>
  <c r="Y111" i="21"/>
  <c r="AA9" i="55"/>
  <c r="Y109" i="21"/>
  <c r="AA8" i="55"/>
  <c r="Y107" i="21"/>
  <c r="AA7" i="55"/>
  <c r="Y105" i="21"/>
  <c r="AA6" i="55"/>
  <c r="Y103" i="21"/>
  <c r="AA5" i="55"/>
  <c r="Y101" i="21"/>
  <c r="AA4" i="55"/>
  <c r="Y99" i="21"/>
  <c r="AA3" i="55"/>
  <c r="Y97" i="21"/>
  <c r="AA2" i="55"/>
  <c r="Y95" i="21"/>
  <c r="Z2" i="55"/>
  <c r="AA26" i="55"/>
  <c r="Y26" i="55"/>
  <c r="X26" i="55"/>
  <c r="W26" i="55"/>
  <c r="V26" i="55"/>
  <c r="U26" i="55"/>
  <c r="T26" i="55"/>
  <c r="S26" i="55"/>
  <c r="R26" i="55"/>
  <c r="Q26" i="55"/>
  <c r="P26" i="55"/>
  <c r="O26" i="55"/>
  <c r="N26" i="55"/>
  <c r="M26" i="55"/>
  <c r="L26" i="55"/>
  <c r="K26" i="55"/>
  <c r="J26" i="55"/>
  <c r="I26" i="55"/>
  <c r="H26" i="55"/>
  <c r="G26" i="55"/>
  <c r="F26" i="55"/>
  <c r="E26" i="55"/>
  <c r="D26" i="55"/>
  <c r="C26" i="55"/>
  <c r="B26" i="55"/>
  <c r="Y1" i="55"/>
  <c r="X1" i="55"/>
  <c r="W1" i="55"/>
  <c r="V1" i="55"/>
  <c r="U1" i="55"/>
  <c r="T1" i="55"/>
  <c r="S1" i="55"/>
  <c r="R1" i="55"/>
  <c r="Q1" i="55"/>
  <c r="P1" i="55"/>
  <c r="O1" i="55"/>
  <c r="N1" i="55"/>
  <c r="M1" i="55"/>
  <c r="L1" i="55"/>
  <c r="K1" i="55"/>
  <c r="J1" i="55"/>
  <c r="I1" i="55"/>
  <c r="H1" i="55"/>
  <c r="G1" i="55"/>
  <c r="F1" i="55"/>
  <c r="E1" i="55"/>
  <c r="D1" i="55"/>
  <c r="C1" i="55"/>
  <c r="B1" i="55"/>
  <c r="X95" i="21"/>
  <c r="X97" i="21"/>
  <c r="X99" i="21"/>
  <c r="X101" i="21"/>
  <c r="X103" i="21"/>
  <c r="X105" i="21"/>
  <c r="X107" i="21"/>
  <c r="X109" i="21"/>
  <c r="X111" i="21"/>
  <c r="X113" i="21"/>
  <c r="X115" i="21"/>
  <c r="X117" i="21"/>
  <c r="X119" i="21"/>
  <c r="X121" i="21"/>
  <c r="X123" i="21"/>
  <c r="X125" i="21"/>
  <c r="X127" i="21"/>
  <c r="X129" i="21"/>
  <c r="X131" i="21"/>
  <c r="X133" i="21"/>
  <c r="X135" i="21"/>
  <c r="X137" i="21"/>
  <c r="X139" i="21"/>
  <c r="X141" i="21"/>
  <c r="R2" i="54"/>
  <c r="Q1" i="54"/>
  <c r="P1" i="54"/>
  <c r="O1" i="54"/>
  <c r="N1" i="54"/>
  <c r="M1" i="54"/>
  <c r="L1" i="54"/>
  <c r="K1" i="54"/>
  <c r="J1" i="54"/>
  <c r="I1" i="54"/>
  <c r="H1" i="54"/>
  <c r="G1" i="54"/>
  <c r="F1" i="54"/>
  <c r="E1" i="54"/>
  <c r="D1" i="54"/>
  <c r="C1" i="54"/>
  <c r="B1" i="54"/>
  <c r="AC2" i="53"/>
  <c r="AB1" i="53"/>
  <c r="AA1" i="53"/>
  <c r="Z1" i="53"/>
  <c r="Y1" i="53"/>
  <c r="X1" i="53"/>
  <c r="W1" i="53"/>
  <c r="V1" i="53"/>
  <c r="U1" i="53"/>
  <c r="T1" i="53"/>
  <c r="S1" i="53"/>
  <c r="R1" i="53"/>
  <c r="Q1" i="53"/>
  <c r="P1" i="53"/>
  <c r="O1" i="53"/>
  <c r="N1" i="53"/>
  <c r="M1" i="53"/>
  <c r="L1" i="53"/>
  <c r="K1" i="53"/>
  <c r="J1" i="53"/>
  <c r="I1" i="53"/>
  <c r="H1" i="53"/>
  <c r="G1" i="53"/>
  <c r="F1" i="53"/>
  <c r="E1" i="53"/>
  <c r="D1" i="53"/>
  <c r="C1" i="53"/>
  <c r="B1" i="53"/>
  <c r="Q18" i="54"/>
  <c r="AB29" i="53"/>
  <c r="X88" i="21"/>
  <c r="X51" i="21"/>
  <c r="X9" i="21"/>
  <c r="X92" i="21"/>
  <c r="X90" i="21"/>
  <c r="X86" i="21"/>
  <c r="X84" i="21"/>
  <c r="X82" i="21"/>
  <c r="X80" i="21"/>
  <c r="X78" i="21"/>
  <c r="X76" i="21"/>
  <c r="X74" i="21"/>
  <c r="X72" i="21"/>
  <c r="X70" i="21"/>
  <c r="X68" i="21"/>
  <c r="X66" i="21"/>
  <c r="X64" i="21"/>
  <c r="X62" i="21"/>
  <c r="X59" i="21"/>
  <c r="X57" i="21"/>
  <c r="X55" i="21"/>
  <c r="X53" i="21"/>
  <c r="X49" i="21"/>
  <c r="X47" i="21"/>
  <c r="X45" i="21"/>
  <c r="X43" i="21"/>
  <c r="X41" i="21"/>
  <c r="X39" i="21"/>
  <c r="X37" i="21"/>
  <c r="X35" i="21"/>
  <c r="X33" i="21"/>
  <c r="X31" i="21"/>
  <c r="X29" i="21"/>
  <c r="X27" i="21"/>
  <c r="X25" i="21"/>
  <c r="X23" i="21"/>
  <c r="X21" i="21"/>
  <c r="X19" i="21"/>
  <c r="X17" i="21"/>
  <c r="X15" i="21"/>
  <c r="X13" i="21"/>
  <c r="X11" i="21"/>
  <c r="X7" i="21"/>
  <c r="J25" i="9"/>
  <c r="L25" i="9"/>
  <c r="J32" i="9"/>
  <c r="L32" i="9"/>
  <c r="J45" i="9"/>
  <c r="L45" i="9"/>
  <c r="L46" i="9"/>
  <c r="AC27" i="53"/>
  <c r="AC5" i="53"/>
  <c r="AC11" i="53"/>
  <c r="S29" i="53"/>
  <c r="J29" i="53"/>
  <c r="AC10" i="53"/>
  <c r="AC15" i="53"/>
  <c r="C29" i="53"/>
  <c r="Q29" i="53"/>
  <c r="AC25" i="53"/>
  <c r="AC4" i="53"/>
  <c r="O29" i="53"/>
  <c r="AC14" i="53"/>
  <c r="AC19" i="53"/>
  <c r="D29" i="53"/>
  <c r="I29" i="53"/>
  <c r="E29" i="53"/>
  <c r="AC23" i="53"/>
  <c r="AC28" i="53"/>
  <c r="AC7" i="53"/>
  <c r="Y29" i="53"/>
  <c r="F29" i="53"/>
  <c r="AC12" i="53"/>
  <c r="N29" i="53"/>
  <c r="AC26" i="53"/>
  <c r="M29" i="53"/>
  <c r="AC21" i="53"/>
  <c r="K29" i="53"/>
  <c r="R29" i="53"/>
  <c r="AC8" i="53"/>
  <c r="L29" i="53"/>
  <c r="AC18" i="53"/>
  <c r="W29" i="53"/>
  <c r="U29" i="53"/>
  <c r="X29" i="53"/>
  <c r="AC16" i="53"/>
  <c r="B29" i="53"/>
  <c r="AC3" i="53"/>
  <c r="T29" i="53"/>
  <c r="G29" i="53"/>
  <c r="H29" i="53"/>
  <c r="P29" i="53"/>
  <c r="AA29" i="53"/>
  <c r="AC9" i="53"/>
  <c r="AC17" i="53"/>
  <c r="AC6" i="53"/>
  <c r="AC24" i="53"/>
  <c r="V29" i="53"/>
  <c r="AC13" i="53"/>
  <c r="AC20" i="53"/>
  <c r="AC22" i="53"/>
  <c r="Z29" i="53"/>
  <c r="AC29" i="53"/>
  <c r="AD2" i="53"/>
  <c r="AD3" i="53"/>
  <c r="Y9" i="21"/>
  <c r="Z9" i="21"/>
  <c r="AA9" i="21"/>
  <c r="AD20" i="53"/>
  <c r="Y43" i="21"/>
  <c r="Z43" i="21"/>
  <c r="AA43" i="21"/>
  <c r="AD27" i="53"/>
  <c r="Y57" i="21"/>
  <c r="Z57" i="21"/>
  <c r="AA57" i="21"/>
  <c r="AD26" i="53"/>
  <c r="Y55" i="21"/>
  <c r="Z55" i="21"/>
  <c r="AA55" i="21"/>
  <c r="AD25" i="53"/>
  <c r="Y53" i="21"/>
  <c r="Z53" i="21"/>
  <c r="AA53" i="21"/>
  <c r="AD14" i="53"/>
  <c r="Y31" i="21"/>
  <c r="Z31" i="21"/>
  <c r="AA31" i="21"/>
  <c r="AD15" i="53"/>
  <c r="Y33" i="21"/>
  <c r="Z33" i="21"/>
  <c r="AA33" i="21"/>
  <c r="AD10" i="53"/>
  <c r="Y23" i="21"/>
  <c r="Z23" i="21"/>
  <c r="AA23" i="21"/>
  <c r="AD9" i="53"/>
  <c r="Y21" i="21"/>
  <c r="Z21" i="21"/>
  <c r="AA21" i="21"/>
  <c r="AD18" i="53"/>
  <c r="Y39" i="21"/>
  <c r="Z39" i="21"/>
  <c r="AA39" i="21"/>
  <c r="AD17" i="53"/>
  <c r="Y37" i="21"/>
  <c r="Z37" i="21"/>
  <c r="AA37" i="21"/>
  <c r="AD24" i="53"/>
  <c r="Y51" i="21"/>
  <c r="Z51" i="21"/>
  <c r="AA51" i="21"/>
  <c r="AD4" i="53"/>
  <c r="Y11" i="21"/>
  <c r="Z11" i="21"/>
  <c r="AA11" i="21"/>
  <c r="AD11" i="53"/>
  <c r="Y25" i="21"/>
  <c r="Z25" i="21"/>
  <c r="AA25" i="21"/>
  <c r="AD22" i="53"/>
  <c r="Y47" i="21"/>
  <c r="Z47" i="21"/>
  <c r="AA47" i="21"/>
  <c r="AD19" i="53"/>
  <c r="Y41" i="21"/>
  <c r="Z41" i="21"/>
  <c r="AA41" i="21"/>
  <c r="AD7" i="53"/>
  <c r="Y17" i="21"/>
  <c r="Z17" i="21"/>
  <c r="AA17" i="21"/>
  <c r="AD13" i="53"/>
  <c r="Y29" i="21"/>
  <c r="Z29" i="21"/>
  <c r="AA29" i="21"/>
  <c r="AD23" i="53"/>
  <c r="Y49" i="21"/>
  <c r="Z49" i="21"/>
  <c r="AA49" i="21"/>
  <c r="Y7" i="21"/>
  <c r="AD12" i="53"/>
  <c r="Y27" i="21"/>
  <c r="Z27" i="21"/>
  <c r="AA27" i="21"/>
  <c r="AD5" i="53"/>
  <c r="Y13" i="21"/>
  <c r="Z13" i="21"/>
  <c r="AA13" i="21"/>
  <c r="AD21" i="53"/>
  <c r="Y45" i="21"/>
  <c r="Z45" i="21"/>
  <c r="AA45" i="21"/>
  <c r="AD28" i="53"/>
  <c r="Y59" i="21"/>
  <c r="Z59" i="21"/>
  <c r="AA59" i="21"/>
  <c r="AD16" i="53"/>
  <c r="Y35" i="21"/>
  <c r="Z35" i="21"/>
  <c r="AA35" i="21"/>
  <c r="AD8" i="53"/>
  <c r="Y19" i="21"/>
  <c r="Z19" i="21"/>
  <c r="AA19" i="21"/>
  <c r="AD6" i="53"/>
  <c r="Y15" i="21"/>
  <c r="Z15" i="21"/>
  <c r="AA15" i="21"/>
  <c r="AD29" i="53"/>
  <c r="Y61" i="21"/>
  <c r="Z7" i="21"/>
  <c r="Z61" i="21"/>
  <c r="AA7" i="21"/>
  <c r="AA61" i="21"/>
  <c r="E7" i="54"/>
  <c r="E15" i="54"/>
  <c r="J14" i="54"/>
  <c r="F10" i="54"/>
  <c r="D8" i="54"/>
  <c r="L16" i="54"/>
  <c r="H12" i="54"/>
  <c r="N17" i="54"/>
  <c r="B13" i="54"/>
  <c r="L15" i="54"/>
  <c r="C12" i="54"/>
  <c r="E14" i="54"/>
  <c r="K13" i="54"/>
  <c r="H15" i="54"/>
  <c r="I10" i="54"/>
  <c r="M14" i="54"/>
  <c r="D13" i="54"/>
  <c r="L13" i="54"/>
  <c r="C17" i="54"/>
  <c r="E11" i="54"/>
  <c r="D15" i="54"/>
  <c r="B9" i="54"/>
  <c r="O17" i="54"/>
  <c r="B5" i="54"/>
  <c r="H17" i="54"/>
  <c r="F16" i="54"/>
  <c r="E12" i="54"/>
  <c r="D5" i="54"/>
  <c r="N16" i="54"/>
  <c r="E9" i="54"/>
  <c r="I17" i="54"/>
  <c r="B11" i="54"/>
  <c r="F14" i="54"/>
  <c r="J15" i="54"/>
  <c r="F12" i="54"/>
  <c r="B8" i="54"/>
  <c r="E16" i="54"/>
  <c r="D9" i="54"/>
  <c r="I14" i="54"/>
  <c r="C13" i="54"/>
  <c r="H10" i="54"/>
  <c r="I12" i="54"/>
  <c r="C4" i="54"/>
  <c r="F17" i="54"/>
  <c r="M17" i="54"/>
  <c r="C5" i="54"/>
  <c r="D16" i="54"/>
  <c r="P17" i="54"/>
  <c r="H11" i="54"/>
  <c r="J13" i="54"/>
  <c r="B15" i="54"/>
  <c r="D17" i="54"/>
  <c r="G9" i="54"/>
  <c r="J11" i="54"/>
  <c r="F7" i="54"/>
  <c r="D10" i="54"/>
  <c r="C10" i="54"/>
  <c r="J16" i="54"/>
  <c r="G12" i="54"/>
  <c r="C8" i="54"/>
  <c r="D11" i="54"/>
  <c r="K14" i="54"/>
  <c r="L14" i="54"/>
  <c r="H9" i="54"/>
  <c r="I15" i="54"/>
  <c r="G16" i="54"/>
  <c r="M16" i="54"/>
  <c r="C7" i="54"/>
  <c r="M15" i="54"/>
  <c r="E17" i="54"/>
  <c r="C9" i="54"/>
  <c r="D14" i="54"/>
  <c r="J17" i="54"/>
  <c r="G14" i="54"/>
  <c r="B17" i="54"/>
  <c r="D7" i="54"/>
  <c r="C6" i="54"/>
  <c r="C11" i="54"/>
  <c r="G11" i="54"/>
  <c r="H16" i="54"/>
  <c r="B6" i="54"/>
  <c r="F8" i="54"/>
  <c r="E6" i="54"/>
  <c r="E10" i="54"/>
  <c r="B12" i="54"/>
  <c r="E8" i="54"/>
  <c r="F15" i="54"/>
  <c r="B4" i="54"/>
  <c r="K16" i="54"/>
  <c r="I13" i="54"/>
  <c r="K17" i="54"/>
  <c r="F13" i="54"/>
  <c r="F11" i="54"/>
  <c r="G17" i="54"/>
  <c r="C16" i="54"/>
  <c r="B16" i="54"/>
  <c r="N15" i="54"/>
  <c r="B10" i="54"/>
  <c r="H14" i="54"/>
  <c r="K15" i="54"/>
  <c r="D6" i="54"/>
  <c r="H13" i="54"/>
  <c r="C14" i="54"/>
  <c r="O16" i="54"/>
  <c r="G10" i="54"/>
  <c r="I16" i="54"/>
  <c r="B7" i="54"/>
  <c r="G8" i="54"/>
  <c r="D12" i="54"/>
  <c r="K12" i="54"/>
  <c r="J12" i="54"/>
  <c r="B14" i="54"/>
  <c r="F9" i="54"/>
  <c r="B3" i="54"/>
  <c r="G13" i="54"/>
  <c r="L17" i="54"/>
  <c r="I11" i="54"/>
  <c r="G15" i="54"/>
  <c r="C15" i="54"/>
  <c r="E13" i="54"/>
  <c r="B18" i="54"/>
  <c r="R3" i="54"/>
  <c r="R14" i="54"/>
  <c r="K18" i="54"/>
  <c r="G18" i="54"/>
  <c r="R7" i="54"/>
  <c r="O18" i="54"/>
  <c r="R10" i="54"/>
  <c r="N18" i="54"/>
  <c r="R16" i="54"/>
  <c r="R4" i="54"/>
  <c r="R12" i="54"/>
  <c r="E18" i="54"/>
  <c r="R6" i="54"/>
  <c r="R17" i="54"/>
  <c r="H18" i="54"/>
  <c r="F18" i="54"/>
  <c r="J18" i="54"/>
  <c r="R15" i="54"/>
  <c r="P18" i="54"/>
  <c r="C18" i="54"/>
  <c r="R8" i="54"/>
  <c r="R11" i="54"/>
  <c r="D18" i="54"/>
  <c r="R5" i="54"/>
  <c r="R9" i="54"/>
  <c r="L18" i="54"/>
  <c r="M18" i="54"/>
  <c r="I18" i="54"/>
  <c r="R13" i="54"/>
  <c r="R18" i="54"/>
  <c r="S9" i="54"/>
  <c r="Y76" i="21"/>
  <c r="Z76" i="21"/>
  <c r="AA76" i="21"/>
  <c r="S16" i="54"/>
  <c r="Y90" i="21"/>
  <c r="Z90" i="21"/>
  <c r="AA90" i="21"/>
  <c r="S14" i="54"/>
  <c r="Y86" i="21"/>
  <c r="Z86" i="21"/>
  <c r="AA86" i="21"/>
  <c r="Z125" i="21"/>
  <c r="AA125" i="21"/>
  <c r="Z101" i="21"/>
  <c r="AA101" i="21"/>
  <c r="Z103" i="21"/>
  <c r="AA103" i="21"/>
  <c r="S10" i="54"/>
  <c r="Y78" i="21"/>
  <c r="Z78" i="21"/>
  <c r="AA78" i="21"/>
  <c r="S12" i="54"/>
  <c r="Y82" i="21"/>
  <c r="Z82" i="21"/>
  <c r="AA82" i="21"/>
  <c r="S5" i="54"/>
  <c r="Y68" i="21"/>
  <c r="Z68" i="21"/>
  <c r="AA68" i="21"/>
  <c r="S3" i="54"/>
  <c r="Y64" i="21"/>
  <c r="Z64" i="21"/>
  <c r="AA64" i="21"/>
  <c r="S4" i="54"/>
  <c r="Y66" i="21"/>
  <c r="Z66" i="21"/>
  <c r="AA66" i="21"/>
  <c r="S15" i="54"/>
  <c r="Y88" i="21"/>
  <c r="Z88" i="21"/>
  <c r="AA88" i="21"/>
  <c r="S8" i="54"/>
  <c r="Y74" i="21"/>
  <c r="Z74" i="21"/>
  <c r="AA74" i="21"/>
  <c r="S6" i="54"/>
  <c r="Y70" i="21"/>
  <c r="Z70" i="21"/>
  <c r="AA70" i="21"/>
  <c r="S2" i="54"/>
  <c r="S7" i="54"/>
  <c r="Y72" i="21"/>
  <c r="Z72" i="21"/>
  <c r="AA72" i="21"/>
  <c r="S17" i="54"/>
  <c r="Y92" i="21"/>
  <c r="Z92" i="21"/>
  <c r="AA92" i="21"/>
  <c r="S11" i="54"/>
  <c r="Y80" i="21"/>
  <c r="Z80" i="21"/>
  <c r="AA80" i="21"/>
  <c r="S13" i="54"/>
  <c r="Y84" i="21"/>
  <c r="Z84" i="21"/>
  <c r="AA84" i="21"/>
  <c r="Z121" i="21"/>
  <c r="AA121" i="21"/>
  <c r="Z105" i="21"/>
  <c r="AA105" i="21"/>
  <c r="Z107" i="21"/>
  <c r="AA107" i="21"/>
  <c r="Z113" i="21"/>
  <c r="AA113" i="21"/>
  <c r="Z111" i="21"/>
  <c r="AA111" i="21"/>
  <c r="Z139" i="21"/>
  <c r="AA139" i="21"/>
  <c r="Z109" i="21"/>
  <c r="AA109" i="21"/>
  <c r="Z129" i="21"/>
  <c r="AA129" i="21"/>
  <c r="Z127" i="21"/>
  <c r="AA127" i="21"/>
  <c r="Z117" i="21"/>
  <c r="AA117" i="21"/>
  <c r="Z133" i="21"/>
  <c r="AA133" i="21"/>
  <c r="Z99" i="21"/>
  <c r="AA99" i="21"/>
  <c r="Z137" i="21"/>
  <c r="AA137" i="21"/>
  <c r="Z97" i="21"/>
  <c r="AA97" i="21"/>
  <c r="Z119" i="21"/>
  <c r="AA119" i="21"/>
  <c r="Z115" i="21"/>
  <c r="AA115" i="21"/>
  <c r="Z123" i="21"/>
  <c r="AA123" i="21"/>
  <c r="Z135" i="21"/>
  <c r="AA135" i="21"/>
  <c r="Z131" i="21"/>
  <c r="AA131" i="21"/>
  <c r="Z141" i="21"/>
  <c r="AA141" i="21"/>
  <c r="Y62" i="21"/>
  <c r="S18" i="54"/>
  <c r="Z95" i="21"/>
  <c r="Z143" i="21"/>
  <c r="Z62" i="21"/>
  <c r="Y94" i="21"/>
  <c r="AA95" i="21"/>
  <c r="AA143" i="21"/>
  <c r="AA62" i="21"/>
  <c r="AA94" i="21"/>
  <c r="AA144" i="21"/>
  <c r="Z94" i="21"/>
  <c r="Z144" i="21"/>
</calcChain>
</file>

<file path=xl/comments1.xml><?xml version="1.0" encoding="utf-8"?>
<comments xmlns="http://schemas.openxmlformats.org/spreadsheetml/2006/main">
  <authors>
    <author>admin</author>
    <author>Windows User</author>
  </authors>
  <commentList>
    <comment ref="P5" authorId="0" shapeId="0">
      <text>
        <r>
          <rPr>
            <b/>
            <sz val="9"/>
            <color indexed="81"/>
            <rFont val="Tahoma"/>
          </rPr>
          <t>admin:</t>
        </r>
        <r>
          <rPr>
            <sz val="9"/>
            <color indexed="81"/>
            <rFont val="Tahoma"/>
          </rPr>
          <t xml:space="preserve">
Blue Collar</t>
        </r>
      </text>
    </comment>
    <comment ref="R5" authorId="0" shapeId="0">
      <text>
        <r>
          <rPr>
            <b/>
            <sz val="9"/>
            <color indexed="81"/>
            <rFont val="Tahoma"/>
          </rPr>
          <t>admin:</t>
        </r>
        <r>
          <rPr>
            <sz val="9"/>
            <color indexed="81"/>
            <rFont val="Tahoma"/>
          </rPr>
          <t xml:space="preserve">
White Collar</t>
        </r>
      </text>
    </comment>
    <comment ref="T5" authorId="0" shapeId="0">
      <text>
        <r>
          <rPr>
            <b/>
            <sz val="9"/>
            <color indexed="81"/>
            <rFont val="Tahoma"/>
          </rPr>
          <t>admin:</t>
        </r>
        <r>
          <rPr>
            <sz val="9"/>
            <color indexed="81"/>
            <rFont val="Tahoma"/>
          </rPr>
          <t xml:space="preserve">
Midle Manager</t>
        </r>
      </text>
    </comment>
    <comment ref="V5" authorId="0" shapeId="0">
      <text>
        <r>
          <rPr>
            <b/>
            <sz val="9"/>
            <color indexed="81"/>
            <rFont val="Tahoma"/>
          </rPr>
          <t>admin:</t>
        </r>
        <r>
          <rPr>
            <sz val="9"/>
            <color indexed="81"/>
            <rFont val="Tahoma"/>
          </rPr>
          <t xml:space="preserve">
BOD</t>
        </r>
      </text>
    </comment>
    <comment ref="Z7" authorId="0" shapeId="0">
      <text>
        <r>
          <rPr>
            <b/>
            <sz val="9"/>
            <color indexed="81"/>
            <rFont val="Tahoma"/>
            <family val="2"/>
          </rPr>
          <t>admin:</t>
        </r>
        <r>
          <rPr>
            <sz val="9"/>
            <color indexed="81"/>
            <rFont val="Tahoma"/>
            <family val="2"/>
          </rPr>
          <t xml:space="preserve">
Weight khác nhau, sd so sánh cặp để tính lại trọng số</t>
        </r>
      </text>
    </comment>
    <comment ref="N23" authorId="1" shapeId="0">
      <text>
        <r>
          <rPr>
            <b/>
            <sz val="9"/>
            <color indexed="81"/>
            <rFont val="Tahoma"/>
            <family val="2"/>
          </rPr>
          <t>Windows User:</t>
        </r>
        <r>
          <rPr>
            <sz val="9"/>
            <color indexed="81"/>
            <rFont val="Tahoma"/>
            <family val="2"/>
          </rPr>
          <t xml:space="preserve">
Không có bằng cấp</t>
        </r>
      </text>
    </comment>
    <comment ref="P23" authorId="1" shapeId="0">
      <text>
        <r>
          <rPr>
            <b/>
            <sz val="9"/>
            <color indexed="81"/>
            <rFont val="Tahoma"/>
            <family val="2"/>
          </rPr>
          <t>Windows User:</t>
        </r>
        <r>
          <rPr>
            <sz val="9"/>
            <color indexed="81"/>
            <rFont val="Tahoma"/>
            <family val="2"/>
          </rPr>
          <t xml:space="preserve">
Trung cấp, cao đẳng</t>
        </r>
      </text>
    </comment>
    <comment ref="R23" authorId="1" shapeId="0">
      <text>
        <r>
          <rPr>
            <b/>
            <sz val="9"/>
            <color indexed="81"/>
            <rFont val="Tahoma"/>
            <family val="2"/>
          </rPr>
          <t>Windows User:</t>
        </r>
        <r>
          <rPr>
            <sz val="9"/>
            <color indexed="81"/>
            <rFont val="Tahoma"/>
            <family val="2"/>
          </rPr>
          <t xml:space="preserve">
Đại học</t>
        </r>
      </text>
    </comment>
    <comment ref="T23" authorId="1" shapeId="0">
      <text>
        <r>
          <rPr>
            <b/>
            <sz val="9"/>
            <color indexed="81"/>
            <rFont val="Tahoma"/>
            <family val="2"/>
          </rPr>
          <t>Windows User:</t>
        </r>
        <r>
          <rPr>
            <sz val="9"/>
            <color indexed="81"/>
            <rFont val="Tahoma"/>
            <family val="2"/>
          </rPr>
          <t xml:space="preserve">
Thạc sĩ</t>
        </r>
      </text>
    </comment>
    <comment ref="V23" authorId="1" shapeId="0">
      <text>
        <r>
          <rPr>
            <b/>
            <sz val="9"/>
            <color indexed="81"/>
            <rFont val="Tahoma"/>
            <family val="2"/>
          </rPr>
          <t>Windows User:</t>
        </r>
        <r>
          <rPr>
            <sz val="9"/>
            <color indexed="81"/>
            <rFont val="Tahoma"/>
            <family val="2"/>
          </rPr>
          <t xml:space="preserve">
Tiến sĩ</t>
        </r>
      </text>
    </comment>
    <comment ref="N27" authorId="1" shapeId="0">
      <text>
        <r>
          <rPr>
            <b/>
            <sz val="9"/>
            <color indexed="81"/>
            <rFont val="Tahoma"/>
            <family val="2"/>
          </rPr>
          <t>Windows User:</t>
        </r>
        <r>
          <rPr>
            <sz val="9"/>
            <color indexed="81"/>
            <rFont val="Tahoma"/>
            <family val="2"/>
          </rPr>
          <t xml:space="preserve">
chưa có kinh nghiệm &lt;3 năm</t>
        </r>
      </text>
    </comment>
    <comment ref="P27" authorId="1" shapeId="0">
      <text>
        <r>
          <rPr>
            <b/>
            <sz val="9"/>
            <color indexed="81"/>
            <rFont val="Tahoma"/>
            <family val="2"/>
          </rPr>
          <t>Windows User:</t>
        </r>
        <r>
          <rPr>
            <sz val="9"/>
            <color indexed="81"/>
            <rFont val="Tahoma"/>
            <family val="2"/>
          </rPr>
          <t xml:space="preserve">
3 - 4 năm</t>
        </r>
      </text>
    </comment>
    <comment ref="R27" authorId="1" shapeId="0">
      <text>
        <r>
          <rPr>
            <b/>
            <sz val="9"/>
            <color indexed="81"/>
            <rFont val="Tahoma"/>
            <family val="2"/>
          </rPr>
          <t>Windows User:</t>
        </r>
        <r>
          <rPr>
            <sz val="9"/>
            <color indexed="81"/>
            <rFont val="Tahoma"/>
            <family val="2"/>
          </rPr>
          <t xml:space="preserve">
05 - 9 năm</t>
        </r>
      </text>
    </comment>
    <comment ref="T27" authorId="1" shapeId="0">
      <text>
        <r>
          <rPr>
            <b/>
            <sz val="9"/>
            <color indexed="81"/>
            <rFont val="Tahoma"/>
            <family val="2"/>
          </rPr>
          <t>Windows User:</t>
        </r>
        <r>
          <rPr>
            <sz val="9"/>
            <color indexed="81"/>
            <rFont val="Tahoma"/>
            <family val="2"/>
          </rPr>
          <t xml:space="preserve">
10 - 14 năm</t>
        </r>
      </text>
    </comment>
    <comment ref="V27" authorId="1" shapeId="0">
      <text>
        <r>
          <rPr>
            <b/>
            <sz val="9"/>
            <color indexed="81"/>
            <rFont val="Tahoma"/>
            <family val="2"/>
          </rPr>
          <t>Windows User:</t>
        </r>
        <r>
          <rPr>
            <sz val="9"/>
            <color indexed="81"/>
            <rFont val="Tahoma"/>
            <family val="2"/>
          </rPr>
          <t xml:space="preserve">
15 năm trở lên</t>
        </r>
      </text>
    </comment>
    <comment ref="Z61" authorId="0" shapeId="0">
      <text>
        <r>
          <rPr>
            <b/>
            <sz val="9"/>
            <color indexed="81"/>
            <rFont val="Tahoma"/>
            <family val="2"/>
          </rPr>
          <t>admin:</t>
        </r>
        <r>
          <rPr>
            <sz val="9"/>
            <color indexed="81"/>
            <rFont val="Tahoma"/>
            <family val="2"/>
          </rPr>
          <t xml:space="preserve">
Check lại số cho đúng</t>
        </r>
      </text>
    </comment>
    <comment ref="H72" authorId="0" shapeId="0">
      <text>
        <r>
          <rPr>
            <b/>
            <sz val="9"/>
            <color indexed="81"/>
            <rFont val="Tahoma"/>
            <family val="2"/>
          </rPr>
          <t>admin:</t>
        </r>
        <r>
          <rPr>
            <sz val="9"/>
            <color indexed="81"/>
            <rFont val="Tahoma"/>
            <family val="2"/>
          </rPr>
          <t xml:space="preserve">
cần update lại thành nhạy bén trong công việc</t>
        </r>
      </text>
    </comment>
  </commentList>
</comments>
</file>

<file path=xl/comments2.xml><?xml version="1.0" encoding="utf-8"?>
<comments xmlns="http://schemas.openxmlformats.org/spreadsheetml/2006/main">
  <authors>
    <author>Linh</author>
  </authors>
  <commentList>
    <comment ref="C3" authorId="0" shapeId="0">
      <text>
        <r>
          <rPr>
            <b/>
            <sz val="9"/>
            <color indexed="81"/>
            <rFont val="Tahoma"/>
            <family val="2"/>
          </rPr>
          <t>obviously knew SWOT, SPACE, Grand Strategy Matrix...</t>
        </r>
      </text>
    </comment>
    <comment ref="F33" authorId="0" shapeId="0">
      <text>
        <r>
          <rPr>
            <b/>
            <sz val="9"/>
            <color indexed="81"/>
            <rFont val="Tahoma"/>
            <family val="2"/>
          </rPr>
          <t>Linh:</t>
        </r>
        <r>
          <rPr>
            <sz val="9"/>
            <color indexed="81"/>
            <rFont val="Tahoma"/>
            <family val="2"/>
          </rPr>
          <t xml:space="preserve">
nhieu khi ap dung tinh than dong doi mot cachmay moc, lam anh huog den cong viec, ma phai can co su linh hoat, khi nao can dong doi, khi nao can doc doan de bao dam cong viec thanh cong</t>
        </r>
      </text>
    </comment>
  </commentList>
</comments>
</file>

<file path=xl/comments3.xml><?xml version="1.0" encoding="utf-8"?>
<comments xmlns="http://schemas.openxmlformats.org/spreadsheetml/2006/main">
  <authors>
    <author>Linh</author>
  </authors>
  <commentList>
    <comment ref="C4" authorId="0" shapeId="0">
      <text>
        <r>
          <rPr>
            <b/>
            <sz val="9"/>
            <color indexed="81"/>
            <rFont val="Tahoma"/>
            <family val="2"/>
          </rPr>
          <t>Linh:</t>
        </r>
        <r>
          <rPr>
            <sz val="9"/>
            <color indexed="81"/>
            <rFont val="Tahoma"/>
            <family val="2"/>
          </rPr>
          <t xml:space="preserve">
org chart</t>
        </r>
      </text>
    </comment>
    <comment ref="A10" authorId="0" shapeId="0">
      <text>
        <r>
          <rPr>
            <b/>
            <sz val="9"/>
            <color indexed="81"/>
            <rFont val="Tahoma"/>
            <family val="2"/>
          </rPr>
          <t>Linh:</t>
        </r>
        <r>
          <rPr>
            <sz val="9"/>
            <color indexed="81"/>
            <rFont val="Tahoma"/>
            <family val="2"/>
          </rPr>
          <t xml:space="preserve">
competency mapping</t>
        </r>
      </text>
    </comment>
  </commentList>
</comments>
</file>

<file path=xl/comments4.xml><?xml version="1.0" encoding="utf-8"?>
<comments xmlns="http://schemas.openxmlformats.org/spreadsheetml/2006/main">
  <authors>
    <author>Linh</author>
  </authors>
  <commentList>
    <comment ref="N4" authorId="0" shapeId="0">
      <text>
        <r>
          <rPr>
            <b/>
            <sz val="9"/>
            <color indexed="81"/>
            <rFont val="Tahoma"/>
            <family val="2"/>
          </rPr>
          <t>Linh:</t>
        </r>
        <r>
          <rPr>
            <sz val="9"/>
            <color indexed="81"/>
            <rFont val="Tahoma"/>
            <family val="2"/>
          </rPr>
          <t xml:space="preserve">
Co hiểu biết về công việc</t>
        </r>
      </text>
    </comment>
    <comment ref="B16" authorId="0" shapeId="0">
      <text>
        <r>
          <rPr>
            <b/>
            <sz val="9"/>
            <color indexed="81"/>
            <rFont val="Tahoma"/>
            <family val="2"/>
          </rPr>
          <t>Linh:</t>
        </r>
        <r>
          <rPr>
            <sz val="9"/>
            <color indexed="81"/>
            <rFont val="Tahoma"/>
            <family val="2"/>
          </rPr>
          <t xml:space="preserve">
KEEFIAS (đọc là ki-phi-át), đó chữ viết tắt của Knowledge, Education, Experience, Flexibility, Interactive, Attitude và Skills.
Với mỗi vị trí chức vụ trong tổ chức, đều phải có KEEFIAS tương ứng, vấn đề là xây dựng platform này như thế nào. Tất nhiên là KEEFIAS của anh giám đốc phải có những tiêu chí cao hơn KEEFIAS của chị trưởng phòng, nhưng chị trưởng phòng cũng cần phải biết một cách công khai để có thể biết mình đang đứng ở đâu và đặt mục tiêu phấn đấu.
Đánh giá năng lực định kỳ (PPA – Periodical Performance Appraisal) cũng dựa trên tiêu chí KEEFIAS và KPI để có chế độ thưởng phạt đề bạt thuyên chuyển khắc phục phòng ngừa … phù hợp.Việc sử dụng KEEFIAS để chuẩn hóa hệ thống giúp doanh nghiệp đánh giá nhân viên một cách rõ ràng đồng thời chỉ ra được đường hướng phát triển cho họ công khai và cụ thể hơn.</t>
        </r>
      </text>
    </comment>
    <comment ref="C17" authorId="0" shapeId="0">
      <text>
        <r>
          <rPr>
            <b/>
            <sz val="9"/>
            <color indexed="81"/>
            <rFont val="Tahoma"/>
            <family val="2"/>
          </rPr>
          <t>Linh:</t>
        </r>
        <r>
          <rPr>
            <sz val="9"/>
            <color indexed="81"/>
            <rFont val="Tahoma"/>
            <family val="2"/>
          </rPr>
          <t xml:space="preserve">
là những câu hỏi như học cái gì, sâu cỡ nào, sử dụng được đến đâu…</t>
        </r>
      </text>
    </comment>
    <comment ref="C20" authorId="0" shapeId="0">
      <text>
        <r>
          <rPr>
            <b/>
            <sz val="9"/>
            <color indexed="81"/>
            <rFont val="Tahoma"/>
            <family val="2"/>
          </rPr>
          <t>Linh:</t>
        </r>
        <r>
          <rPr>
            <sz val="9"/>
            <color indexed="81"/>
            <rFont val="Tahoma"/>
            <family val="2"/>
          </rPr>
          <t xml:space="preserve">
học ở đâu, học đến level nào…</t>
        </r>
      </text>
    </comment>
    <comment ref="C23" authorId="0" shapeId="0">
      <text>
        <r>
          <rPr>
            <b/>
            <sz val="9"/>
            <color indexed="81"/>
            <rFont val="Tahoma"/>
            <family val="2"/>
          </rPr>
          <t>Linh:</t>
        </r>
        <r>
          <rPr>
            <sz val="9"/>
            <color indexed="81"/>
            <rFont val="Tahoma"/>
            <family val="2"/>
          </rPr>
          <t xml:space="preserve">
bao nhiêu năm làm chuyên môn, đi được những nơi nào, làm những việc gì, trách nhiệm và thành tựu.</t>
        </r>
      </text>
    </comment>
    <comment ref="C26" authorId="0" shapeId="0">
      <text>
        <r>
          <rPr>
            <b/>
            <sz val="9"/>
            <color indexed="81"/>
            <rFont val="Tahoma"/>
            <family val="2"/>
          </rPr>
          <t>Linh:</t>
        </r>
        <r>
          <rPr>
            <sz val="9"/>
            <color indexed="81"/>
            <rFont val="Tahoma"/>
            <family val="2"/>
          </rPr>
          <t xml:space="preserve">
có thể làm trong môi trường nào, bắc trung nam, biển đồi núi, khả năng giãn nở với điều kiện khách quan, khả năng nghe nhìn quan sát nhận định, quan hệ xã hội…</t>
        </r>
      </text>
    </comment>
    <comment ref="C28" authorId="0" shapeId="0">
      <text>
        <r>
          <rPr>
            <b/>
            <sz val="9"/>
            <color indexed="81"/>
            <rFont val="Tahoma"/>
            <family val="2"/>
          </rPr>
          <t>Linh:</t>
        </r>
        <r>
          <rPr>
            <sz val="9"/>
            <color indexed="81"/>
            <rFont val="Tahoma"/>
            <family val="2"/>
          </rPr>
          <t xml:space="preserve">
có biết giao thoa trong nhiều luồng văn hóa bản địa không… Khả năng tương tác của một người càng cao thì càng có thể tiết kiệm được khối thời gian và tiền bạc cho doanh nghiệp. </t>
        </r>
      </text>
    </comment>
    <comment ref="C30" authorId="0" shapeId="0">
      <text>
        <r>
          <rPr>
            <b/>
            <sz val="9"/>
            <color indexed="81"/>
            <rFont val="Tahoma"/>
            <family val="2"/>
          </rPr>
          <t>Linh:</t>
        </r>
        <r>
          <rPr>
            <sz val="9"/>
            <color indexed="81"/>
            <rFont val="Tahoma"/>
            <family val="2"/>
          </rPr>
          <t xml:space="preserve">
là sự hòa nhã thân thiện vui vẻ cởi mở với đồng nghiệp, hay là khép kín phe phái đâm bị thóc chọc bì gạo giương đông kích tây, làm ra nhiều tiền bằng thái độ dối trên lừa dưới hay làm ra ít tiền trong sự trung thực cầu tiến, sống trong hệ thống bằng lách luật hay thẳng thắn tuân thủ cải thiện…</t>
        </r>
      </text>
    </comment>
    <comment ref="C33" authorId="0" shapeId="0">
      <text>
        <r>
          <rPr>
            <b/>
            <sz val="9"/>
            <color indexed="81"/>
            <rFont val="Tahoma"/>
            <family val="2"/>
          </rPr>
          <t>Linh:</t>
        </r>
        <r>
          <rPr>
            <sz val="9"/>
            <color indexed="81"/>
            <rFont val="Tahoma"/>
            <family val="2"/>
          </rPr>
          <t xml:space="preserve">
chuyển thông tin từ biết (kiến thức) sang thực hành (experimental) đến thói quen nhuần nhuyễn (kỹ năng). Luôn nhớ câu “dụng nhân như dụng mộc”.</t>
        </r>
      </text>
    </comment>
  </commentList>
</comments>
</file>

<file path=xl/comments5.xml><?xml version="1.0" encoding="utf-8"?>
<comments xmlns="http://schemas.openxmlformats.org/spreadsheetml/2006/main">
  <authors>
    <author>Linh</author>
  </authors>
  <commentList>
    <comment ref="B5" authorId="0" shapeId="0">
      <text>
        <r>
          <rPr>
            <b/>
            <sz val="9"/>
            <color indexed="81"/>
            <rFont val="Tahoma"/>
            <family val="2"/>
          </rPr>
          <t>Linh:</t>
        </r>
        <r>
          <rPr>
            <sz val="9"/>
            <color indexed="81"/>
            <rFont val="Tahoma"/>
            <family val="2"/>
          </rPr>
          <t xml:space="preserve">
Definition: Understanding and utilizing economic, financial, and industry data to accurately diagnose business strengths and weaknesses, identifying key issues, and developing strategies and plans.</t>
        </r>
      </text>
    </comment>
    <comment ref="B6" authorId="0" shapeId="0">
      <text>
        <r>
          <rPr>
            <b/>
            <sz val="9"/>
            <color indexed="81"/>
            <rFont val="Tahoma"/>
            <family val="2"/>
          </rPr>
          <t>Linh:</t>
        </r>
        <r>
          <rPr>
            <sz val="9"/>
            <color indexed="81"/>
            <rFont val="Tahoma"/>
            <family val="2"/>
          </rPr>
          <t xml:space="preserve">
Definition: Clearly conveying information and ideas through a variety of media to individuals or groups in a manner that engages the audience and helps them understand and retain the message.</t>
        </r>
      </text>
    </comment>
    <comment ref="B7" authorId="0" shapeId="0">
      <text>
        <r>
          <rPr>
            <b/>
            <sz val="9"/>
            <color indexed="81"/>
            <rFont val="Tahoma"/>
            <family val="2"/>
          </rPr>
          <t>Linh:</t>
        </r>
        <r>
          <rPr>
            <sz val="9"/>
            <color indexed="81"/>
            <rFont val="Tahoma"/>
            <family val="2"/>
          </rPr>
          <t xml:space="preserve">
Definition: Actively participating as a member of a team to move the team toward the completion of goals.</t>
        </r>
      </text>
    </comment>
    <comment ref="B8" authorId="0" shapeId="0">
      <text>
        <r>
          <rPr>
            <b/>
            <sz val="9"/>
            <color indexed="81"/>
            <rFont val="Tahoma"/>
            <family val="2"/>
          </rPr>
          <t>Linh:</t>
        </r>
        <r>
          <rPr>
            <sz val="9"/>
            <color indexed="81"/>
            <rFont val="Tahoma"/>
            <family val="2"/>
          </rPr>
          <t xml:space="preserve">
Definition: Establishing courses of action for self and others to ensure that work is completed efficiently.
</t>
        </r>
      </text>
    </comment>
    <comment ref="B9" authorId="0" shapeId="0">
      <text>
        <r>
          <rPr>
            <b/>
            <sz val="9"/>
            <color indexed="81"/>
            <rFont val="Tahoma"/>
            <family val="2"/>
          </rPr>
          <t>Linh:</t>
        </r>
        <r>
          <rPr>
            <sz val="9"/>
            <color indexed="81"/>
            <rFont val="Tahoma"/>
            <family val="2"/>
          </rPr>
          <t xml:space="preserve">
Definition: Develop effective relationships with others</t>
        </r>
      </text>
    </comment>
    <comment ref="B10" authorId="0" shapeId="0">
      <text>
        <r>
          <rPr>
            <b/>
            <sz val="9"/>
            <color indexed="81"/>
            <rFont val="Tahoma"/>
            <family val="2"/>
          </rPr>
          <t>Linh:</t>
        </r>
        <r>
          <rPr>
            <sz val="9"/>
            <color indexed="81"/>
            <rFont val="Tahoma"/>
            <family val="2"/>
          </rPr>
          <t xml:space="preserve">
Definition: Continually strives for excellence ensuring that all work is completed to agreed standards and enhances the image of the organization without compromising safety.
</t>
        </r>
      </text>
    </comment>
    <comment ref="B11" authorId="0" shapeId="0">
      <text>
        <r>
          <rPr>
            <b/>
            <sz val="9"/>
            <color indexed="81"/>
            <rFont val="Tahoma"/>
            <family val="2"/>
          </rPr>
          <t>Linh:</t>
        </r>
        <r>
          <rPr>
            <sz val="9"/>
            <color indexed="81"/>
            <rFont val="Tahoma"/>
            <family val="2"/>
          </rPr>
          <t xml:space="preserve">
Definition: Commits to delivering results on time and to the agreed standards through effective objective setting and monitoring and by taking personal responsibility for achieving them
</t>
        </r>
      </text>
    </comment>
    <comment ref="B12" authorId="0" shapeId="0">
      <text>
        <r>
          <rPr>
            <b/>
            <sz val="9"/>
            <color indexed="81"/>
            <rFont val="Tahoma"/>
            <family val="2"/>
          </rPr>
          <t>Linh:</t>
        </r>
        <r>
          <rPr>
            <sz val="9"/>
            <color indexed="81"/>
            <rFont val="Tahoma"/>
            <family val="2"/>
          </rPr>
          <t xml:space="preserve">
Definition: Is willing to try new ways of working and turn ideas into action so that the organization is capable of adapting to the changing business environment</t>
        </r>
      </text>
    </comment>
    <comment ref="B13" authorId="0" shapeId="0">
      <text>
        <r>
          <rPr>
            <b/>
            <sz val="9"/>
            <color indexed="81"/>
            <rFont val="Tahoma"/>
            <family val="2"/>
          </rPr>
          <t>Linh:</t>
        </r>
        <r>
          <rPr>
            <sz val="9"/>
            <color indexed="81"/>
            <rFont val="Tahoma"/>
            <family val="2"/>
          </rPr>
          <t xml:space="preserve">
Definition: Focuses efforts on understanding and meeting internal and external customer needs.</t>
        </r>
      </text>
    </comment>
    <comment ref="B14" authorId="0" shapeId="0">
      <text>
        <r>
          <rPr>
            <b/>
            <sz val="9"/>
            <color indexed="81"/>
            <rFont val="Tahoma"/>
            <family val="2"/>
          </rPr>
          <t>Linh:</t>
        </r>
        <r>
          <rPr>
            <sz val="9"/>
            <color indexed="81"/>
            <rFont val="Tahoma"/>
            <family val="2"/>
          </rPr>
          <t xml:space="preserve">
Def: Leadership is an interpersonal influence directed towards the achievement of a goal or goals.
</t>
        </r>
      </text>
    </comment>
    <comment ref="B15" authorId="0" shapeId="0">
      <text>
        <r>
          <rPr>
            <b/>
            <sz val="9"/>
            <color indexed="81"/>
            <rFont val="Tahoma"/>
            <family val="2"/>
          </rPr>
          <t>Linh:</t>
        </r>
        <r>
          <rPr>
            <sz val="9"/>
            <color indexed="81"/>
            <rFont val="Tahoma"/>
            <family val="2"/>
          </rPr>
          <t xml:space="preserve">
Definition: Processes problems into solutions and new opportunities</t>
        </r>
      </text>
    </comment>
    <comment ref="B16" authorId="0" shapeId="0">
      <text>
        <r>
          <rPr>
            <b/>
            <sz val="9"/>
            <color indexed="81"/>
            <rFont val="Tahoma"/>
            <family val="2"/>
          </rPr>
          <t>Linh:</t>
        </r>
        <r>
          <rPr>
            <sz val="9"/>
            <color indexed="81"/>
            <rFont val="Tahoma"/>
            <family val="2"/>
          </rPr>
          <t xml:space="preserve">
Definition: It is used to describe thinking that is purposeful, reasoned, and goal directed-the kind of thinking involved in solving problems</t>
        </r>
      </text>
    </comment>
  </commentList>
</comments>
</file>

<file path=xl/comments6.xml><?xml version="1.0" encoding="utf-8"?>
<comments xmlns="http://schemas.openxmlformats.org/spreadsheetml/2006/main">
  <authors>
    <author>Linh</author>
  </authors>
  <commentList>
    <comment ref="C6" authorId="0" shapeId="0">
      <text>
        <r>
          <rPr>
            <b/>
            <sz val="9"/>
            <color indexed="81"/>
            <rFont val="Tahoma"/>
            <family val="2"/>
          </rPr>
          <t>Linh:</t>
        </r>
        <r>
          <rPr>
            <sz val="9"/>
            <color indexed="81"/>
            <rFont val="Tahoma"/>
            <family val="2"/>
          </rPr>
          <t xml:space="preserve">
C: trach nhiem chinh
Q: ra quyet dinh
T: Ho tro</t>
        </r>
      </text>
    </comment>
  </commentList>
</comments>
</file>

<file path=xl/comments7.xml><?xml version="1.0" encoding="utf-8"?>
<comments xmlns="http://schemas.openxmlformats.org/spreadsheetml/2006/main">
  <authors>
    <author>Linh</author>
  </authors>
  <commentList>
    <comment ref="A2" authorId="0" shapeId="0">
      <text>
        <r>
          <rPr>
            <b/>
            <sz val="9"/>
            <color indexed="81"/>
            <rFont val="Tahoma"/>
            <family val="2"/>
          </rPr>
          <t>Linh:</t>
        </r>
        <r>
          <rPr>
            <sz val="9"/>
            <color indexed="81"/>
            <rFont val="Tahoma"/>
            <family val="2"/>
          </rPr>
          <t xml:space="preserve">
chọ họ nghiên cứu và phát triển các mảng riêng họ. cho họ quản lý dự án bởi những ý tưởng của họ. Tôi chia sẻ với họ về những kinh nghiệm trong và ngoài để họ học hỏi. Tức là cho họ tiền để họ mở công ty. Giả sử bạn rất giỏi marketing, nếu bạn đã hết nấc thang để nâng có thể cho bạn bước lên. Cách tốt nhất đó là ôi sẽ cùng bạn lập ra 1 công ty và bạn sẽ làm chủ công ty đó.</t>
        </r>
      </text>
    </comment>
  </commentList>
</comments>
</file>

<file path=xl/sharedStrings.xml><?xml version="1.0" encoding="utf-8"?>
<sst xmlns="http://schemas.openxmlformats.org/spreadsheetml/2006/main" count="1435" uniqueCount="938">
  <si>
    <t>Knowledge
(Kiến thức)</t>
  </si>
  <si>
    <t>Education
(Học vấn)</t>
  </si>
  <si>
    <t>Experiences
(Kinh nghiệm)</t>
  </si>
  <si>
    <t>Flexibility
(Sự linh hoạt)</t>
  </si>
  <si>
    <t>Interaction
(Sự tương tác)</t>
  </si>
  <si>
    <t>MHS</t>
  </si>
  <si>
    <r>
      <t xml:space="preserve">
Họ và tên/ </t>
    </r>
    <r>
      <rPr>
        <i/>
        <sz val="10"/>
        <rFont val="Arial"/>
        <family val="2"/>
      </rPr>
      <t>Full name:</t>
    </r>
    <r>
      <rPr>
        <sz val="10"/>
        <rFont val="Arial"/>
        <family val="2"/>
      </rPr>
      <t xml:space="preserve">…………………
Ngày/ </t>
    </r>
    <r>
      <rPr>
        <i/>
        <sz val="10"/>
        <rFont val="Arial"/>
        <family val="2"/>
      </rPr>
      <t>Date</t>
    </r>
    <r>
      <rPr>
        <sz val="10"/>
        <rFont val="Arial"/>
        <family val="2"/>
      </rPr>
      <t>: …… /…… / ………..</t>
    </r>
  </si>
  <si>
    <r>
      <t xml:space="preserve">
Họ và tên/ </t>
    </r>
    <r>
      <rPr>
        <i/>
        <sz val="10"/>
        <rFont val="Arial"/>
        <family val="2"/>
      </rPr>
      <t>Full name:</t>
    </r>
    <r>
      <rPr>
        <sz val="10"/>
        <rFont val="Arial"/>
        <family val="2"/>
      </rPr>
      <t xml:space="preserve">………………………
Ngày/ </t>
    </r>
    <r>
      <rPr>
        <i/>
        <sz val="10"/>
        <rFont val="Arial"/>
        <family val="2"/>
      </rPr>
      <t>Date</t>
    </r>
    <r>
      <rPr>
        <sz val="10"/>
        <rFont val="Arial"/>
        <family val="2"/>
      </rPr>
      <t>: …… /…… / ……….</t>
    </r>
  </si>
  <si>
    <r>
      <t xml:space="preserve">STT/ </t>
    </r>
    <r>
      <rPr>
        <i/>
        <sz val="10"/>
        <rFont val="Arial"/>
        <family val="2"/>
      </rPr>
      <t>No.</t>
    </r>
  </si>
  <si>
    <r>
      <t xml:space="preserve">HƯỚNG DẨN CÁCH TÍNH ĐIỂM/ </t>
    </r>
    <r>
      <rPr>
        <i/>
        <sz val="10"/>
        <rFont val="Arial"/>
        <family val="2"/>
      </rPr>
      <t>HOW TO MARK</t>
    </r>
  </si>
  <si>
    <r>
      <t xml:space="preserve">CÁCH CHO ĐIỂM TIÊU CHUẨN CỤ THỂ/ </t>
    </r>
    <r>
      <rPr>
        <b/>
        <i/>
        <sz val="10"/>
        <rFont val="Arial"/>
        <family val="2"/>
      </rPr>
      <t>HOW TO MARK</t>
    </r>
  </si>
  <si>
    <r>
      <t>Điểm/</t>
    </r>
    <r>
      <rPr>
        <i/>
        <sz val="10"/>
        <rFont val="Arial"/>
        <family val="2"/>
      </rPr>
      <t xml:space="preserve"> Mark </t>
    </r>
    <r>
      <rPr>
        <b/>
        <sz val="10"/>
        <rFont val="Arial"/>
        <family val="2"/>
      </rPr>
      <t xml:space="preserve">
(1 - 5)</t>
    </r>
  </si>
  <si>
    <r>
      <t>MỨC ĐỘ QUAN TRỌNG/</t>
    </r>
    <r>
      <rPr>
        <b/>
        <i/>
        <sz val="10"/>
        <rFont val="Arial"/>
        <family val="2"/>
      </rPr>
      <t xml:space="preserve"> IMPORTANT RATE</t>
    </r>
    <r>
      <rPr>
        <b/>
        <sz val="10"/>
        <rFont val="Arial"/>
        <family val="2"/>
      </rPr>
      <t xml:space="preserve"> (%)</t>
    </r>
  </si>
  <si>
    <r>
      <t xml:space="preserve">MỨC ĐỘ QUAN TRỌNG/ </t>
    </r>
    <r>
      <rPr>
        <b/>
        <i/>
        <sz val="10"/>
        <rFont val="Arial"/>
        <family val="2"/>
      </rPr>
      <t>IMPORTANT RATE</t>
    </r>
    <r>
      <rPr>
        <b/>
        <sz val="10"/>
        <rFont val="Arial"/>
        <family val="2"/>
      </rPr>
      <t xml:space="preserve"> (%)</t>
    </r>
  </si>
  <si>
    <r>
      <t xml:space="preserve">Nhận xét / </t>
    </r>
    <r>
      <rPr>
        <i/>
        <sz val="10"/>
        <rFont val="Arial"/>
        <family val="2"/>
      </rPr>
      <t>Remarks</t>
    </r>
  </si>
  <si>
    <r>
      <t xml:space="preserve">Điểm TB/ </t>
    </r>
    <r>
      <rPr>
        <i/>
        <sz val="9"/>
        <rFont val="Arial"/>
        <family val="2"/>
      </rPr>
      <t>Average mark</t>
    </r>
  </si>
  <si>
    <r>
      <t>Số ký hiệu</t>
    </r>
    <r>
      <rPr>
        <i/>
        <sz val="10"/>
        <rFont val="Arial"/>
        <family val="2"/>
      </rPr>
      <t xml:space="preserve">: </t>
    </r>
    <r>
      <rPr>
        <b/>
        <i/>
        <sz val="10"/>
        <rFont val="Arial"/>
        <family val="2"/>
      </rPr>
      <t xml:space="preserve">
</t>
    </r>
    <r>
      <rPr>
        <i/>
        <sz val="10"/>
        <rFont val="Arial"/>
        <family val="2"/>
      </rPr>
      <t>Code</t>
    </r>
    <r>
      <rPr>
        <b/>
        <i/>
        <sz val="10"/>
        <rFont val="Arial"/>
        <family val="2"/>
      </rPr>
      <t xml:space="preserve">
</t>
    </r>
    <r>
      <rPr>
        <sz val="10"/>
        <rFont val="Arial"/>
        <family val="2"/>
      </rPr>
      <t xml:space="preserve">Ngày hiệu lực: 
</t>
    </r>
    <r>
      <rPr>
        <i/>
        <sz val="10"/>
        <rFont val="Arial"/>
        <family val="2"/>
      </rPr>
      <t>Effective dated</t>
    </r>
    <r>
      <rPr>
        <sz val="10"/>
        <rFont val="Arial"/>
        <family val="2"/>
      </rPr>
      <t xml:space="preserve">
Lần soát xét</t>
    </r>
    <r>
      <rPr>
        <i/>
        <sz val="10"/>
        <rFont val="Arial"/>
        <family val="2"/>
      </rPr>
      <t xml:space="preserve"> (Revisement)</t>
    </r>
    <r>
      <rPr>
        <sz val="10"/>
        <rFont val="Arial"/>
        <family val="2"/>
      </rPr>
      <t xml:space="preserve">: </t>
    </r>
  </si>
  <si>
    <t>BẢNG MÔ TẢ CÔNG ViỆC</t>
  </si>
  <si>
    <t>I. THÔNG TIN CHUNG</t>
  </si>
  <si>
    <r>
      <t xml:space="preserve">Tình trạng:  </t>
    </r>
    <r>
      <rPr>
        <sz val="10"/>
        <rFont val="Wingdings"/>
        <charset val="2"/>
      </rPr>
      <t>¨</t>
    </r>
    <r>
      <rPr>
        <sz val="10"/>
        <rFont val="Arial"/>
        <family val="2"/>
      </rPr>
      <t xml:space="preserve"> </t>
    </r>
    <r>
      <rPr>
        <sz val="10"/>
        <rFont val="ABC Sans Serif"/>
        <family val="2"/>
      </rPr>
      <t xml:space="preserve">Bổ sung            </t>
    </r>
    <r>
      <rPr>
        <sz val="10"/>
        <rFont val="Arial"/>
        <family val="2"/>
      </rPr>
      <t xml:space="preserve">  </t>
    </r>
    <r>
      <rPr>
        <sz val="10"/>
        <rFont val="Wingdings"/>
        <charset val="2"/>
      </rPr>
      <t>¨</t>
    </r>
    <r>
      <rPr>
        <sz val="10"/>
        <rFont val="Arial"/>
        <family val="2"/>
      </rPr>
      <t xml:space="preserve">Thay thế                 </t>
    </r>
    <r>
      <rPr>
        <i/>
        <sz val="10"/>
        <rFont val="Arial"/>
        <family val="2"/>
      </rPr>
      <t xml:space="preserve"> </t>
    </r>
    <r>
      <rPr>
        <sz val="10"/>
        <rFont val="Arial"/>
        <family val="2"/>
      </rPr>
      <t xml:space="preserve">   </t>
    </r>
    <r>
      <rPr>
        <sz val="10"/>
        <rFont val="Wingdings"/>
        <charset val="2"/>
      </rPr>
      <t xml:space="preserve">¨ </t>
    </r>
    <r>
      <rPr>
        <sz val="10"/>
        <rFont val="Arial"/>
        <family val="2"/>
      </rPr>
      <t>Hiệu chỉnh</t>
    </r>
  </si>
  <si>
    <r>
      <t>Yêu cầu công việc</t>
    </r>
    <r>
      <rPr>
        <sz val="10"/>
        <rFont val="Arial"/>
        <family val="2"/>
      </rPr>
      <t xml:space="preserve">  </t>
    </r>
    <r>
      <rPr>
        <sz val="10"/>
        <rFont val="Wingdings"/>
        <charset val="2"/>
      </rPr>
      <t>¨</t>
    </r>
    <r>
      <rPr>
        <sz val="10"/>
        <rFont val="Arial"/>
        <family val="2"/>
      </rPr>
      <t xml:space="preserve"> Toàn thời gian/ </t>
    </r>
    <r>
      <rPr>
        <i/>
        <sz val="10"/>
        <rFont val="Arial"/>
        <family val="2"/>
      </rPr>
      <t>Full time</t>
    </r>
    <r>
      <rPr>
        <sz val="10"/>
        <rFont val="Arial"/>
        <family val="2"/>
      </rPr>
      <t xml:space="preserve">   </t>
    </r>
    <r>
      <rPr>
        <sz val="10"/>
        <rFont val="Wingdings"/>
        <charset val="2"/>
      </rPr>
      <t>¨</t>
    </r>
    <r>
      <rPr>
        <sz val="10"/>
        <rFont val="Arial"/>
        <family val="2"/>
      </rPr>
      <t xml:space="preserve">Khác/ </t>
    </r>
    <r>
      <rPr>
        <i/>
        <sz val="10"/>
        <rFont val="Arial"/>
        <family val="2"/>
      </rPr>
      <t>Other</t>
    </r>
    <r>
      <rPr>
        <sz val="10"/>
        <rFont val="Arial"/>
        <family val="2"/>
      </rPr>
      <t xml:space="preserve"> …………</t>
    </r>
  </si>
  <si>
    <t>II.  THÔNG TIN CHỨC DANH CÔNG VIỆC</t>
  </si>
  <si>
    <t>Cấp trên trực tiếp quản lý:</t>
  </si>
  <si>
    <t>Giám đốc nhân sự phê duyệt</t>
  </si>
  <si>
    <t>Tổng Giám Đốc phê duyệt</t>
  </si>
  <si>
    <t>Nắm tình trạng máy của mình đang vận hành. Máy có dấu hiệu hư hỏng hoặc xuống cấp phải báo ngay.</t>
  </si>
  <si>
    <t>Nhận đơn hàng từ  nhân viên kế hoạch. Đọc hiểu đơn hàng xả băng.</t>
  </si>
  <si>
    <t>Phân công người cẩu hàng về và hướng dẩn lắp lên máy.</t>
  </si>
  <si>
    <t>Chọn dao và lắp dao vào máy.</t>
  </si>
  <si>
    <t>Tiến hành vận hành máy.</t>
  </si>
  <si>
    <t>Kiểm tra chất lượng sản phẩm làm ra.</t>
  </si>
  <si>
    <t xml:space="preserve"> Khắc phục sự cố khi máy chạy bị hư hỏng nhẹ.</t>
  </si>
  <si>
    <t>Ghi báo cáo lên phiếu quy trình xả băng.</t>
  </si>
  <si>
    <t>Dao xả băng bị cùn hoặc mẻ thì điều nhân viên phụ việc đi mài dao.</t>
  </si>
  <si>
    <t>Quản lý tình hình trật tự trong tổ.</t>
  </si>
  <si>
    <t>Hướng dẫn nhân viên phụ việc lắp đĩa và long đền cao su.</t>
  </si>
  <si>
    <t>Tính cách dể chịu.</t>
  </si>
  <si>
    <t>Thể chất sức khỏe tốt.</t>
  </si>
  <si>
    <t>Một năm kinh nghiệm trở lên</t>
  </si>
  <si>
    <t>Tương tác bên ngoài tổ chức:</t>
  </si>
  <si>
    <t>Chịu áp lực công việc</t>
  </si>
  <si>
    <t>Biết lắng nghe</t>
  </si>
  <si>
    <t>Skills
(Các kỹ năng, bước thực hiện công việc)</t>
  </si>
  <si>
    <t>KẾT QUẢ THÀNH TÍCH CỦA NHÂN VIÊN</t>
  </si>
  <si>
    <t>Phần cam kết: Tôi đã đọc, hiểu rõ và cam kết thực hiện theo đúng những hướng dẫn trong bảng mô tả công việc này !</t>
  </si>
  <si>
    <t>Cấp trên trực tiếp</t>
  </si>
  <si>
    <t xml:space="preserve">Nhân viên </t>
  </si>
  <si>
    <t>Nơi làm việc: Phân xưởng Ống</t>
  </si>
  <si>
    <t>knowledge</t>
  </si>
  <si>
    <t>Education</t>
  </si>
  <si>
    <t>Flexibility</t>
  </si>
  <si>
    <t>Action</t>
  </si>
  <si>
    <t>Attitute
(Thái độ/ Tố chất)</t>
  </si>
  <si>
    <t>A.1 Có kiến thức về máy xả băng</t>
  </si>
  <si>
    <t>A.2 Trình độ văn hóa 6/12</t>
  </si>
  <si>
    <t>A.3 Một năm kinh nghiệm trở lên</t>
  </si>
  <si>
    <t>B.1 Tính cách dể chịu.</t>
  </si>
  <si>
    <t>B.2 Thể chất sức khỏe tốt.</t>
  </si>
  <si>
    <t>B.3 Tương tác bên trong tổ chức: Quan hệ với nhân viên trong tổ, quan hệ với nhân viên thống kê số liệu và nhân viên quản lý tổ xả băng</t>
  </si>
  <si>
    <t>B.4 Tương tác bên ngoài tổ chức:</t>
  </si>
  <si>
    <t>B.5 Chịu áp lực công việc</t>
  </si>
  <si>
    <t>B.6 Biết lắng nghe</t>
  </si>
  <si>
    <r>
      <t xml:space="preserve">  KHẢ NĂNG CHUYÊN MÔN/             </t>
    </r>
    <r>
      <rPr>
        <b/>
        <i/>
        <sz val="10"/>
        <rFont val="Arial"/>
        <family val="2"/>
      </rPr>
      <t>CAN DO</t>
    </r>
  </si>
  <si>
    <t>Tên công việc: F&amp;B Manager</t>
  </si>
  <si>
    <t>Phòng ban/bộ phận:</t>
  </si>
  <si>
    <t xml:space="preserve">Tóm tắt công việc chính cần thực hiện: </t>
  </si>
  <si>
    <t xml:space="preserve">Báo cáo công việc cho: </t>
  </si>
  <si>
    <t>Giới tính:</t>
  </si>
  <si>
    <t>Giám đốc Phe Duyet</t>
  </si>
  <si>
    <t>Có kiến thức về F&amp;B</t>
  </si>
  <si>
    <t>Trình độ văn hóa:</t>
  </si>
  <si>
    <t xml:space="preserve">Tương tác bên trong tổ chức: Quan hệ với nhân viên trong tổ, quan hệ với nhân viên thống kê số liệu và nhân viên quản lý tổ </t>
  </si>
  <si>
    <r>
      <t xml:space="preserve">KHẢ NĂNG HÒA HỢP/                 </t>
    </r>
    <r>
      <rPr>
        <b/>
        <i/>
        <sz val="10"/>
        <rFont val="Arial"/>
        <family val="2"/>
      </rPr>
      <t>WILL FIT</t>
    </r>
  </si>
  <si>
    <r>
      <t xml:space="preserve">KHẢ NĂNG NGHIỆP VỤ/              </t>
    </r>
    <r>
      <rPr>
        <b/>
        <i/>
        <sz val="10"/>
        <rFont val="Arial"/>
        <family val="2"/>
      </rPr>
      <t>WILL DO</t>
    </r>
  </si>
  <si>
    <t>Experience</t>
  </si>
  <si>
    <r>
      <t>NĂNG LỤC CỤ THỂ/</t>
    </r>
    <r>
      <rPr>
        <i/>
        <sz val="10"/>
        <rFont val="Arial"/>
        <family val="2"/>
      </rPr>
      <t xml:space="preserve"> CRITERIA</t>
    </r>
  </si>
  <si>
    <t>Có hiểu biết về công việc</t>
  </si>
  <si>
    <t>Hiểu biết đầy đủ về công việc</t>
  </si>
  <si>
    <t>Hiểu bết chuyên sâu về công việc</t>
  </si>
  <si>
    <t>Skill</t>
  </si>
  <si>
    <t>Interaction</t>
  </si>
  <si>
    <t>Cấp dộ/Scale</t>
  </si>
  <si>
    <t>Tieu chí</t>
  </si>
  <si>
    <t>Tiêu chuân Cap độ năng lực</t>
  </si>
  <si>
    <t>Thực tế</t>
  </si>
  <si>
    <t>Giải pháp</t>
  </si>
  <si>
    <t>Đào tạo</t>
  </si>
  <si>
    <t>thay thế</t>
  </si>
  <si>
    <t>VISION</t>
  </si>
  <si>
    <t>MISSION</t>
  </si>
  <si>
    <t>Böôùc 3: Xaùc ñònh caùc naêng löïc cô baûn caàn thieát cho moãi vò trí coâng vieäc
ñeå thöïc hieän toát nhieäm vuï</t>
  </si>
  <si>
    <t>Böôùc 4: Xaùc ñònh caùc thöôùc ño cuï theå cho moãi naêng löïc</t>
  </si>
  <si>
    <t>Böôùc 5: Ñaùnh giaù naêng löïc hieän taïi cuûa caùc caù nhaân ñang giöõ caùc vò trí
coâng vieäc</t>
  </si>
  <si>
    <t>Böôùc 6: So saùnh naêng löïc hieän taïi vôùi naêng löïc yeâu caàu cuûa vò trí coâng
vieäc ñeå xaùc ñònh “khoaûng troáng” naêng löïc vaø hình thaønh “Hoà sô naêng
löïc” cho caùc caù nhaân</t>
  </si>
  <si>
    <t>Giai ñoaïn 4: Xaây döïng keá hoaïch naâng cao naêng löïc</t>
  </si>
  <si>
    <t>Böôùc 7: Xaây döïng keá hoaïch ñaøo taïo</t>
  </si>
  <si>
    <t>Böôùc 8: Quaûn lyù vaø ñaùnh giaù quaù trình ñaøo taïo</t>
  </si>
  <si>
    <t>Böôùc 2: Xaùc ñònh caùc vò trí coâng vieäc ñoùng vai troø quyeát ñònh ñeán thöïc
hieän muïc tieâu hoaït ñoäng cuûa Cong Ty ñaõ xaùc ñònh ôû böôùc 1,
cuõng nhö chöùc naêng nhieäm vuï cuûa caùc vò trí naøy</t>
  </si>
  <si>
    <t>Giai ñoaïn 3: Ñaùnh giaù naêng löïc vaø Xaùc ñònh nhu caàu ñaøo taïo, xây dựng bậc thang tương lai (lộ trình công danh)</t>
  </si>
  <si>
    <t>6.2 Đề nghị nhân viên suy nghĩ và chuẩn bị sẵn sàng để thảo luận về mục tiêu phát triển nghề nghiệp mà họ đang hướng tới.</t>
  </si>
  <si>
    <t>6.3 . Nhân viên có thể làm gì để đảm bảo rằng người đó đang có bước tiến triển trên con đường sự nghiệp đã vạch ra.</t>
  </si>
  <si>
    <t>6.4 Tổ chức cuộc trao đổi và bàn thẳng vào các vấn đề nêu trên với nhân viên.</t>
  </si>
  <si>
    <t>Ma trận chức năng công ty</t>
  </si>
  <si>
    <t>Mảng công việc</t>
  </si>
  <si>
    <t xml:space="preserve">Phòng
Chức năng         </t>
  </si>
  <si>
    <t>Ban GĐ</t>
  </si>
  <si>
    <t>Kế hoạch</t>
  </si>
  <si>
    <t xml:space="preserve"> Kinh doanh</t>
  </si>
  <si>
    <t>Tổ chức Hành chính</t>
  </si>
  <si>
    <t>Tài chính</t>
  </si>
  <si>
    <t>XN Chế biến</t>
  </si>
  <si>
    <t>Kho Thành phẩm</t>
  </si>
  <si>
    <t>Chiến lược SXKD</t>
  </si>
  <si>
    <t>C/Q</t>
  </si>
  <si>
    <t>T</t>
  </si>
  <si>
    <t>QH cổ đông</t>
  </si>
  <si>
    <t>QH KH</t>
  </si>
  <si>
    <t>Điều hành 
Công ty</t>
  </si>
  <si>
    <t>Phát triển KD</t>
  </si>
  <si>
    <t>Quảng bá thương hiệu, Ptriển SP mới, Ncứu T.trường)</t>
  </si>
  <si>
    <t>T (nhân sự)</t>
  </si>
  <si>
    <t>T(tính giá thành)</t>
  </si>
  <si>
    <t>T(Chế biến SP mới)</t>
  </si>
  <si>
    <t>Quan hệ công chúng</t>
  </si>
  <si>
    <t>T (Kinh phí)</t>
  </si>
  <si>
    <t>T(Thông tinSP, Tbị)</t>
  </si>
  <si>
    <t>Mua-Bán</t>
  </si>
  <si>
    <t>C(HĐ)</t>
  </si>
  <si>
    <t>T tính giá</t>
  </si>
  <si>
    <t>T (Cung cấp SP, đảm bảo CL thành phẩm)</t>
  </si>
  <si>
    <t>Lập Kế hoạch</t>
  </si>
  <si>
    <t>Lập Kế hoạch SX</t>
  </si>
  <si>
    <t>C (chủ trì quá trình &amp; tổng hợp)</t>
  </si>
  <si>
    <t>C(mảng k.doanh)</t>
  </si>
  <si>
    <t>C (mảng n.sự)</t>
  </si>
  <si>
    <t>C (mảng t.chính)</t>
  </si>
  <si>
    <t>T(ccấp t.tin XN)</t>
  </si>
  <si>
    <t>Theo dõi thực hiện KH</t>
  </si>
  <si>
    <t>C(tổng hợp)</t>
  </si>
  <si>
    <t>C(b.cáo)</t>
  </si>
  <si>
    <t>Mua hàng</t>
  </si>
  <si>
    <t>Đàm phán các loại HĐ</t>
  </si>
  <si>
    <t>C</t>
  </si>
  <si>
    <t>Quản lý hợp đồng</t>
  </si>
  <si>
    <t>Chế biến</t>
  </si>
  <si>
    <t>Công thức phối</t>
  </si>
  <si>
    <t>C (chủ trì quá trình, c.cấp ttin nhu cầu &amp; kết nối với KH)</t>
  </si>
  <si>
    <t>Chế biến nguyên liệu</t>
  </si>
  <si>
    <t>T (cc vật tư SX)</t>
  </si>
  <si>
    <t>C (cc đơn hàng, chủ trì)</t>
  </si>
  <si>
    <t>Cung ứng vật tư. Dịch vụ hỗ trợ</t>
  </si>
  <si>
    <t>C (cung ứng tuỳ loại)</t>
  </si>
  <si>
    <t>Bán hàng</t>
  </si>
  <si>
    <t>Quản lý KQ KD</t>
  </si>
  <si>
    <t>Thu tiền &amp; QL nợ phải thu</t>
  </si>
  <si>
    <t>T (ttin thực hiện HĐ kho vận)</t>
  </si>
  <si>
    <t>T (ttin thực hiện, phản hồi KH)</t>
  </si>
  <si>
    <t>Tổng kết Kết quả SXKD</t>
  </si>
  <si>
    <t>Q</t>
  </si>
  <si>
    <t>C k.hoạch</t>
  </si>
  <si>
    <t>C k.doanh</t>
  </si>
  <si>
    <t>T
số liệu TCHC</t>
  </si>
  <si>
    <t>Quản lý sử dụng vốn và dòng tiền</t>
  </si>
  <si>
    <t>T (ttin tồn kho vtư)</t>
  </si>
  <si>
    <t>T (ttin tồn kho NL &amp; SP)</t>
  </si>
  <si>
    <t>Q.lý vốn và dòng tiền</t>
  </si>
  <si>
    <t>Quản trị tài chính</t>
  </si>
  <si>
    <t>Kế toán quản trị</t>
  </si>
  <si>
    <t>Kế toán tuân thủ</t>
  </si>
  <si>
    <t>QLý NNL</t>
  </si>
  <si>
    <t>Quản trị định  mức KTKT</t>
  </si>
  <si>
    <t>ISO</t>
  </si>
  <si>
    <t>Ngạch bậc</t>
  </si>
  <si>
    <t>Hành chính</t>
  </si>
  <si>
    <t>Kế toán</t>
  </si>
  <si>
    <t>Nhân sự</t>
  </si>
  <si>
    <t>Marketing</t>
  </si>
  <si>
    <t>Hệ thống thông tin</t>
  </si>
  <si>
    <t xml:space="preserve">Sản xuất </t>
  </si>
  <si>
    <t>Chất lượng</t>
  </si>
  <si>
    <t>Quản lý</t>
  </si>
  <si>
    <t>N/cứu phát triển</t>
  </si>
  <si>
    <t>Chuyên gia tư vấn</t>
  </si>
  <si>
    <t>QL5</t>
  </si>
  <si>
    <t>RD8</t>
  </si>
  <si>
    <t>TV7</t>
  </si>
  <si>
    <t>QL4</t>
  </si>
  <si>
    <t>RD7</t>
  </si>
  <si>
    <t>TV6</t>
  </si>
  <si>
    <t>TC5</t>
  </si>
  <si>
    <t>NS6</t>
  </si>
  <si>
    <t>MK6</t>
  </si>
  <si>
    <t>BH5</t>
  </si>
  <si>
    <t>HT6</t>
  </si>
  <si>
    <t>SX8</t>
  </si>
  <si>
    <t>CL6</t>
  </si>
  <si>
    <t>QL3</t>
  </si>
  <si>
    <t>RD6</t>
  </si>
  <si>
    <t>TV5</t>
  </si>
  <si>
    <t>KT6</t>
  </si>
  <si>
    <t>RD5</t>
  </si>
  <si>
    <t>TV4</t>
  </si>
  <si>
    <t>HC7</t>
  </si>
  <si>
    <t xml:space="preserve">KT5 </t>
  </si>
  <si>
    <t>TC4</t>
  </si>
  <si>
    <t>NS5</t>
  </si>
  <si>
    <t>MK 5</t>
  </si>
  <si>
    <t>BH4</t>
  </si>
  <si>
    <t>CL5</t>
  </si>
  <si>
    <t>QL2</t>
  </si>
  <si>
    <t>RD4</t>
  </si>
  <si>
    <t>TV3</t>
  </si>
  <si>
    <t>HT 5</t>
  </si>
  <si>
    <t>QL1</t>
  </si>
  <si>
    <t>RD3</t>
  </si>
  <si>
    <t>TC3</t>
  </si>
  <si>
    <t>MK4</t>
  </si>
  <si>
    <t>BH 4</t>
  </si>
  <si>
    <t>SX7</t>
  </si>
  <si>
    <t>CL4</t>
  </si>
  <si>
    <t>RD 2</t>
  </si>
  <si>
    <t>TV2</t>
  </si>
  <si>
    <t>NS4</t>
  </si>
  <si>
    <t>HT4</t>
  </si>
  <si>
    <t>SX6</t>
  </si>
  <si>
    <t>RD 1</t>
  </si>
  <si>
    <t>KT4</t>
  </si>
  <si>
    <t>TC2</t>
  </si>
  <si>
    <t>NS3</t>
  </si>
  <si>
    <t>MK3</t>
  </si>
  <si>
    <t>BH3</t>
  </si>
  <si>
    <t>SX5</t>
  </si>
  <si>
    <t>CL3</t>
  </si>
  <si>
    <t>TV1</t>
  </si>
  <si>
    <t>HC6</t>
  </si>
  <si>
    <t>BH2</t>
  </si>
  <si>
    <t>HT3</t>
  </si>
  <si>
    <t>SX4</t>
  </si>
  <si>
    <t>CL2</t>
  </si>
  <si>
    <t>HC5</t>
  </si>
  <si>
    <t>KT3</t>
  </si>
  <si>
    <t>TC1</t>
  </si>
  <si>
    <t>NS2</t>
  </si>
  <si>
    <t>MK2</t>
  </si>
  <si>
    <t>BH1</t>
  </si>
  <si>
    <t>HT2</t>
  </si>
  <si>
    <t>SX3</t>
  </si>
  <si>
    <t>HC4</t>
  </si>
  <si>
    <t>KT2</t>
  </si>
  <si>
    <t>NS1</t>
  </si>
  <si>
    <t>MK1</t>
  </si>
  <si>
    <t>SX2</t>
  </si>
  <si>
    <t>CL 1</t>
  </si>
  <si>
    <t>KT1</t>
  </si>
  <si>
    <t>SX1</t>
  </si>
  <si>
    <t>HC3</t>
  </si>
  <si>
    <t>HC2</t>
  </si>
  <si>
    <t>HC1</t>
  </si>
  <si>
    <t>Can nguoi full time cho du an</t>
  </si>
  <si>
    <t>Giai ñoaïn 2: Xaây döïng quy trình vaø boä coâng cuï quaûn lyù naâng cao naêng löïc theo KEEFIAS</t>
  </si>
  <si>
    <t>Hieu biêt sâu vê
công viec và rong
dên các linh vJc
liên quan và viết hướng dẫn được</t>
  </si>
  <si>
    <t>1.1. Organisation and Business Awareness</t>
  </si>
  <si>
    <t xml:space="preserve">Understands the broad business direction and links this to daily activities.   </t>
  </si>
  <si>
    <t xml:space="preserve">Understands the broad business direction and links this to daily activities.   
Has some understanding of the factors impacting the business and where the business is heading
</t>
  </si>
  <si>
    <t xml:space="preserve">Understands the key economic drivers affecting the business.   Remains alert to political, economic, technological and other developments that may impact the business.   
Pushes for changes in the business to take advantage of opportunities.   
Understands where the business is heading and how it is positioned.   
</t>
  </si>
  <si>
    <t xml:space="preserve">Understands the economic drivers in industry and how value is created at all levels in the organization.  
Pro-actively scans the market place for information on political, economic, and technological and other developments outside the normal boundaries of the business.   
Understands how the organization is positioned for the future relative to its environment.   
Drives to take advantage of opportunities.
</t>
  </si>
  <si>
    <t>1.2. Communication</t>
  </si>
  <si>
    <t xml:space="preserve">Listens when approached by others.  Picks up signals to others' thoughts, concerns, and feelings.  Asks questions to clarify and understand others' views.  Creates a good first impression through careful attention to appearance and grooming.
Is capable of developing letters and reports and handling customer queries efficiently.
</t>
  </si>
  <si>
    <t xml:space="preserve">Understands the reasons behind other people’s thoughts and concerns.  Uses this understanding to predict and prepare for others' reactions.  Has an 'open door', goes out of the way to invite conversations and express interest in the ideas of others.  Has the ability to make a group presentation to peers and/or superiors.
Is able to communicate effectively in-group and individual work situations.
</t>
  </si>
  <si>
    <t xml:space="preserve">Responds to peoples' concerns by altering own behavior in a helpful, responsive manner.  Works with others to resolve their difficulties.
Is capable of giving effective feedback to subordinates and superiors.  Able to successfully negotiate mutually agreeable and challenging work objectives with subordinates and superiors.
</t>
  </si>
  <si>
    <t xml:space="preserve">Ensures effective channels of communication between and across business boundaries.
Is capable of communicating to senior industry leaders in a persuasive and committed manner.  Tailors own language to the level of the audience.
</t>
  </si>
  <si>
    <t>Teamwork</t>
  </si>
  <si>
    <t xml:space="preserve">Participates willingly with the team by doing his/her share of the teams' work.  Works well within the team environment to establish constructive ideas or solutions that meet organizational objectives.  
Assists in establishing a strong commitment amongst work group members.
Makes positive comments about the abilities and potential of individual team members.
</t>
  </si>
  <si>
    <t xml:space="preserve">Communicates information about the business to management and employees.  Actively organizes activities aimed at building team spirit.  Encourages others to see themselves as part of the team.  Genuinely values others' input and expertise.  Self directed and takes the initiative in achieving team goals.
Identifies the information and operational resources required for the team to work effectively.
</t>
  </si>
  <si>
    <t>Takes action outside daily work routine to build commitment to the team as a focus.  Models teamwork in own behavior.  Facilitates a beneficial resolution of conflicts.  Promotes the team's achievement in the larger organization.</t>
  </si>
  <si>
    <t>Uses strategies to promote team effectiveness across the business such as providing information to other areas of the organization to help make decisions collaboratively and sharing resources to solve mutual problems.</t>
  </si>
  <si>
    <t>1.3. Planning and Organising</t>
  </si>
  <si>
    <t xml:space="preserve">Diaries appointments and keeps to them on time. Can prioritize tasks and recognize the difference between urgent and important tasks.
Tackles the high priority tasks before the low priority tasks.
Able to analyses own time use, identify common “time stealers” and act to reduce these
Plans for interruptions, allowing for contingencies.
</t>
  </si>
  <si>
    <t xml:space="preserve">Meets deadlines, delivers work on time without sacrificing quality.
Is a positive influence on the use of time in-group meetings - helps maintain focus.
Able to contribute to departmental plans by formulating clear, SMART goals and objectives and appropriate performance measures.
Sets realistic but challenging timeframes and deadlines.
Able to take the longer term view in planning own work rather than just planning day-to-day activities
</t>
  </si>
  <si>
    <t xml:space="preserve">Able to assist other team members where necessary to formulate objectives.
Remains focused on own and team goals and objectives, regularly reviewing these against agreed performance measures and amending plans as necessary.
Accountable for preparation and delivery of plans for an activity or project undertaken by a work group or team.
Recognizes the importance of considering plans of other departments and involves all stakeholders in the planning process.
Understands and can incorporate scenario building into the planning process.   
</t>
  </si>
  <si>
    <t xml:space="preserve">Can organize activities and allocate resources cost-effectively, and take into account the skills mix within the work group or team.  Is effective in planning the best balance of resources including human, financial and technological to meet goals.
Monitors and makes decisions to achieve operational goals.
Able to identify and anticipate future opportunities and potential problems and incorporate contingency (“what if”) plans into the planning process
</t>
  </si>
  <si>
    <t>1.4. Interpersonal Skills</t>
  </si>
  <si>
    <t>Demonstrates trust in team colleagues. Helps other team members to achieve targets. Supports team decisions. Builds open and honest relationships with others. Understands impacts of their actions on others and on organization and displays a positive approach. Gives open and constructive feedback to others in team and managers. Takes ownership of and find ways to meet personal development needs and takes responsibility for own actions</t>
  </si>
  <si>
    <t>Adopts an open participative communication style. Coaches individuals and teams to meet organizational and personal objectives. Provides opportunities for individuals to learn and develop. Provides and seeks constructive and consistent feedback and gives people the freedom to do their work</t>
  </si>
  <si>
    <t xml:space="preserve">Demonstrates leadership credibility by being visible and living the values. Facilitates individual learning and development within the process area. Actively seeks and gives feedback. Builds effective relationships with others and presents ideas persuasively and confidently </t>
  </si>
  <si>
    <t xml:space="preserve">Acts in a manner consistent with the values of the organization and influences others to adopt them. Demonstrates approachability at all times. Seeks feedback from and gives feedback to others. Actively facilitates the acquisition and sharing of knowledge and skills throughout the organization. Builds effective relationships with others and presents ideas persuasively and confidently </t>
  </si>
  <si>
    <t>1.5. Health, Safety and Environment</t>
  </si>
  <si>
    <t>Has a high awareness of the importance of quality and safety. Complies with quality and safety standards. Takes personal responsibility for the quality of and the safe execution of assigned work. Is aware of personal and team performance and takes action to improve quality of team work and is aware of personal development needs and works with manager to address these</t>
  </si>
  <si>
    <t xml:space="preserve">Implements safety and quality standards. Reinforces and communicates the quality and safety message. Drives quality within their work area through personal example and by encouraging others. Implements quality programs including assessing training needs of team and addressing gaps and seeks continuous improvements in quality </t>
  </si>
  <si>
    <t xml:space="preserve">Understands and is able to set performance, quality and safety standards for their process area. Communicates and reinforces the performance, quality and safety message across the process area. Takes responsibility for the management of quality. Ensures that development needs of all staff in the process area are identified and addressed and promotes continuous improvement in the areas of quality. </t>
  </si>
  <si>
    <t xml:space="preserve">Sets vision and overall objectives for quality and safety. Takes ultimate responsibility for quality and safety standards. Benchmarks against competitors. Drives quality through personal example and by encouraging others. Understands and communicates the strategic importance of quality including costs and benefits and ensures that development needs of the organization are addressed to promote excellence </t>
  </si>
  <si>
    <t>1.6. Results Orientation</t>
  </si>
  <si>
    <t xml:space="preserve">Works to meet standards set by others (management or customers).  Asks questions to clarify immediate requirements of a situation.  
Acts responsively to ensure desired results are achieved whilst ensuring they are of quality nature
</t>
  </si>
  <si>
    <t>Demonstrates a firm focus on results and the pursuit of excellence by identifying opportunities for specific improvement.  Goes beyond immediate or at hand sources and taps own network of contacts to gather additional information which will enhance the provision of service or will resolve a problem more satisfactorily.  Able to delegate tasks in order to maximize the utilization of resources.</t>
  </si>
  <si>
    <t>Sets challenging goals (for self and team), which are demanding, realistic and attainable.  Addresses performance problems in a timely manner by assessing performance against standards, providing honest, constructive feedback and communicating expectations for performance improvement.  Empowers own team</t>
  </si>
  <si>
    <t>Makes strategic decisions, which commit significant resources to enable the achievement of results.  Maintains a focus on results and the pursuit of excellence across diverse and complex tasks.  Develops an empowering culture</t>
  </si>
  <si>
    <t>1.7. Change and Innovation</t>
  </si>
  <si>
    <t xml:space="preserve">Seeks opportunities to achieve better outcomes.   Uses common sense to create solutions.
Makes improvements in own area
</t>
  </si>
  <si>
    <t xml:space="preserve">Creates opportunities and minimizes potential problems by introducing something new or different.  Applies known solutions and concepts in novel ways.
Has a continuous improvement focus 
</t>
  </si>
  <si>
    <t xml:space="preserve">Actively encourages employee innovations, improvement initiatives and value-added activities.  Publicly acclaims successful innovations.   Anticipates and prepares for a specific opportunity that is not obvious to others.
Advocates and supports a continuous improvement culture.
</t>
  </si>
  <si>
    <t xml:space="preserve">Breaks new ground, creates new concepts that are not obvious to others so as to explain situations or resolve problems.  Takes calculated entrepreneurial risks and exploits challenging opportunities, including anticipating situations 2 to 5 years ahead so as to create opportunities and avoid problems.
Develops a continuous improvement culture.
</t>
  </si>
  <si>
    <t>1.8. Customer Focus</t>
  </si>
  <si>
    <t>Follows through on customer queries, requests and complaints.  Collaborates to reach agreement.  Able to identify current and potential customers and ensures quality customer service at all times.</t>
  </si>
  <si>
    <t xml:space="preserve">Works to understand and anticipate the customer’s current and future requirements.  Ensures mutual benefit.  Takes personal responsibility for maintaining regular and clear communication with customers, for correcting customer service problems and following up to ensure the customer is satisfied.
</t>
  </si>
  <si>
    <t xml:space="preserve">Works with a long-term perspective in addressing customer needs.  Takes a partnership approach.  Looks for long-term benefits to the customer.  Becomes intimately involved in and 'expert' on the customers business.  Seeks mutual gain partnership with key customers.
Reviews activities to ensure that thinking and actions are focused on customer needs.
</t>
  </si>
  <si>
    <t xml:space="preserve">Negotiates critical business interests with significant internal and external stakeholders and builds partnerships with them.  Fully familiar with customer research so that strategies meet customer needs.  Actively analyses and reviews marketplace so as to take advantage of potential growth opportunities.
</t>
  </si>
  <si>
    <t>1.10  Leadership</t>
  </si>
  <si>
    <t xml:space="preserve">Recognizes conflicts and acts accordingly. Senses the need to assign duties to people and delegating. 
Takes advantage of most opportunities, could do more to leverage them through others. 
Encourages a participative approach and initiative
</t>
  </si>
  <si>
    <t xml:space="preserve">In case of conflict, remains calm and thinks of logical ways to solve the problem
Clear about who should be given which tasks
Coaches people when required and open to give advice when asked.
Inspires trust and credibility among others
</t>
  </si>
  <si>
    <t xml:space="preserve">Finds the root cause of the problem and informs his superiors of the same and generates alternatives
Assigns responsibility to different people according to their capability and sets deadlines for the same
Recognizes the areas that require improvement in subordinates, gives them suggestions, which they implement.
Maximizes self and other's contribution for the organization by creating value
</t>
  </si>
  <si>
    <t xml:space="preserve">Foresee the conflicts and tries to minimize the same before it arises, thus takes necessary steps
Gives them freedom to work within the framework.
Monitors that correct decisions are made and time lines are adhered
Can spot talent in individuals.
Gives excellent feedback.
Highly sought after as a mentor
One of the most proactive at recognizing business opportunities and creating a vision that excites and motivates others.
</t>
  </si>
  <si>
    <t>Problem Solving and Decision making</t>
  </si>
  <si>
    <t xml:space="preserve">Reacts to situations, “ fire fighting” with short-term solutions.
</t>
  </si>
  <si>
    <t xml:space="preserve">Identifies problems,
Secures relevant information from all sources and seeks potential solutions
</t>
  </si>
  <si>
    <t xml:space="preserve">Identifies and educates others to focus on causes, not symptoms, of problems and works co operatively to seek solutions. Comes up with creative alternatives to arrive at optimal  solution
</t>
  </si>
  <si>
    <t xml:space="preserve">Uses a systematic approach to anticipate problems. Generates creative solutions, ensures there are appropriate contingency plans in place. Combines reason, logic and intuition in taking prompt  decisions
</t>
  </si>
  <si>
    <t>1.12  Critical Thinking</t>
  </si>
  <si>
    <t xml:space="preserve">Is aware of the simple cause and effect relationships, but unaware of larger, complex and multi – dependency systems
</t>
  </si>
  <si>
    <t xml:space="preserve">Probes for deeper understanding of non – obvious issues, relationships. Challenges and uses other team members for input to see processes in new ways. Tries to think forward in a series of ifs/ thens scenarios.
</t>
  </si>
  <si>
    <t>Personal vision, focus, energy, patience and commitment to creative development of new solutions/ processes build upon thorough multi dependency system analysis</t>
  </si>
  <si>
    <t xml:space="preserve">Can identify and recognize patterns in the surrounding environment. Utilizes solution from traditional frames of reference in providing leadership and action for the patterns observed.
</t>
  </si>
  <si>
    <t>F&amp;B mgr</t>
  </si>
  <si>
    <t>INPUT SHEET: MERGER &amp; LBO VALUATION</t>
  </si>
  <si>
    <t>STEP 1: Estimate the total cost of the deal</t>
  </si>
  <si>
    <t>Price per share=</t>
  </si>
  <si>
    <t>Debt outstanding currently (mil)=</t>
  </si>
  <si>
    <t># shares outstanding (mil)=</t>
  </si>
  <si>
    <t>Other costs (Investment banker etc.)=</t>
  </si>
  <si>
    <t>Total cost of the deal=</t>
  </si>
  <si>
    <t>STEP 2: Define how the deal will be financed</t>
  </si>
  <si>
    <t>Repayment schedule ( as % of principal)</t>
  </si>
  <si>
    <t>Source</t>
  </si>
  <si>
    <t>Amount</t>
  </si>
  <si>
    <t>Int. rate</t>
  </si>
  <si>
    <t>Equity</t>
  </si>
  <si>
    <t>NA</t>
  </si>
  <si>
    <t>Pfd. STOCK</t>
  </si>
  <si>
    <t>Debt: Type 1</t>
  </si>
  <si>
    <t>Debt: Type 2</t>
  </si>
  <si>
    <t>Debt: Type 3</t>
  </si>
  <si>
    <t>Debt: Type 4</t>
  </si>
  <si>
    <t>Interest rate on debt remaining in terminal year=</t>
  </si>
  <si>
    <t>Suggestion: For the first run, enter an arbitrary schedule; Check cashflows to equity; If -'ve modify schedule;</t>
  </si>
  <si>
    <t>STEP 3: Define rates of future growth</t>
  </si>
  <si>
    <t>After yr 10</t>
  </si>
  <si>
    <t>Revenues</t>
  </si>
  <si>
    <t>Depreciation (See below)</t>
  </si>
  <si>
    <t>Cap. Spending (See below)</t>
  </si>
  <si>
    <t>Working Cap : % of Revenue</t>
  </si>
  <si>
    <t>COGS: % of Revenues</t>
  </si>
  <si>
    <t>Default values= If you do not enter rates, the growth rates in depreciation, capital spending  = growth rate in revenues.</t>
  </si>
  <si>
    <t>The default values for COGS and Working Capital come from Step 6 below.</t>
  </si>
  <si>
    <t>STEP 4: GENERAL INFORMATION</t>
  </si>
  <si>
    <t>Current T.Bill rate=</t>
  </si>
  <si>
    <t>Market risk premium=</t>
  </si>
  <si>
    <t>Ordinary tax rate=</t>
  </si>
  <si>
    <t>Current beta of firm=</t>
  </si>
  <si>
    <t>STEP 5: SPECIFY  ASSETS TO BE SOLD (Enter the year in which assets will be sold and market value and CF to the firm from those assets)</t>
  </si>
  <si>
    <t>Assets sold: Mkt. Value</t>
  </si>
  <si>
    <t>Assets sold: Revenues</t>
  </si>
  <si>
    <t>Assets sold: COGS (%)</t>
  </si>
  <si>
    <t>Assets sold: Depreciation</t>
  </si>
  <si>
    <t>Assets sold: Capital Spending</t>
  </si>
  <si>
    <t>[ Enter the market value of the asset sold; Enter the EBIT, Depreciation and Capital Spending of the asset; Only in the year sold]</t>
  </si>
  <si>
    <t>STEP 6: ENTER INFORMATION ON CURRENT INCOME STATEMENT</t>
  </si>
  <si>
    <t>Revenues =</t>
  </si>
  <si>
    <t>COGS as % of Revenue=</t>
  </si>
  <si>
    <t>(Default = 1 - (EBIT+Depreciation)/Revenues)</t>
  </si>
  <si>
    <t>Current EBIT =</t>
  </si>
  <si>
    <t>Current Capital Spending=</t>
  </si>
  <si>
    <t>Current Int. Exp=</t>
  </si>
  <si>
    <t>Working Cap. as % of Revenues=</t>
  </si>
  <si>
    <t>Current Deprec'n=</t>
  </si>
  <si>
    <t>Interest rate on Debt Currently=</t>
  </si>
  <si>
    <t>CASHFLOWS FROM LBO</t>
  </si>
  <si>
    <t>PRE- LBO</t>
  </si>
  <si>
    <t>AFTER LBO</t>
  </si>
  <si>
    <t>CURRENT</t>
  </si>
  <si>
    <t>Term Year</t>
  </si>
  <si>
    <t>COGS</t>
  </si>
  <si>
    <t>Depreciation</t>
  </si>
  <si>
    <t>EBIT</t>
  </si>
  <si>
    <t xml:space="preserve"> -Int: Type 1</t>
  </si>
  <si>
    <t xml:space="preserve"> -Int: Type 2</t>
  </si>
  <si>
    <t xml:space="preserve"> -Int: Type 3</t>
  </si>
  <si>
    <t xml:space="preserve"> -Int: Type 4</t>
  </si>
  <si>
    <t>Taxable Income</t>
  </si>
  <si>
    <t xml:space="preserve"> - Taxes</t>
  </si>
  <si>
    <t>Net Income</t>
  </si>
  <si>
    <t xml:space="preserve"> + Deprec'n</t>
  </si>
  <si>
    <t>CF from Oper.</t>
  </si>
  <si>
    <t xml:space="preserve"> - Capital Sp.</t>
  </si>
  <si>
    <t xml:space="preserve"> - WC Chg</t>
  </si>
  <si>
    <t xml:space="preserve"> - Prin. Rep:1</t>
  </si>
  <si>
    <t xml:space="preserve"> - Prin. Rep:2</t>
  </si>
  <si>
    <t xml:space="preserve"> - Prin. Rep:3</t>
  </si>
  <si>
    <t xml:space="preserve"> - Prin. Rep:4</t>
  </si>
  <si>
    <t xml:space="preserve"> - Pref. Div</t>
  </si>
  <si>
    <t xml:space="preserve"> + Asset Sales</t>
  </si>
  <si>
    <t>CF to Equity</t>
  </si>
  <si>
    <t xml:space="preserve"> + Pref. Div</t>
  </si>
  <si>
    <t xml:space="preserve"> + Int (1-t)</t>
  </si>
  <si>
    <t xml:space="preserve"> + Princ. Rep</t>
  </si>
  <si>
    <t>CF to firm</t>
  </si>
  <si>
    <t>Term Value of Equity=</t>
  </si>
  <si>
    <t>Term Value of Firm=</t>
  </si>
  <si>
    <t>CAPITAL STRUCTURE AND COSTS OF EQUITY/CAPITAL</t>
  </si>
  <si>
    <t>PRE-LBO</t>
  </si>
  <si>
    <t>AFTER-LBO</t>
  </si>
  <si>
    <t>Pfd. Div</t>
  </si>
  <si>
    <t>D/E</t>
  </si>
  <si>
    <t>D/(D+E+Pfd)</t>
  </si>
  <si>
    <t>Pfd/(D+E+Pfd)</t>
  </si>
  <si>
    <t>Beta</t>
  </si>
  <si>
    <t>Cost of Equity</t>
  </si>
  <si>
    <t>Interest rate</t>
  </si>
  <si>
    <t>WACC</t>
  </si>
  <si>
    <t>Cum Cost of Eq.</t>
  </si>
  <si>
    <t>Cum WACC</t>
  </si>
  <si>
    <t>RESULTS OF THE MERGER/LBO ANALYSIS</t>
  </si>
  <si>
    <t>PV of CF</t>
  </si>
  <si>
    <t>Investment</t>
  </si>
  <si>
    <t>Decision</t>
  </si>
  <si>
    <t>Equity Investors</t>
  </si>
  <si>
    <t xml:space="preserve">     ACCEPT THE DEAL</t>
  </si>
  <si>
    <t>All Investors</t>
  </si>
  <si>
    <t>Cashflow to Equity Investors</t>
  </si>
  <si>
    <t>Average FCFE =</t>
  </si>
  <si>
    <t>Maximum FCFE =</t>
  </si>
  <si>
    <t>Minimum FCFE=</t>
  </si>
  <si>
    <t>Std. Deviation of FCFE=</t>
  </si>
  <si>
    <t>Leverage</t>
  </si>
  <si>
    <t>D/E Ratio before LBO =</t>
  </si>
  <si>
    <t>D/E Ratio after LBO =</t>
  </si>
  <si>
    <t>D/E Ratio in year 5=</t>
  </si>
  <si>
    <t>D/E Ratio in year 10 =</t>
  </si>
  <si>
    <t>Beta before LBO =</t>
  </si>
  <si>
    <t>Beta after LBO =</t>
  </si>
  <si>
    <t>Beta in year 10 =</t>
  </si>
  <si>
    <t>Cơ bản (negligible)</t>
  </si>
  <si>
    <t>Trung Cấp (basic)</t>
  </si>
  <si>
    <t>Nâng Cao (advanced)</t>
  </si>
  <si>
    <t>Thành thạo (Expert)</t>
  </si>
  <si>
    <r>
      <t>NĂNG LỰC CHUNG/ KEEFIAS-</t>
    </r>
    <r>
      <rPr>
        <i/>
        <sz val="10"/>
        <rFont val="Arial"/>
        <family val="2"/>
      </rPr>
      <t>COMPETENCY</t>
    </r>
  </si>
  <si>
    <t>position:</t>
  </si>
  <si>
    <t>Moi quan he lien quan den vi tri cong viec</t>
  </si>
  <si>
    <t>Quan he chinh</t>
  </si>
  <si>
    <t>Noi bo</t>
  </si>
  <si>
    <t>Ban Lanh Dao chi nhanh</t>
  </si>
  <si>
    <t>Cac khoi phong trung tam tai Tong cong ty</t>
  </si>
  <si>
    <t>Ben ngoai</t>
  </si>
  <si>
    <t>Cac co quan nha nuoc</t>
  </si>
  <si>
    <t>kiemtoan</t>
  </si>
  <si>
    <t>Cac cong ty lien ket</t>
  </si>
  <si>
    <t>Tom tat nhiem vu va trach nhiem</t>
  </si>
  <si>
    <t>thuc hien cong tactham dinh tin dung</t>
  </si>
  <si>
    <t>tiep nhan ho so tu phogn quan he quoc te</t>
  </si>
  <si>
    <t>Nghien cuu tham dinh va phan tich ho so</t>
  </si>
  <si>
    <t>Lap bao cao tham dinh</t>
  </si>
  <si>
    <t>Quan ly chat luong tin dung</t>
  </si>
  <si>
    <t>Phan tich dua ra cac phuong an xu ly no khi phat sinh no qua han</t>
  </si>
  <si>
    <t>Luu ho so tham dinh theo dung quy dinh</t>
  </si>
  <si>
    <t>Bao dam hoat diong tin dung theo dung quy dinh cu aNN, va cua Ngan Hang</t>
  </si>
  <si>
    <t>Phoi hop voi cac chuen vien quan he khach hang</t>
  </si>
  <si>
    <t>Dau moi chu tri hoat dong phantich nguyen nhan va de xuat phuong an xu ly no qua han</t>
  </si>
  <si>
    <t>Chiu trach nhiemtrong truong hop phat sinh rui ro doi voi cac phuong an thuc hien phan tich va de xuat phe duyet</t>
  </si>
  <si>
    <t>a. Muc dich cong viec</t>
  </si>
  <si>
    <t>c.Pham vi cong viec</t>
  </si>
  <si>
    <t>quy mo</t>
  </si>
  <si>
    <t>quan ly ho so cua 3 khach hang voi han muc 100 ty/kh</t>
  </si>
  <si>
    <t>phan tich toi thieu 5 ho so/thang</t>
  </si>
  <si>
    <t>Quyen han</t>
  </si>
  <si>
    <t>chu dogn nghien cuu, de xuat cac chomh sach lienquan</t>
  </si>
  <si>
    <t>duoc yeu cau trao doi va nhan thong tin tu cac don vi kinh doanh</t>
  </si>
  <si>
    <t>duoc quyen bao luu y kien trongqua trinh tham dinh</t>
  </si>
  <si>
    <t>duoc dao tao thuong xuyen nghiep vu</t>
  </si>
  <si>
    <t>duoc trang bi day du cac phuong tien lam viec</t>
  </si>
  <si>
    <t>d. yeu cau ve nang luc</t>
  </si>
  <si>
    <t>hoc van/trinh do chuyen mon</t>
  </si>
  <si>
    <t>Tot nghiep DH chinh quy chuyen nganh</t>
  </si>
  <si>
    <t>su dung tot cac chuong trinh tin hoc VP</t>
  </si>
  <si>
    <t>Ngoai ngu</t>
  </si>
  <si>
    <t>Kien thuc/kinh ghhiem</t>
  </si>
  <si>
    <t>Hieu biet ve nghieo vu tin dung</t>
  </si>
  <si>
    <t>Hieu biet ve cac quy dinh phapluat line quan den tindung</t>
  </si>
  <si>
    <t>Nang luc cot loi</t>
  </si>
  <si>
    <t>kha nang phan tich thong ke thu thap thongtin</t>
  </si>
  <si>
    <t>kha nang dam phan</t>
  </si>
  <si>
    <t>ky nang giao tipe duy tri cac moiquanhe khach ahng</t>
  </si>
  <si>
    <t>ky nang lamviec theo nhom</t>
  </si>
  <si>
    <t>quan ly rui ro tin dung</t>
  </si>
  <si>
    <t>Muc tieu dang ky thuc hien cong viec (KPI)</t>
  </si>
  <si>
    <t>Nguoi htuc hien cong viec: Nguyen Van A</t>
  </si>
  <si>
    <t>Bo Phan:</t>
  </si>
  <si>
    <t>Quan ly tindung</t>
  </si>
  <si>
    <t>Don vi</t>
  </si>
  <si>
    <t>Khoiquan tri rui ro</t>
  </si>
  <si>
    <t>thuc hien trong thoi gian 1/1/2015-30/6/2015</t>
  </si>
  <si>
    <t>So muc tieu</t>
  </si>
  <si>
    <t>Noi dung</t>
  </si>
  <si>
    <t>Chi tieu</t>
  </si>
  <si>
    <t>Thoi gian hoan gthanh</t>
  </si>
  <si>
    <t>ty trong</t>
  </si>
  <si>
    <t>doanh so tham dinh</t>
  </si>
  <si>
    <t>1.100 ty dong</t>
  </si>
  <si>
    <t>30/6/2015</t>
  </si>
  <si>
    <t>so luognho so tham dunh</t>
  </si>
  <si>
    <t>ty le ho so duoc phe duyet /tong so ho so</t>
  </si>
  <si>
    <t>so luong LC quoc phong</t>
  </si>
  <si>
    <t>Nhiem vu</t>
  </si>
  <si>
    <t>Trach nhiem</t>
  </si>
  <si>
    <t>b.Nhiem vu &amp; Trach nhiem</t>
  </si>
  <si>
    <t>Proficiency Level</t>
  </si>
  <si>
    <t>Proficiency  Scale</t>
  </si>
  <si>
    <t>Advanced</t>
  </si>
  <si>
    <t>Expert</t>
  </si>
  <si>
    <t>Required(RP)</t>
  </si>
  <si>
    <t>Available (AP)</t>
  </si>
  <si>
    <t>Position</t>
  </si>
  <si>
    <t>Competency Mapping</t>
  </si>
  <si>
    <t>Name</t>
  </si>
  <si>
    <t>Solution</t>
  </si>
  <si>
    <t>K</t>
  </si>
  <si>
    <t>S</t>
  </si>
  <si>
    <t>I</t>
  </si>
  <si>
    <t>F</t>
  </si>
  <si>
    <t>Ex</t>
  </si>
  <si>
    <t>Description</t>
  </si>
  <si>
    <t>Not Rate</t>
  </si>
  <si>
    <t xml:space="preserve">New hire or transfer within five months of end of performance period </t>
  </si>
  <si>
    <t xml:space="preserve">Unsatisfactory Performance </t>
  </si>
  <si>
    <t xml:space="preserve">Consistently failed to meet expectations. Employee needs significant improvement in critical areas of 
expected job results or behavioral competencies </t>
  </si>
  <si>
    <t>Successful Performer – Minus</t>
  </si>
  <si>
    <t xml:space="preserve">Typically met expectations; however, occasionally failed to meet expectations. Employee needs further 
development in one or more areas of expected job results or behavioral competencies </t>
  </si>
  <si>
    <t xml:space="preserve">Successful Performer </t>
  </si>
  <si>
    <t>Consistently met expectations. Employee was a solid contributor to the success of his/her department 
and the Company</t>
  </si>
  <si>
    <t xml:space="preserve">Successful Performer – Plus </t>
  </si>
  <si>
    <t xml:space="preserve">Consistently met expectations and occasional exceeded expectations </t>
  </si>
  <si>
    <t xml:space="preserve">Exceptional Performer </t>
  </si>
  <si>
    <t xml:space="preserve">Frequently exceeded expectations. Employee was an exceptional contributor to the success of his/her 
department and the Company. He/she demonstrated role model behaviors </t>
  </si>
  <si>
    <t>Label</t>
  </si>
  <si>
    <t>Limited</t>
  </si>
  <si>
    <t xml:space="preserve">'-Limited or no use of competency required for the job
- Competency has been minimally demonstrated 
- May have had limited opportunity to apply the competency 
- May have limited understanding of the competency </t>
  </si>
  <si>
    <t xml:space="preserve"> -Basic understanding or knowledge needed for the job
- Basic understanding and knowledge sufficient enough to handle routine tasks 
-Requires some guidance or supervision when applying the competency
-Understands and can discuss terminology and concepts related to the competency </t>
  </si>
  <si>
    <t>Basis</t>
  </si>
  <si>
    <t>Proficiency</t>
  </si>
  <si>
    <t xml:space="preserve">- Detailed knowledge, understanding, and application of the competency required to be successful in the job
- Ability to handle non-routine problems and situations
- Requires minimal guidance or supervision / works independently 
- Consistently demonstrates success in the competency 
- Capable of assisting others in the application of the competency </t>
  </si>
  <si>
    <t>- Highly developed knowledge, understanding, and application of the competency required to be successful in the job and 
organization (total mastery) 
- Can apply knowledge outside the scope of one’s position
- Is able to coach or teach others on the competency
- Has a long-term perspective 
-Helps develop materials and resources in the competency</t>
  </si>
  <si>
    <t>Proficient</t>
  </si>
  <si>
    <t>Result Orientation</t>
  </si>
  <si>
    <t xml:space="preserve">Leadership Competencies </t>
  </si>
  <si>
    <t xml:space="preserve">Behavioral Competencies (Additional) </t>
  </si>
  <si>
    <t>Communication</t>
  </si>
  <si>
    <t>Conflict Management</t>
  </si>
  <si>
    <t>Cultural Awareness</t>
  </si>
  <si>
    <t>Companywide Core Competencies</t>
  </si>
  <si>
    <t>label</t>
  </si>
  <si>
    <t>Creative and Innovation</t>
  </si>
  <si>
    <t>Transformer of government</t>
  </si>
  <si>
    <t>Project management</t>
  </si>
  <si>
    <t>Teaching others</t>
  </si>
  <si>
    <t>Professional Development</t>
  </si>
  <si>
    <t>Teamwork and coorporation</t>
  </si>
  <si>
    <t>Accountability</t>
  </si>
  <si>
    <t>Judgement &amp; decision Making</t>
  </si>
  <si>
    <t>Talent Management</t>
  </si>
  <si>
    <t>Negotiation &amp; Influence</t>
  </si>
  <si>
    <t>Initiative</t>
  </si>
  <si>
    <t>Team leadership</t>
  </si>
  <si>
    <r>
      <t xml:space="preserve">KHẢ NĂNG HÒA HỢP/                       </t>
    </r>
    <r>
      <rPr>
        <b/>
        <i/>
        <sz val="10"/>
        <rFont val="Arial"/>
        <family val="2"/>
      </rPr>
      <t>WILL FIT</t>
    </r>
  </si>
  <si>
    <t>Xay dung cho tung vi tri chuc danh</t>
  </si>
  <si>
    <t>Required Proficiency (RP)</t>
  </si>
  <si>
    <t>Integrity</t>
  </si>
  <si>
    <t>Customer service orientation</t>
  </si>
  <si>
    <t>Duration</t>
  </si>
  <si>
    <t>Böôùc 1: Xaùc ñònh muïc tieâu hoaït ñoäng cuûa cong ty 
Chöông trình ICS vaø caùc chæ tieâu cuï theå (BSC_KPI)</t>
  </si>
  <si>
    <t>6.1 Thong bao cho nhan vien biet se co mot buoi thao luan đe lay y kien cua ho ve nhu cầu phaát triển nghề nghiệp của họ</t>
  </si>
  <si>
    <t xml:space="preserve">to create a competancy test consiting of all questionaire relevant to: </t>
  </si>
  <si>
    <t xml:space="preserve"> Knowledge</t>
  </si>
  <si>
    <t>Không biết gì hết</t>
  </si>
  <si>
    <t>Biết sơ sơ</t>
  </si>
  <si>
    <t>Biết đủ để lam việc</t>
  </si>
  <si>
    <t>Biết nhiều có thể linh hoạt ứng dụng</t>
  </si>
  <si>
    <t>Chuyên sâu có thể làm chuyên gia đi dạy ở các doanh nghiệp hoạc các trường Đại học trong và ngoài nước</t>
  </si>
  <si>
    <t>Limit</t>
  </si>
  <si>
    <t>Basic</t>
  </si>
  <si>
    <t>bạn được đào tạo chuyên ngành mà công ty đang cần bạn phụ trách</t>
  </si>
  <si>
    <t>trung cấp</t>
  </si>
  <si>
    <t>Đại học</t>
  </si>
  <si>
    <t>Kinh Nghiệm</t>
  </si>
  <si>
    <t>Bạn có thể tự phát triển nghê nghiệp của mình để đóng góp vào quá trình phát triển sự nghiệp bản thân và phát triển công ty</t>
  </si>
  <si>
    <t xml:space="preserve">Bạn có báo nhiêu năm kinh nghiệm làm việc </t>
  </si>
  <si>
    <t>Mới ra trường</t>
  </si>
  <si>
    <t>1-3 năm</t>
  </si>
  <si>
    <t>4-7 năm</t>
  </si>
  <si>
    <t>8-15 năm</t>
  </si>
  <si>
    <t>trên 15 năm</t>
  </si>
  <si>
    <t xml:space="preserve">Không </t>
  </si>
  <si>
    <t xml:space="preserve">Tự tin chắc chắn </t>
  </si>
  <si>
    <t>Số năm làm việc</t>
  </si>
  <si>
    <t>Bạn có thể dạy lại các đồng đội chung quanh</t>
  </si>
  <si>
    <t>Có thể dạy đủ những gì mình biết</t>
  </si>
  <si>
    <t>Có thể linh hoạt thêm trong quá trinh truyền đạt</t>
  </si>
  <si>
    <t>Có thể quản trị được các dự án bạn đang phụ trách</t>
  </si>
  <si>
    <t>Không</t>
  </si>
  <si>
    <t>Có thể dạy sơ sơ nhưng không biết dạy tất cả những gì mình biết</t>
  </si>
  <si>
    <t>Có thể nhưng khi có tình huống bất trắc xảy ra thì không sử lý được</t>
  </si>
  <si>
    <t>Xử lý được các tình huống bất trắc theo các bài bản có sẵn</t>
  </si>
  <si>
    <t>Linh hoạt Xử lý được các tình huống bất trắc</t>
  </si>
  <si>
    <t>Xác xuất lãnh đạo dự án thành công 100%</t>
  </si>
  <si>
    <t>Bạn có tư tưởng cải tiến hoặc sáng tạo để phục vụ công việc bạn đang phụ trách</t>
  </si>
  <si>
    <t>Có chút ít tư tưởng cải tiến nhưng không thể sáng tạo ra cái mới</t>
  </si>
  <si>
    <t>Có chút ít tư tưởng cải tiến và có thể sáng tạo ra cái mới</t>
  </si>
  <si>
    <t xml:space="preserve">Có thể linh hoạt trong sự cải tiến và sáng tạo ra những cái mới </t>
  </si>
  <si>
    <t>Luôn cải tiến và sáng tạo, đã từng có những kết quả tốt trong cải tiến và sáng tạo</t>
  </si>
  <si>
    <t>Bạn có thể truyền đạt lại kỷ năng quản trị cho cấp dưới của mình để họ có thể quản trị được công việc của mình giúp tạo thành công và phát triển  vững chắc</t>
  </si>
  <si>
    <t>Có chút ít nhưng không thể truyền nhiều vì bản thân cũng không có đủ kỹ năng quản trị để truyền đạt</t>
  </si>
  <si>
    <t>Có thể truyền đạt nhưng không đủ sự linh hoạt để ưu tiên cái nào trước sau cho hiệu quả</t>
  </si>
  <si>
    <t>Có thể truyền đạt và linh hoạt để ưu tiên cái nào trước sau cho hiệu quả</t>
  </si>
  <si>
    <t>Kỹ năng cao có thể thành chuyên gia được</t>
  </si>
  <si>
    <t>Bạn có linh hoạt thay đổi cách thức làm việc, cách thức xử lý vấn đề để bảo đãm sự thành công của công việc</t>
  </si>
  <si>
    <t>Có chút ít linh hoạt nhưng vẩn còn cứng nhắc, nguyên tắc</t>
  </si>
  <si>
    <t>Có nhiều sự linh hoạt cần thiết nhưng vẫn cón nguyên tắc ở một vài việc</t>
  </si>
  <si>
    <t>Có nhiều sự linh hoạt cần thiết</t>
  </si>
  <si>
    <t>Hoàn toàn linh hoạt và mạnh dạn phá bỏ những nguyên tắc gây cản trở sự thành công của công việc</t>
  </si>
  <si>
    <t xml:space="preserve">Bạn có làm việc với tinh thần đồng đội </t>
  </si>
  <si>
    <t>Cũng có tinh thần đồng đội nhưng tính cá nhân còn cao</t>
  </si>
  <si>
    <t>Tinh thần làm việc đội nhóm hoàn toàn</t>
  </si>
  <si>
    <t xml:space="preserve">Lam việc với tinh thần đồng đọi nhưng linh hoạt </t>
  </si>
  <si>
    <t>có kỹ năng dẫn dắt đồng đội và linh hoạt điều hành để bảo đãm thành công</t>
  </si>
  <si>
    <t>Bạn có chủ động làm việc, đưa ra những cách thức làm để bảo đãm công việc thành công cao</t>
  </si>
  <si>
    <t xml:space="preserve">thỉnh thoảng có chủ động </t>
  </si>
  <si>
    <t>Chủ động nhiều nhưng thiếu sự linh hoạt</t>
  </si>
  <si>
    <t>Chủ động nhiều với sự linh hoạt hạn chế</t>
  </si>
  <si>
    <t>Hoàn toàn chủ động để bảo đãm công việc thành công</t>
  </si>
  <si>
    <t>Bạn có trung thực không</t>
  </si>
  <si>
    <t>có nhưng vẫn còn dấu những điều gì gây bất lợi cho bản thân</t>
  </si>
  <si>
    <t>Trung thực nhiều việc nhưng vẫn còn dấu những việc gây bất lợi cho bản thân, công việc</t>
  </si>
  <si>
    <t>Trung thực nhiều việc nhưng linh hoạt vẫn còn dấu những việc gây bất lợi cho công việc</t>
  </si>
  <si>
    <t>Hoàn toàn trung thực 100%và biết chịu trách nhiệm với sự trung thực của mình để bảo đãm công việc thành công</t>
  </si>
  <si>
    <t>Bạn có dám chịu trách nhiệm với những gì bạn đang phụ trách, những gì bạn đang nói không?</t>
  </si>
  <si>
    <t>Có nhưng vẫn còn chưa can đãm nhận hoàn toàn và đổ lỗi cho người khác, cho hoàn cảnh</t>
  </si>
  <si>
    <t>Có nhưng vẫn còn đổ lỗi cho hoàn cảnh</t>
  </si>
  <si>
    <t>Can đãm chịu trách nhiệm nhưng chưa linh hoạt để bảo đãm công việc thành công</t>
  </si>
  <si>
    <t>Hoàn toàn chịu trach nhiệm và linh hoạt để bảo đãm công việc thành công</t>
  </si>
  <si>
    <t>Bạn có tư tưởng hướng tối sự làm hài lòng khách hàng, khách hàng nội bộ và khách hàng mua hàng hóa dịch vụ của công ty</t>
  </si>
  <si>
    <t>có nhưng không nhiệt tình tận dụng mọi cách để làm hài lòng</t>
  </si>
  <si>
    <t>làm hài lòng khách hàng bằng mọi cách có thể, thậm chí có thể gây thiệt hại nhỏ cho công ty</t>
  </si>
  <si>
    <t>Làm hài lòng với sự linh hoạt</t>
  </si>
  <si>
    <t>triệt để làm hài lòng khách hàng với sự linh hoạt cao không gây thiệt hại nào cho công ty</t>
  </si>
  <si>
    <t>Consistently delivers required business results; sets and achieves achievable, yet aggressive, goals; consistently 
complies with quality standards and meets deadlines; maintains focus on company goals 
Bạn có tư tưởng hướng tới sự cam kết mang lại kết quả cho công việc mình phụ trách</t>
  </si>
  <si>
    <t>Có nhưng chưa biết cân đối nguồn lực để bảo đãmmang lại kết quả</t>
  </si>
  <si>
    <t>Có và biết cân đối nguồn lực nhưng vẫn gây ít nhiều sự thiệt hại không mong muốn dù có đem lại kết quả cuối cùng</t>
  </si>
  <si>
    <t>Biết cân đối nguồn lực một cách linh hoạt</t>
  </si>
  <si>
    <t>tư tưởng kết quả là con đường cuối cùng đồng nghĩa với hiệu quả cao nhất</t>
  </si>
  <si>
    <t>Bạn có biết phân tích Pros &amp; Cons không?</t>
  </si>
  <si>
    <t>Có biết chút ít nhưng chưa biết áp dụng</t>
  </si>
  <si>
    <t>biết lý thuyết sâu nhưng chưa áp dụng một cách hiệu quả</t>
  </si>
  <si>
    <t>biết áp dụng linh hoạt</t>
  </si>
  <si>
    <t>hiểu biết chuyên sâu và áp dụng linh hoạt hiệu quả</t>
  </si>
  <si>
    <t>Bạn có biết lắng nghe người khác nói, biết cân nhắc suy nghĩ về những gì người khác nói và biết nói cho người khác nghe hiễu để bảo đãm hiệu quả công việc</t>
  </si>
  <si>
    <t>có chút ít nhưng thường xuyên sống theo bản năng là ít lắng nghe</t>
  </si>
  <si>
    <t>có lắng nghe, cân nhắc</t>
  </si>
  <si>
    <t>có lắng nghe, cân nhắc một cách linh hoạt</t>
  </si>
  <si>
    <t>Triệt để lắng nghe, cân nhắc người khác nói và biết cách truyền đạt hiệu quả nhưng gì muốn người khác làm để bảo đãm hiệu quả công việc</t>
  </si>
  <si>
    <t>Bạn có biết cach giải quyết sự xung đột không?</t>
  </si>
  <si>
    <t>có nhưng cũng hay gây ra sự thiệt hại nhất định</t>
  </si>
  <si>
    <t>Giải quyết được sự xung đột nhưng thỉnh thoảng thiếu sự linh hoạt gây ra thiệt hại nhỏ</t>
  </si>
  <si>
    <t>Giải quyết được sự xung đột với sự linh hoạt cần thiết</t>
  </si>
  <si>
    <t>Bậc thầy trong việc xử lý các xung đột về lợi ích cá nhân và công ty, xung đột cá nhân và cá nhân trong tổ chức</t>
  </si>
  <si>
    <t>Bạn có biết việc phát hiện ra tài năng của cấp dưới, biết dẫn dắt tài năng đóng góp vào sự phát triển của công</t>
  </si>
  <si>
    <t>có biết phát hiện ra tài năng tiềm ẩn nhưng chưa biết cách làm sao để nuôi dưỡng và phát triển tài năng để tài năng đó đóng góp vào sự phát triển của công ty</t>
  </si>
  <si>
    <t>Có khả năng phát hiện ra tài năng biết cách dẫn dắt tài năng nhưng không triệt để kiên nhẫn để tài năng đó đónp góp vào sự phát triển của công ty</t>
  </si>
  <si>
    <t xml:space="preserve">Linh hoạt phát triển tài năng </t>
  </si>
  <si>
    <t>Bậc thầy trong việc này</t>
  </si>
  <si>
    <t>Bạn có biết cách đàm phán, trao đổi để gây ảnh hưởng tich cực nơi người khác nhằm tạo sự phát triển thành công của công ty</t>
  </si>
  <si>
    <t>có học kỹ năng này nhưng chưa có kinh nghiệm đủ để áp dụng</t>
  </si>
  <si>
    <t>có thể áp dụng được nhưng kết quả vừa phải</t>
  </si>
  <si>
    <t>có thể áp dụng được linh hoạt</t>
  </si>
  <si>
    <t>Bạn có kỹ năng lãnh đạo</t>
  </si>
  <si>
    <t>không</t>
  </si>
  <si>
    <t>có thể lãnh đạo được đội nhóm nhỏ khoảng &lt;10 người</t>
  </si>
  <si>
    <t>có thể lãnh đạo được đội nhóm nhỏ khoảng &lt;100 người</t>
  </si>
  <si>
    <t>có thể lãnh đạo được đội nhóm nhỏ khoảng &lt;500 người</t>
  </si>
  <si>
    <t>có thể lãnh đạo được đội nhóm nhỏ khoảng &gt;500 người</t>
  </si>
  <si>
    <t>Weight</t>
  </si>
  <si>
    <t>Total</t>
  </si>
  <si>
    <t>Training</t>
  </si>
  <si>
    <t>dismissed</t>
  </si>
  <si>
    <t>x</t>
  </si>
  <si>
    <t>- Xac dinh chuan nang luc tung vi tri theo SĐTC
- Create Competency Test by position
- Tien hanh Competency Test by self-appraisal individual
- Ban Giam Doc reassess with person
- Mapping gap between Standard and current competency
- create standard if tranining or replacement (Gap Analysis)
- formulate training programs to fix Gap
- follow and assess training result to make sure Gap fillup by time
- prepare Job description as KEEFIAS including BSC_KPI
- to build a compensation &amp; benefit scheme (C&amp;B)
- work performance appraisal by monthly basis</t>
  </si>
  <si>
    <t>Tạo việc làm ổn định cho hơn ….lao động</t>
  </si>
  <si>
    <t>- Hoàn thành các sứ mệnh đối với khách hàng, nhân viên và cổ đông</t>
  </si>
  <si>
    <t xml:space="preserve">"Tất cả vì khách hàng, tất cả cho khách hàng”. </t>
  </si>
  <si>
    <t>Top 100 Thương Hiệu Viet Nam: 2020</t>
  </si>
  <si>
    <t xml:space="preserve">- to prepare KEEFIAS, including Maslow personal development aligned with corporate objective </t>
  </si>
  <si>
    <t>- to conduct market research to position exactly where we are</t>
  </si>
  <si>
    <t>- to implement ERP</t>
  </si>
  <si>
    <t>- private building</t>
  </si>
  <si>
    <t>HR Function Competencies (only for HR functions)</t>
  </si>
  <si>
    <t>Sub-weight</t>
  </si>
  <si>
    <t>Score(Đào tạo/or thay the)</t>
  </si>
  <si>
    <t>At the end of the performance year (and at other times) employees will be rated on their performance against the relevant competencies.</t>
  </si>
  <si>
    <t xml:space="preserve"> All ratings will be made using the following scale: </t>
  </si>
  <si>
    <t>Không học hoặc sơ cấp</t>
  </si>
  <si>
    <t>Thạc Sỹ</t>
  </si>
  <si>
    <t>Tiến Sỹ</t>
  </si>
  <si>
    <t>Technical Competency</t>
  </si>
  <si>
    <t>Commitment to the Organization</t>
  </si>
  <si>
    <t>Delivering Results</t>
  </si>
  <si>
    <t>Planning, Organising and Co-ordinating</t>
  </si>
  <si>
    <t>Setting Direction</t>
  </si>
  <si>
    <t>Spotting Opportunity and Obstacles</t>
  </si>
  <si>
    <t>Leadership</t>
  </si>
  <si>
    <t>Embracing Changes</t>
  </si>
  <si>
    <t>Working with Others</t>
  </si>
  <si>
    <t>Bạn có thể quản trị được sự thay đổi để bảo đãm sự thành công của công việc bạn đang phụ trách</t>
  </si>
  <si>
    <t>Có hiểu biết về quản trị sự thay đổi nhưng không thê ứng dụng hiệu quả</t>
  </si>
  <si>
    <t>Có hiểu biết về quản trị sự thay đổi và có thê ứng dụng ở một chùng mực nhất định</t>
  </si>
  <si>
    <t>Có hiểu biết về quản trị sự thay đổi và có thê linh hoạt ứng dụng</t>
  </si>
  <si>
    <t>Có hiểu biết sâu  về quản trị sự thay đổi và có thê linh hoạt ứng dụng hiệu quả</t>
  </si>
  <si>
    <t xml:space="preserve">Bạn có cam kết làm việc lâu dài cho tổ chức, và thực hiện những cam kết trong công việc  </t>
  </si>
  <si>
    <t>Có cam kết nhưng chưa thực hiện triệt để</t>
  </si>
  <si>
    <t>Linh động thực hiện nên vẫn chưa hiệu quả</t>
  </si>
  <si>
    <t>Hy sinh cho công ty</t>
  </si>
  <si>
    <t>Tuyệt đốithực hiện các cam kết</t>
  </si>
  <si>
    <t>Bạn có kỹ năng hoạch định, tổ chức va điều phối để thực hiện công việc bạn phụ trách không?</t>
  </si>
  <si>
    <t xml:space="preserve">tôi nghĩ là có chút ít </t>
  </si>
  <si>
    <t>Tôi có kỹ năng này nhưng chưa áp dụng được hiệu quả</t>
  </si>
  <si>
    <t>Tôi có kỹ năng này và áp dụng được linh hoạt</t>
  </si>
  <si>
    <t>Tôi có kỹ năng này chuyên sâu và áp dụng được linh hoạt hiệu quả</t>
  </si>
  <si>
    <t>bạn có kỹ năng biết nhận định và khai thác các cơ hội và hạn chế các mối đe dọa trong tương lai nhằm quãn trị công việc hiệu quả</t>
  </si>
  <si>
    <t>Truong Phong HCNS</t>
  </si>
  <si>
    <t>Ban có thể xây dựng được chiến lược phát triển bộ phạn HCNS công ty theo QSPM khong? Và điều hành được công ty thực hiện thành công chiến lược bộ phận đã được chọn lựa qua QSPM</t>
  </si>
  <si>
    <t>Bạn có hiểu biết về văn hóa doanh nghiệp và bạn có thích ứng với văn hóa doanh nghiệp nơi bạn đang hoặc sẽ cộng tác không?</t>
  </si>
  <si>
    <t>Technical Competencies</t>
  </si>
  <si>
    <t>Customer Service Orientation (1)</t>
  </si>
  <si>
    <t>Teamwork and Cooperation (2)</t>
  </si>
  <si>
    <t xml:space="preserve"> Results Orientation (3)</t>
  </si>
  <si>
    <t>Accountability  (4)</t>
  </si>
  <si>
    <t>Integrity (5)</t>
  </si>
  <si>
    <t>Judgment and Decision Making (6)</t>
  </si>
  <si>
    <t>Talent Management (7)</t>
  </si>
  <si>
    <t>Transformers of Government (8)</t>
  </si>
  <si>
    <t>Planning, Organising and Co-ordinating (9)</t>
  </si>
  <si>
    <t>Communication (10)</t>
  </si>
  <si>
    <t>Conflict Management (11)</t>
  </si>
  <si>
    <t>Creativity and Innovation (12)</t>
  </si>
  <si>
    <t>Cultural Awareness (13)</t>
  </si>
  <si>
    <t>Embracing Changes (14)</t>
  </si>
  <si>
    <t>Flexibility (15)</t>
  </si>
  <si>
    <t>Initiative (16)</t>
  </si>
  <si>
    <t>Negotiation and Influence (17)</t>
  </si>
  <si>
    <t>Professional Development (18)</t>
  </si>
  <si>
    <t>Commitment to Organization (19)</t>
  </si>
  <si>
    <t>Project Management (20)</t>
  </si>
  <si>
    <t>Teaching Others (21)</t>
  </si>
  <si>
    <t>Team Leadership (22)</t>
  </si>
  <si>
    <t>Spotting Opportunity and Obstacles (23)</t>
  </si>
  <si>
    <t>Succession Planning (24)</t>
  </si>
  <si>
    <t>Selection (25)</t>
  </si>
  <si>
    <r>
      <t xml:space="preserve">Knowledge </t>
    </r>
    <r>
      <rPr>
        <sz val="10"/>
        <rFont val="Arial"/>
        <family val="2"/>
      </rPr>
      <t>(26)</t>
    </r>
  </si>
  <si>
    <r>
      <t>Education</t>
    </r>
    <r>
      <rPr>
        <sz val="10"/>
        <rFont val="Arial"/>
        <family val="2"/>
      </rPr>
      <t xml:space="preserve"> (27)</t>
    </r>
  </si>
  <si>
    <r>
      <t xml:space="preserve">Experience </t>
    </r>
    <r>
      <rPr>
        <sz val="10"/>
        <rFont val="Arial"/>
        <family val="2"/>
      </rPr>
      <t>(28)</t>
    </r>
  </si>
  <si>
    <t>Core Com</t>
  </si>
  <si>
    <t>Leadership com</t>
  </si>
  <si>
    <t>Behavorial Competencies</t>
  </si>
  <si>
    <r>
      <t>NĂNG LỰC CỤ THỂ/</t>
    </r>
    <r>
      <rPr>
        <i/>
        <sz val="10"/>
        <rFont val="Arial"/>
        <family val="2"/>
      </rPr>
      <t xml:space="preserve"> CRITERIA</t>
    </r>
  </si>
  <si>
    <t>Competency Gap (AP-RP)</t>
  </si>
  <si>
    <t>Improvement Recommendation</t>
  </si>
  <si>
    <t>deadline</t>
  </si>
  <si>
    <t>where</t>
  </si>
  <si>
    <t>cost</t>
  </si>
  <si>
    <r>
      <t xml:space="preserve">Risk management is the activities of identification, analysis and acceptance or mitigation of uncertainty in operation. 
</t>
    </r>
    <r>
      <rPr>
        <b/>
        <u/>
        <sz val="10"/>
        <rFont val="Arial"/>
        <family val="2"/>
      </rPr>
      <t>Quản trị rủi ro là những hoạt động bao gồm xác định, phân tích và chấp nhận hoặc giảm thiểu sự không chắc chắn trong hoạt động</t>
    </r>
  </si>
  <si>
    <r>
      <t xml:space="preserve">To build and operate properly Company and employee competencies
</t>
    </r>
    <r>
      <rPr>
        <b/>
        <u/>
        <sz val="10"/>
        <color indexed="10"/>
        <rFont val="Arial"/>
        <family val="2"/>
      </rPr>
      <t>Xây dựng và điều hành một cách hiệu quả năng lực của bộ phận và nhân viên</t>
    </r>
  </si>
  <si>
    <r>
      <t xml:space="preserve">How to build and to manage properly the whole organization operation budget
</t>
    </r>
    <r>
      <rPr>
        <b/>
        <u/>
        <sz val="10"/>
        <rFont val="Arial"/>
        <family val="2"/>
      </rPr>
      <t xml:space="preserve">Xây dựng và quản lý một cách hiệu quả tất cả ngân sách hoạt động của bộ phận </t>
    </r>
  </si>
  <si>
    <t>r</t>
  </si>
  <si>
    <r>
      <t xml:space="preserve">How to build and manage properly a management system- </t>
    </r>
    <r>
      <rPr>
        <b/>
        <u/>
        <sz val="10"/>
        <rFont val="Arial"/>
        <family val="2"/>
      </rPr>
      <t>Xây dựng và quản lý một cách hiệu quả đội ngũ nhân viên</t>
    </r>
  </si>
  <si>
    <t>a</t>
  </si>
  <si>
    <r>
      <t xml:space="preserve">How to work by computerised precisely- </t>
    </r>
    <r>
      <rPr>
        <b/>
        <u/>
        <sz val="10"/>
        <rFont val="Arial"/>
        <family val="2"/>
      </rPr>
      <t xml:space="preserve"> Làm việc bằng máy tính một cách hiệu quả</t>
    </r>
  </si>
  <si>
    <r>
      <t xml:space="preserve">fluently a second language like English, Chinese…- </t>
    </r>
    <r>
      <rPr>
        <b/>
        <u/>
        <sz val="10"/>
        <rFont val="Arial"/>
        <family val="2"/>
      </rPr>
      <t>thành thạo ngôn ngữ thứ hai như tiếng Anh, tiếng Trung…</t>
    </r>
  </si>
  <si>
    <r>
      <t>How to build a relationship to make work efficient-</t>
    </r>
    <r>
      <rPr>
        <b/>
        <u/>
        <sz val="10"/>
        <rFont val="Arial"/>
        <family val="2"/>
      </rPr>
      <t xml:space="preserve">tạo dựng mối quan hệ để làm cho công việc hiệu quả </t>
    </r>
  </si>
  <si>
    <t xml:space="preserve">Bạn có bao nhiêu năm kinh nghiệm làm việc ở vị trí tương đương. </t>
  </si>
  <si>
    <r>
      <t xml:space="preserve">Demonstrates a commitment to professional development by proactively seeking opportunities to develop new 
capabilities, skills, and knowledge; acquires the skills needed to continually enhance contribution to the company and to
respective profession 
</t>
    </r>
    <r>
      <rPr>
        <b/>
        <u/>
        <sz val="10"/>
        <rFont val="Arial"/>
        <family val="2"/>
      </rPr>
      <t>Thể hiện một sự cam kết phát triển nghề nghiệp bằng cách chủ động tìm kiếm cơ hội để phát triển những khả năng, kỹ năng và kiến thức mới; bổ sung thêm các kỹ năng cần thiết để liên tục nâng cao đóng góp cho công ty và cho nghề nghiệp tương ứng</t>
    </r>
  </si>
  <si>
    <r>
      <t xml:space="preserve">Enhances the capabilities of the organization by openly and effectively sharing subject matter expertise with 
others; supports a continuous learning environment by preserving and compiling intellectual capital which can be used by others
within work group, department and company entities, as appropriate 
</t>
    </r>
    <r>
      <rPr>
        <b/>
        <u/>
        <sz val="10"/>
        <rFont val="Arial"/>
        <family val="2"/>
      </rPr>
      <t xml:space="preserve">Nâng cao năng lực của tổ chức bằng cách chia sẻ một cách công khai và hiệu quả kinh nghiệm vấn đề với người khác; hỗ trợ một môi trường học tập liên tục bằng việc duy trì và biên dịch nguồn vốn kiến thức, cái mà có thể được sử dụng bởi những người khác trong một nhóm làm việc, phòng ban, và toàn bộ công ty, nếu phù hợp </t>
    </r>
  </si>
  <si>
    <r>
      <t xml:space="preserve">To well know the organization you working for as internal opertaion system and external reputation- </t>
    </r>
    <r>
      <rPr>
        <b/>
        <u/>
        <sz val="10"/>
        <rFont val="Arial"/>
        <family val="2"/>
      </rPr>
      <t>Hiểu biết tốt về tổ chức mà bạn đang làm việc như hệ thống điều hành nội bộ và danh tiếng bên ngoài</t>
    </r>
  </si>
  <si>
    <r>
      <t xml:space="preserve">Effectively manages project(s) by appropriately focusing attention on the critical few priorities; effectively creates and 
executes against project timelines based on priorities, resource availability, and other project requirements (i.e., budget); 
effectively evaluates planned approaches, determines feasibility, and makes a-djustments when needed 
</t>
    </r>
    <r>
      <rPr>
        <b/>
        <u/>
        <sz val="10"/>
        <rFont val="Arial"/>
        <family val="2"/>
      </rPr>
      <t>Quản trị các dự án một cách hiệu quả bằng cách tập trung sự chú ý thích hợp vào những ưu tiên quan trọng, tạo ra và thực thi một cách hiệu quả bảng tiến độ dự án dựa trên các ưu tiên, nguồn lực sẵn có, và các yêu cầu khác của dự án (như ngân sách..), đánh giá hiệu quả các phương án quy hoạch, xác định tính khả thi, và thực hiện các điều chỉnh khi cần thiết.</t>
    </r>
    <r>
      <rPr>
        <sz val="10"/>
        <rFont val="Arial"/>
        <family val="2"/>
      </rPr>
      <t xml:space="preserve">
</t>
    </r>
  </si>
  <si>
    <r>
      <t xml:space="preserve">Applies creative problem-solving skills to his/her work to develop solutions to problems; recognizes and demonstrates 
the value in taking “smart” risks and learning from mistakes; develops multiple alternatives and understands the feasibility of each; 
effectively shares and implements ideas 
</t>
    </r>
    <r>
      <rPr>
        <b/>
        <u/>
        <sz val="10"/>
        <rFont val="Arial"/>
        <family val="2"/>
      </rPr>
      <t>Áp dụng sáng tạo kỹ năng giải quyết vấn đề vào công việc để phát triển các giải pháp cho các vấn đề;chấp nhận và chứng minh giá trị khi chấp nhận những rủi ro thông minh và học hỏi từ những sai lầm, phát triển nhiều lựa chọn thay thế và hiểu tính khả thi của mỗi người, chi sẻ và thực hiện các ý tưởng một cách hiệu quả</t>
    </r>
    <r>
      <rPr>
        <sz val="10"/>
        <rFont val="Arial"/>
        <family val="2"/>
      </rPr>
      <t xml:space="preserve">
</t>
    </r>
  </si>
  <si>
    <r>
      <t xml:space="preserve">Energise and engage self and others and mobilise action to embed change. As a new and evolving organisation change is part of the day to day development of the company. To achieve our goals and be more responsive to
our customers it is essential that we look for a new and different ways of working in a positive manner. Our success will be dependant on finding
the best ways of working and embedding them within our day to day practices.
</t>
    </r>
    <r>
      <rPr>
        <b/>
        <u/>
        <sz val="10"/>
        <rFont val="Arial"/>
        <family val="2"/>
      </rPr>
      <t>Tiếp nghị lực và cam kết với bản thân và người khác và huy động hành động để thích nghi với sự thay đổi. Như một sự đổi mới và phát triển tổ chức là một phần trong quá trình phát triển từng ngày của Công ty. Để đạt được mục tiêu của công ty và đáp ứng tốt hơn cho khách hàng, việc tìm ra một phương pháp làm việc khác mới hơn, tích cực hơn là điều cần thiết. Thành công của chúng ta phụ thuộc vào việc tìm kiếm những cách tốt nhất để làm việc và ứng dụng chúng vào để thực hành mỗi ngày</t>
    </r>
    <r>
      <rPr>
        <sz val="10"/>
        <rFont val="Arial"/>
        <family val="2"/>
      </rPr>
      <t xml:space="preserve">.
</t>
    </r>
  </si>
  <si>
    <t>proficiency Level</t>
  </si>
  <si>
    <r>
      <t xml:space="preserve">Develops innovative approaches to address problems and drive continuous improvement in company programs and 
processes; drives effective and smooth change initiatives across the compa\ny by communicating, confirming understanding, and 
actively working with stakeholders to overcome resistance 
</t>
    </r>
    <r>
      <rPr>
        <b/>
        <u/>
        <sz val="10"/>
        <rFont val="Arial"/>
        <family val="2"/>
      </rPr>
      <t>Phát triển phương pháp tiếp cận sáng tạo để giải quyết vấn đề và thực hiện cải tiến liên tục trong các chương trình và quy trình của công ty; thúc đẩy các sáng kiến thay đổi hiệu quả và mềm dẻo trong công ty bằng các giao tiếp, xác nhận sự hiểu biết và làm việc tích cực với các bên liên quan để vượt qua kháng cự</t>
    </r>
  </si>
  <si>
    <r>
      <t xml:space="preserve">Analyzes problems by evaluating available information and resources; develops effective, viable solutions to problems 
which can help drive the effectiveness of the department and/or Company
</t>
    </r>
    <r>
      <rPr>
        <b/>
        <u/>
        <sz val="10"/>
        <rFont val="Arial"/>
        <family val="2"/>
      </rPr>
      <t xml:space="preserve">Phân tích vấn đề bằng cách đánh giá những thông tin và nguồn lực sẵn có; xây dựng những biện pháp khả thi và hiệu quả cho các vấn đề mà có thể thúc đẩy sự hiệu quả của phòng ban và (hoặc) công ty
</t>
    </r>
  </si>
  <si>
    <r>
      <t xml:space="preserve">Proactively planning, establishing priorities, allocating resources, implementing and communicating plans and monitoring and
adjusting work to accomplish goals. Successful delivery requires us to prepare thoroughly, to have assessed what the key results and key actions are and shared the goals
and tasks with others so that everyone is clear about what is required and their role within it. 
</t>
    </r>
    <r>
      <rPr>
        <b/>
        <u/>
        <sz val="10"/>
        <rFont val="Arial"/>
        <family val="2"/>
      </rPr>
      <t>Chủ động lập kế hoạch, thiết lập các quyền ưu tiên, phân bổ nguồn lực, thực hiện và giao kế hoạch, giám sát và đièu chỉnh công việc để hoàn thành mục tiêu, Việc điều phối thành công đòi hỏi chúng ta phải chuẩn bị kỹ lưỡng, đánh giá những kết quả và hành động chính và chia sẻ mục tiêu, nhiệm vụ với người khác để mọi người đề hiểu rõ những gì là cần thiết và vai trò của họ trong đó là gì</t>
    </r>
  </si>
  <si>
    <r>
      <t xml:space="preserve">The drive to anticipate future opportunities(pros) , problems and potential obstacles (Cons).Individuals with this competency act in the present to create value in the future. By seeing what is likely to happen in the future and acting
to make maximum benefit for the organisation or to protect the organisation from potential difficulties, the individual have the confidence to
act when results may not be visible for some time but position the company
 for best effect in the future. 
</t>
    </r>
    <r>
      <rPr>
        <b/>
        <u/>
        <sz val="10"/>
        <rFont val="Arial"/>
        <family val="2"/>
      </rPr>
      <t>Nỗ lực để nhận diện các cơ hội trong tương lai (Thuận lơi), những vấn đề và trở ngại tiềm tàng (Khó khăn). Cá nhân có năng lực hành động ở hiện tại để tạo ra giá trị cho tương lai. Bằng cách nhìn thấy những gì có thể xảy ra trong tương lai và hành động để đem lại lợi ích tối đa cho tổ chức hoặc bảo vệ tổ chức khỏi những khó khăn tiêm tàng, cá nhân có sự tự tin để hành động ngay cả khi có thể chứ nhìn thấy được kết quả nhưng sẽ đưa lại hiệu quả tốt nhất cho côgn ty trong tương lai</t>
    </r>
  </si>
  <si>
    <r>
      <t xml:space="preserve">Clearly establishes and communicates expectations and accountabilities; monitors and evaluates performance; 
provides effective feedback and coaching; identifies development needs and helps employees address them to achieve optimal 
performance and gain valuable skills that will translate into strong performance in future roles
</t>
    </r>
    <r>
      <rPr>
        <b/>
        <u/>
        <sz val="10"/>
        <rFont val="Arial"/>
        <family val="2"/>
      </rPr>
      <t>Xây dựng và truyền thông rõ ràng những kỳ vọng và trách nhiệm; giám sát và đánh giá hiệu suất; cung cấp những phản hồi và hướng dẫn hiệu quả, xác định nhu cầu phát triển và giúp nhân viên định hướng chúng để đạt được hiệu suất tối ưu và đạt được những kỹ năng có giá trị có thể chuyển đổi thành những hiệu suất mạnh mẽ trong những vai trò tương lai</t>
    </r>
  </si>
  <si>
    <r>
      <t xml:space="preserve">Identification and development of potential successors for key positions in an organization, through a systematic evaluation process and training. Unlike replacement planning (which grades an individual solely on the basis of his or her past performance) succession planning is largely predictive in judging an individual for a position he or she might never have been in.
</t>
    </r>
    <r>
      <rPr>
        <b/>
        <u/>
        <sz val="10"/>
        <rFont val="Arial"/>
        <family val="2"/>
      </rPr>
      <t>Xác định và phát triển những người kế thừa tiềm năng cho những vị trí chủ chốt trong tổ chức thông qua một quá trình đánh giá có hệ thống và đào tạo. Không giống như các kế hoạch thay thế (mà lựa chọn một các nhân duy nhất dựa trên những sự thể hiên của người đó trong quá khứ), hoạch định kế thừa phần lớn là tiên đoán dựa trên sự đánh giá một nhân viên cho vị trí mà họ có thể không bao giờ có được</t>
    </r>
  </si>
  <si>
    <r>
      <t xml:space="preserve">recruitment based on the ability of candidates to produce anecdotes about their professional experience which can be used as evidence that the candidate has a given competency. Candidates demonstrate competencies on the application form, and then in the interview
</t>
    </r>
    <r>
      <rPr>
        <b/>
        <u/>
        <sz val="10"/>
        <rFont val="Arial"/>
        <family val="2"/>
      </rPr>
      <t>Tuyển dụng dựa trên khả năng của ứng viên trình bày tiểu sử về kinh nghiệm chuyên môn của họ, cái mà có thể được dùng như bằng chứng rằng họ có những kha rnăng nhất định. Ứng viên trình bày những khả năng của mình trên đơn ứng tuyển và trong khi phỏng vấn</t>
    </r>
  </si>
  <si>
    <r>
      <t xml:space="preserve">Effectively manages and guides group efforts; tracks team progress, adequately anticipates roadblocks, and changes 
course as needed to achieve team goals; provides appropriate feedback concerning group and individual performance, including 
areas for improvement 
</t>
    </r>
    <r>
      <rPr>
        <b/>
        <u/>
        <sz val="10"/>
        <rFont val="Arial"/>
        <family val="2"/>
      </rPr>
      <t>Quản lý và dẫn đường cho những nổ lực nhóm một cách hiệu quả, theo dõi tiến độ nhóm, dự kiến đầy đủ rào chắn, và thay đổi thiết yếu để đạt được mục tiêu chung của nhóm; cung cấp những phản hồi phù hợp liên quan đến nhóm và hiệu suât cá nhân, bao gồm các khu vực để cải tiến</t>
    </r>
  </si>
  <si>
    <r>
      <t xml:space="preserve">Adapts to change and different ways of doing things quickly and positively; does not shy away from addressing 
setbacks or ambiguity; deals effectively with a variety of people and situations; appropriately adapts one’s thinking or approach as 
the situation changes 
</t>
    </r>
    <r>
      <rPr>
        <b/>
        <u/>
        <sz val="10"/>
        <rFont val="Arial"/>
        <family val="2"/>
      </rPr>
      <t>Thích nghi với sự thay đổi và nhiều cách làm việc khác nhau một cách nhanh chóng và tích cực, không né tránh việc giải quyết những thất bại hoặc sự việt không rõ ràng; giao dịch hiệu quả với nhiều người và nhiều tình huống khác nhau; thích nghi một cách thích hợp với suy nghĩ của người khác hoặc cách tiếp cận mới khi tình huống thay đổi</t>
    </r>
  </si>
  <si>
    <r>
      <t xml:space="preserve">Respectfully listens to others to gain a full understanding of issues; comprehends written material; presents 
information in a clear and concise manner orally and in writing to ensure others understand ideas; appropriately adapts
message, style, and tone to accommodate a variety of audiences
</t>
    </r>
    <r>
      <rPr>
        <b/>
        <u/>
        <sz val="10"/>
        <rFont val="Arial"/>
        <family val="2"/>
      </rPr>
      <t xml:space="preserve">Lắng nghe những người khác để hiểu hết vấn đề một cách đầy đủ về vấn đề; am hiểu các tài liệu bằng văn bản; trình bày thông tin một cách rõ ràng và súc tích bằng lời nói và bằng văn bản để đảm bảo những người khác hiểu được ý tưởng muốn truyền đạt, điều chỉnh các thông điệp, phong cách, âm điệu một cách thích hợp để phù hợp với người nghe
</t>
    </r>
  </si>
  <si>
    <r>
      <t xml:space="preserve">Cooperates with others to accomplish common goals; works with employees within and across department to achieve shared goals; treats others with dignity and respect and maintains a friendly demeanor; values the contributions of others 
</t>
    </r>
    <r>
      <rPr>
        <b/>
        <u/>
        <sz val="10"/>
        <rFont val="Arial"/>
        <family val="2"/>
      </rPr>
      <t>Hợp tác với những người khác để hoàn thành mục tiêu chung, làm việc với nhân viên trong hoặc giữa các bộ phận để hoàn thành mục tiêu chung, đối xử với người khác một cách trân trọng và đánh giá cao sự đóng góp của người khác</t>
    </r>
    <r>
      <rPr>
        <sz val="10"/>
        <rFont val="Arial"/>
        <family val="2"/>
      </rPr>
      <t xml:space="preserve">
</t>
    </r>
  </si>
  <si>
    <r>
      <t xml:space="preserve">Proactively identifies ways to contribute to the company’s goals and missions; achieves results without needing reminders 
from others; identifies and takes action to address problems and opportunities
</t>
    </r>
    <r>
      <rPr>
        <b/>
        <u/>
        <sz val="10"/>
        <rFont val="Arial"/>
        <family val="2"/>
      </rPr>
      <t xml:space="preserve">Chủ động nhận dạng các phương thức để đóng góp vào mục tiêu và tầm nhìn của công ty; đạt được kết quả mà không cần nhắc nhở từ người khác;xác định và hành động để giải quyết các vấn đề và cơ hội
</t>
    </r>
  </si>
  <si>
    <r>
      <t xml:space="preserve">To explore the potential a business to be a good investment destination in the mid- to long-term perspective, especially with regards to the much-promoted money investment scheme. Tobe also touched upon the investment parameters of liquidity debt and related figures along with the realistic expectations of business future development potential--including that of the money
</t>
    </r>
    <r>
      <rPr>
        <b/>
        <u/>
        <sz val="10"/>
        <rFont val="Arial"/>
        <family val="2"/>
      </rPr>
      <t>Khám phá ra những tiềm năng của doanh nghiệp để trở thành một điểm đến đầu tư tốt trong trung hạn và dài hạn, đặc biệt là liên quan đến các chương trình đầu tư lớn. Để đat được các thông số đầu tư của nợ thanh khoản và các số liệu liên quan cùng với sự kỳ vọng về tiềm năng phát triển trong tương lai của doanh nghiệp- bao gồm tiền</t>
    </r>
    <r>
      <rPr>
        <sz val="10"/>
        <rFont val="Arial"/>
        <family val="2"/>
      </rPr>
      <t xml:space="preserve">
</t>
    </r>
  </si>
  <si>
    <r>
      <t xml:space="preserve">To resolutely take action after fully being analysed pros&amp;cons
</t>
    </r>
    <r>
      <rPr>
        <b/>
        <u/>
        <sz val="10"/>
        <rFont val="Arial"/>
        <family val="2"/>
      </rPr>
      <t>Hành động một cách quyết liệt sau khi phân tích toàn diện ưu điểm và khuyết điểm</t>
    </r>
  </si>
  <si>
    <r>
      <t xml:space="preserve">The willingness to put the needs and the goals of the company as a priority
</t>
    </r>
    <r>
      <rPr>
        <b/>
        <u/>
        <sz val="10"/>
        <rFont val="Arial"/>
        <family val="2"/>
      </rPr>
      <t>Sẵn sẵn đặt mục tiêu và yêu cầu của công ty là ưu tiên hàng đầu</t>
    </r>
  </si>
  <si>
    <r>
      <t xml:space="preserve">able to maintain and promote social, ethical and organizational norms in conducting internal and external business activities.
</t>
    </r>
    <r>
      <rPr>
        <b/>
        <u/>
        <sz val="10"/>
        <rFont val="Arial"/>
        <family val="2"/>
      </rPr>
      <t>Có thể duy trì và thúc đẩy chuẩn mực xã hội, đạo đức và quy tắc của tổ chức trong hoạt động kinh doanh nội bộ và bên ngoài</t>
    </r>
  </si>
  <si>
    <r>
      <t xml:space="preserve">Self-control is the quality that allows you to stop yourself from doing things you want to do but that might not be in your best interest. For example, without self-control, you might burp and curse nonstop.
</t>
    </r>
    <r>
      <rPr>
        <b/>
        <u/>
        <sz val="10"/>
        <rFont val="Arial"/>
        <family val="2"/>
      </rPr>
      <t>Tự chủ là phảm chất cho phép bạn để ngăn mình khỏi những việc mà bạn muốn làm nhưng có thể không phải là điều quan tâm nhất của bạn. Ví dụ nếu không có tự chủ, bạn có thể ợ hơi và chửi thề suốt ngày</t>
    </r>
  </si>
  <si>
    <r>
      <t xml:space="preserve">Enthusiasm, flow, freedom, passion, love, zest… the harmonious energy at a workplace can be described in many terms. It is wonderful to see that lately it has been widely acknowledged that degrees and grades are not the only things that matter when recruiting or educating employees. It is a well-known fact that a satisfied staff increases customer satisfaction more than any other factor. egards employee satisfaction as the most important measure of any company’s success. Enthusiastic staff is indeed far more devoted and satisfied than a staff who just works to get their paycheck. 
</t>
    </r>
    <r>
      <rPr>
        <b/>
        <u/>
        <sz val="10"/>
        <rFont val="Arial"/>
        <family val="2"/>
      </rPr>
      <t>Sự nhiệt tình, vui vẻ, tự do, đam mê, tình yêu, say mê... Nguồn năng lược hài hòa ở nơi làm việc có thể thể hiện ở nhiều khía cạnh. Thật tuyệt với để nhận thấy rằng thời gian gần đây đã thừa nhận rộng rãi rằng các văn bằng và học vấn không phải là thứ duy nhất được chú ý khi tuyển dụng hoặc đào tạo nhân viên. Một thực tế dễ hiểu rằng sự hài lòng của nhân viên sẽ mang lại sự hài lòng của khách hàng hơn bất cứ yếu tốt nào khác.Sự hài lòng của nhân viên là biện pháp quan trọng nhất dẫn đến sự thành công của bất kỳ công ty nào. Một nhân viên nhiệt tình thì tận tâm và hài lòng hơn là người chỉ đi làm để nhận lương</t>
    </r>
  </si>
  <si>
    <r>
      <t xml:space="preserve">To be as an ability to be certain about your competencies and skills. It includes a sense of self-esteem and self-assurance and the belief that you can make a difference
Self-confidence is necessary for leaders to take risks and accomplish high goals. Leaders who are self-confident tend to deal immediately and directly with problems and conflicts, rather than procasting, ignoring, or passing problems to others Leadership involves influencing others and self-confidence allows the leader to feel assured that his or her attempts to influence are appropriate and right.
Self confidence requires a positive self-image. Self-image is a kind of mental picture we all have about ourselves. One way to think about self-image is in terms of what is 'real' and what is 'ideal'. Many people have goals to move their 'real' self as close to their 'ideal' self as they can. For example, the 'real' you stumbles over your words when you meet the boss, whereas the 'ideal' you is cool, confident and articulate. Problems can occur when people strive too hard to fit with their ideal view of self-image and this can mean they underplay their actual characteristics. 
A person's self-image may be far from accurate. For example, your father may have set very high standards for you to become a professional sportsman. For whatever reason you didn't achieve the standard and this leads you to believe you are bad at sports, despite the fact you are actually pretty good. One poor experience can even spread to other areas of your life so you start to believe you are poor at most things
Self-image is the mental picture you have of yourself. It is not fixed, it is not objective, it can be changed and you can change it.Positive thinking is important but the way you behave is important too. Your self-image will feed off the way you behave and will affect others too. Actors know that if they have to play a sad role they quickly start to feel sad themselves. Similarly, if you speak in a measured slow tone your authority increases to those around you and you actually start to feel it in yourself 
</t>
    </r>
    <r>
      <rPr>
        <b/>
        <u/>
        <sz val="10"/>
        <rFont val="Arial"/>
        <family val="2"/>
      </rPr>
      <t>Tự tin đòi hỏi một hình ảnh bản thân tích cực. Hình ảnh bản thân là một loại hình ảnh tinh thần đòi hỏi chúng ta phải có cho bản thân mình, Một cách để suy nghĩ về hình ảnh bản thân là về những gì là 'thực tế' và những gì là "lý tưởng". Nhiều người có những mục tiêu để đưa 'thực tế' tự của họ càng gần với tự "lý tưởng" của nhất có thể, Ví dụ, "Thực tế" bạn quên hết lời nói khi gặp ông chủ, trong khi "lý tưởng của bạn là sự điềm tỉnh, tự tin và ăn nói lưu loát. Vấn đề có thể xảy ra khi một người quá cố gắng để giống với hình ảnh lý tưởng của họ và nó có nghia răng họ không sống đúng với tính cách của mình. Hình ảnh của một người có thể rất xa so vớ sự thực. Ví dụ cha ban có thể đã thiết lập các tiêu chuẩn rất cao cho ban để trở thành vận động viên chuyên nghiệp. Bất cứ lý do gì khiến bạn không đạt được tiêu chuẩn này làm bạn nghĩ rằng mình không giỏi thể thao mặc dù bạn đang thực sự khá tốt. Một trải nghiệm tồi tệ thậm chí ảnh hưởng đến các khía cạnh khác của cuộc sống của bạn, do đó bạn bắt đầu tin rằng bạn yếu kém về mọi thứ.
Hình ảnh bản thân là bức ảnh tinh thần bạn có cho chính mình. Nó không phải cố định, không phải mục tiêu, nhưng nó có thể thay đổi va bạn có thể thay đổi nó. Suy nghĩ tích cực là quan trọng nhưng cách ứng xử của bạn cung quan trọng. Hình ảnh bản thân sẽ ảnh hưởng bởi cách bạn đối xử với người khác và cũng sẽ ảnh hưởng đến người khác. Diễn viên biết rằng nếu họ phải đóng một vai  buồn họ nhanh chóng bắt đầu cảm thấy buồn cho mình. Tương tự như vậy, nếu bạn nói chuyện với một tiết tấu chậm, sự quyền thế của bạn sẽ tăng lên và bạn cũng tự cảm nhận được nó</t>
    </r>
  </si>
  <si>
    <r>
      <t xml:space="preserve">Demonstrates an open-minded approach to understanding people regardless of their gender, age, race, national 
origin, religion, ethnicity, disability status, or other characteristics; treats all people fairly and consistently; effectively works with 
people from diverse backgrounds by treating them with dignity and respect
</t>
    </r>
    <r>
      <rPr>
        <b/>
        <u/>
        <sz val="10"/>
        <rFont val="Arial"/>
        <family val="2"/>
      </rPr>
      <t>Thể hiện một cách tiếp cận cởi mở để hiểu người khác không phân biệt giới tính, tuổi tác, chủng tộc, nguồn gốc quốc gia, tôn giáo, dân tộc,  tình trạng khuyết tật, hoặc các đặc tính khác; đối xử với tất cả mọi người một cách công bằng và nhất quán;làm việc hiệu quả với những người có những nền tảng khác nhau bằng cách đối xử với họ một cách tôn trọng</t>
    </r>
  </si>
  <si>
    <r>
      <t xml:space="preserve">Accepts full responsibility for self and contribution as a team member; displays honesty and truthfulness; confronts 
problems quickly; displays a strong commitment to organizational success and inspires others to commit to goals; demonstrates a
commitment to delivering on duty and presenting oneself as a credible representative of the company to 
maintain the trust
</t>
    </r>
    <r>
      <rPr>
        <b/>
        <u/>
        <sz val="10"/>
        <rFont val="Arial"/>
        <family val="2"/>
      </rPr>
      <t>Chấp nhận toàn bộ trách nhiệm của bản thân và đóng góp như một thành viên trong nhóm, thể hiên sự thẳng thắn và trung thực, đối mặt với các vấn đề một cách nhanh chóng; thể hiện một sự cam kết mạnh mẽ với thành công của tổ chức và truyền cảm hứng cho những người xung quanh để đạt được mục tiêu chung; thể hiện một sự cam kết về nhiệm vụ và trình bày mình như một đại diện đáng tin cậy của công ty để duy trì sự tin tưởng</t>
    </r>
  </si>
  <si>
    <r>
      <t xml:space="preserve">Understands that all company employees have external and/or internal customers that they provide services and 
information to; honors all of the company’s commitments to customers by providing helpful, courteous, accessible, responsive, and
knowledgeable customer service
</t>
    </r>
    <r>
      <rPr>
        <b/>
        <u/>
        <sz val="10"/>
        <rFont val="Arial"/>
        <family val="2"/>
      </rPr>
      <t xml:space="preserve">Hiểu rằng tất cả nhân viên công ty có khách hàng bên ngoài và / hoặc nội bộ mà họ cung cấp dịch vụ và thông tin; tôn vinh tất cả các cam kết của công ty đối với khách hàng bằng cách cung cấp hữu ích, lịch sự, dễ tiếp cận, đáp ứng, và
am hiểu dịch vụ khách hàng </t>
    </r>
  </si>
  <si>
    <r>
      <t xml:space="preserve">Consistently delivers required business results; sets and achieves achievable, yet aggressive, goals; consistently 
complies with quality standards and meets deadlines; maintains focus on company goals 
</t>
    </r>
    <r>
      <rPr>
        <b/>
        <u/>
        <sz val="10"/>
        <rFont val="Arial"/>
        <family val="2"/>
      </rPr>
      <t>Luôn mang lại kết quả kinh doanh đã được yêu cầu; thiết lập và đạt được các mục tiêu có thể đạt được, tháo vát, mục tiêu; luôn tuân thủ các tiêu chuẩn chất lượng và đáp ứng đúng thời hạn;duy trì sự tập trung vào các mục tiêu của công ty</t>
    </r>
  </si>
  <si>
    <t>Skill (KỸ NĂNG CHUYÊN MÔN)</t>
  </si>
  <si>
    <t>=&gt;1</t>
  </si>
  <si>
    <t>Risk Management- Quản trị rủi ro</t>
  </si>
  <si>
    <t>Competency Management- quản trị năng lực bộ phận</t>
  </si>
  <si>
    <t>Budget management- Quản trị ngân sách</t>
  </si>
  <si>
    <t>Management system creation- Xây dựng đội ngũ nhân viên</t>
  </si>
  <si>
    <t>Computer skill- kỹ năng máy tính</t>
  </si>
  <si>
    <t>Second language- ngôn ngữ thứ hai</t>
  </si>
  <si>
    <t xml:space="preserve">Education- Giáo dục </t>
  </si>
  <si>
    <t>Relationship creation- tạo dựng mối quan hệ</t>
  </si>
  <si>
    <t>Years Experience</t>
  </si>
  <si>
    <t>Professional Development- phát triển nghề nghiệp</t>
  </si>
  <si>
    <t>Teaching Others- khả năng huấn luyện</t>
  </si>
  <si>
    <t>Organisation Awareness- hiểu biết về tổ chức</t>
  </si>
  <si>
    <t>Project Management- quản trị dự án</t>
  </si>
  <si>
    <t>Creativity and Innovation- tư duy sáng tạo</t>
  </si>
  <si>
    <t>Embracing Changes- quản trị sự thay đổi</t>
  </si>
  <si>
    <t>Transformers of Government- chuyển giao công việc, quyền lực</t>
  </si>
  <si>
    <t>Judgment and Decision Making- phán xét và ra quyết định kịp thời</t>
  </si>
  <si>
    <t>Planning, Organising and Co-ordinating- Lên kế hoạch, tổ chức và điều phối</t>
  </si>
  <si>
    <t>Spotting Opportunity and Obstacles- nhận diện cơ hội và thách thức</t>
  </si>
  <si>
    <t>Conflict Management - quản trị sự xung đột</t>
  </si>
  <si>
    <t>Talent Management- quản trị tài năng</t>
  </si>
  <si>
    <t>Succession Planning - hoạch đinh đội ngũ kế thừa</t>
  </si>
  <si>
    <t>Selection- lựa chọn con người</t>
  </si>
  <si>
    <t>Negotiation and Influence- đàm phán và gây ảnh hưởng</t>
  </si>
  <si>
    <t>Team Leadership- lãnh đạo nhóm</t>
  </si>
  <si>
    <t>Flexibility- sự linh hoạt</t>
  </si>
  <si>
    <t>Communication- Giao tiếp</t>
  </si>
  <si>
    <t>Teamwork and Cooperation- tinh thần đồng đội</t>
  </si>
  <si>
    <t xml:space="preserve">Initiative- chủ động </t>
  </si>
  <si>
    <t>Adventurous- mạo hiểm</t>
  </si>
  <si>
    <t>Decisiveness- quyết đoán</t>
  </si>
  <si>
    <t>Commitment to Organization- trung thành với công ty</t>
  </si>
  <si>
    <t>Integrity- Trung thực</t>
  </si>
  <si>
    <t>Self-control - Tự chủ</t>
  </si>
  <si>
    <t>Enthusiasm- nhiệt tình</t>
  </si>
  <si>
    <t>Self-Confident- tự tin</t>
  </si>
  <si>
    <t>Cultural Awareness- Am hiểu văn hóa</t>
  </si>
  <si>
    <t>Accountability- tinh thần trách nhiệm</t>
  </si>
  <si>
    <t>Customer Service Orientation- định hướng phục vụ tối đa khách hàng</t>
  </si>
  <si>
    <t xml:space="preserve"> Results Orientation- định hướng kết quả</t>
  </si>
  <si>
    <t xml:space="preserve">Công ty số 3 Châu Á trong lĩnh vực ?????? </t>
  </si>
  <si>
    <t>OBJECTIVES 2017-2021</t>
  </si>
  <si>
    <t>-Doanh sô 2017 đạt ??% tăng trưởng so với 2016 trong  nganh congnghe</t>
  </si>
  <si>
    <t>đạt tăng trưởng bình quân 30%/năm từ 2017 trở đi</t>
  </si>
  <si>
    <t>thị phần 2020 chiếm??????% where???</t>
  </si>
  <si>
    <t>Độ phủ: ???</t>
  </si>
  <si>
    <t>Thương hiệu số 1 tuyệt đối trong ngành tại where??</t>
  </si>
  <si>
    <t>Đạt 98% các chỉ số hài lòng của khách hàng với chất lượng sản phẩm và dịch vụ ưu việt của DMSPro</t>
  </si>
  <si>
    <t>Quyền lợi và cơ hội phát triển của CBCNV tốt nhất trong ngành tai Vietnam</t>
  </si>
  <si>
    <t>Trở thành một Công ty Đại chúng mạnh trên thị trường chứng khoán Việt Nam??</t>
  </si>
  <si>
    <t>Thực hiện thành công chiến lược này, DMSPro sẽ hoàn thành các mục tiêu sau:</t>
  </si>
  <si>
    <t>Mang lại quyền lợi cao và phục vụ chu đáo nhất cho khách hàng</t>
  </si>
  <si>
    <t>????</t>
  </si>
  <si>
    <t>???</t>
  </si>
  <si>
    <t>Giữ vững vị trí số 1 cách biệt trong ngành tại……</t>
  </si>
  <si>
    <t>Tiny objectives for 2017 to stimulate as a good basis for 2018 onwards</t>
  </si>
  <si>
    <t>- to conduct branding strategy, including brand indentity, brand communication and brand engagement (from Richard Moore &amp; Axis)</t>
  </si>
  <si>
    <t xml:space="preserve">Đơn vị: </t>
  </si>
  <si>
    <t xml:space="preserve">Giai ñoaïn 1: Xaùc ñònh boä khung naêng löïc cô baûn cho caùc vò trí taïi DMSPro coù vai troø quan troïng trong vieäc taêng cöôøng naêng löïc quan ly cua Cong Ty </t>
  </si>
  <si>
    <t>Triển khai chiến lược</t>
  </si>
  <si>
    <t>Xây dựng chiến lược</t>
  </si>
  <si>
    <t>điều hành được nhân sự công ty thực hiện thành công chiến lược đã được chọn lựa qua QSPM</t>
  </si>
  <si>
    <t xml:space="preserve">Ban có thể xây dựng được chiến lược phát triển bộ phận theo QSPM khong? </t>
  </si>
  <si>
    <r>
      <t xml:space="preserve">Addresses conflicts by focusing on the issues at hand to develop effective solutions when disputes or 
disagreements occur; helps others resolve conflicts by providing impartial mediation when needed 
</t>
    </r>
    <r>
      <rPr>
        <b/>
        <u/>
        <sz val="10"/>
        <rFont val="Arial"/>
        <family val="2"/>
      </rPr>
      <t>Quản trị xung đột bằng cách tập trung ào những vấn đề hiện tại để xây dựng các giải pháp hiệu quả khi có sự xung đột hoặc bất đồng xảy ra, hỗ trợ người khác giải quyết xung đột bằng các cung cấp sự hòa giải công bằng khi cần thiết</t>
    </r>
    <r>
      <rPr>
        <sz val="10"/>
        <rFont val="Arial"/>
        <family val="2"/>
      </rPr>
      <t xml:space="preserve"> </t>
    </r>
  </si>
  <si>
    <r>
      <t xml:space="preserve">Effectively represents position on issues to gain support and buy-in from others; generates multiple alternatives 
to a problem to meet the needs of other stakeholders; works to achieve win-win outcomes that others can accept; appropriately 
utilizes settlement strategies, such as compromise
</t>
    </r>
    <r>
      <rPr>
        <b/>
        <u/>
        <sz val="10"/>
        <rFont val="Arial"/>
        <family val="2"/>
      </rPr>
      <t>Định vị các vấn đề một cách hiệu quả để đạt được sự ủng hộ và mua vào từ người khác, đưa ra nhiều lựa chọn thay thế cho một vấn vấn đề để dáp ứng nhu cầu của các bên khác nhau, làm việc để đạt được kết quả win-win mà những người khác có thể đồng ý; sử dụng các chiến lược giải quyết thích hợp chẳng hạn như sự thoa hiệp</t>
    </r>
    <r>
      <rPr>
        <sz val="10"/>
        <rFont val="Arial"/>
        <family val="2"/>
      </rPr>
      <t xml:space="preserve">
</t>
    </r>
  </si>
  <si>
    <t>Business Accumen- nhạy bén trong công việc</t>
  </si>
  <si>
    <r>
      <t xml:space="preserve"> ("Business savvy" and "business sense" are often used as synonyms) is keenness and quickness in understanding and dealing with a "business situation" (risks and opportunities) in a manner that is likely to lead to a good outcome
Additionally, business acumen has emerged as a vehicle for improving financial performance and leadership development.[2] Consequently, several different types of strategies have developed around improving business acumen.
</t>
    </r>
    <r>
      <rPr>
        <b/>
        <u/>
        <sz val="10"/>
        <color indexed="10"/>
        <rFont val="Arial"/>
        <family val="2"/>
      </rPr>
      <t>("Hiểu biết về kinh doanh" và "cảm giác được kinh doanh" thường được dùng như từ đồng nghĩa) là sự sắc bén và nhanh chóng trong việc hiểu và đối phó với một "tình huống kinh doanh" (rủi ro và cơ hội) trong một hành động có thể dẫn đến kết quả tốt
Thêm vào đó, nhạy bén kinh doanh nổi lên như một phương tiện để cải tiến hiệu suất tài chính và phát triển của đội ngũ lãnh đạo. [2] do đó, một số loại chiến lược khác nhau đã dược phát triển xung quanh việc cải thiện sự nhay bén trong kinh doanh</t>
    </r>
  </si>
  <si>
    <t>- Specialist/Authority level knowledge, understanding, and application of the competency required to be successful in the job.
- Recognized by others as an expert in the competency and is sought out by others throughout the organization (expert in 
the area) 
- Works across team, department, and organizational functions 
- Applies skill across multiple projects or functions 
- Able to explain issues in relation to broader organizational issues 
- Creates new applications or processes 
- Has a strategic focus</t>
  </si>
  <si>
    <t>Sum</t>
  </si>
  <si>
    <t>Systems Thinking - Suy nghĩ theo hướng hệ thống</t>
  </si>
  <si>
    <t>Module MDM - Nghiệp vụ về các loại Dữ Liệu Nền</t>
  </si>
  <si>
    <t>Module KPI- Nghiệp vụ về chỉ số bán hàng</t>
  </si>
  <si>
    <t>Module Trade Promotion - Nghiệp vụ về các Chương Trình Khuyến Mãi</t>
  </si>
  <si>
    <t>Module Display - Nghiệp vụ về các chương trình trưng bày</t>
  </si>
  <si>
    <t>Module Accumulation - Nghiệp vụ về các chương trình tích lũy</t>
  </si>
  <si>
    <t>Module POSM - Nghiệp vụ quản lý vật phẩm trưng bày</t>
  </si>
  <si>
    <t>Module SO - Nghiệp vụ bán hàng của NPP</t>
  </si>
  <si>
    <t>Module PO - Nghiệp vụ mua hàng của NPP</t>
  </si>
  <si>
    <t>Module IN - Nghiệp vụ quản lý tồn kho tại NPP</t>
  </si>
  <si>
    <t>SFA for salesman - Ứng dụng quản lý bán hàng</t>
  </si>
  <si>
    <t>SFA for delivery man - Ứng dụng quản lý giao hàng và thu nợ</t>
  </si>
  <si>
    <t>eRoute Application - ứng dụng giám sát salesman</t>
  </si>
  <si>
    <t>eCalendar Application - quản lý lịch làm việc của Sales Team</t>
  </si>
  <si>
    <t>Visibility Application - Ứng dụng đánh giá hình ảnh tại cửa hàng</t>
  </si>
  <si>
    <t>Module VMI - Nghiệp vụ quản lý tồn kho quy định của NCC</t>
  </si>
  <si>
    <t>Module Integration - Phương thức tích hợp với hệ thống ERP của NCC</t>
  </si>
  <si>
    <t>Module Forms/ Reporting - Các biễu mẫu và báo cáo vận hành</t>
  </si>
  <si>
    <t>BI Tool - Báo cáo thông minh cho BGD</t>
  </si>
  <si>
    <t>Am hiểu về các mô hình DMS</t>
  </si>
  <si>
    <t>Am hiểu về kiến thức ngành hàng tiêu dùng, Dược, Sữa, giải khát…</t>
  </si>
  <si>
    <t>Am hiểu về quy trình triển khai</t>
  </si>
  <si>
    <t>Am hiểu về quản trị dự án DMS</t>
  </si>
  <si>
    <t>Am hiểu về hệ thống ERP, vận dụng vào giải pháp tích hợp</t>
  </si>
  <si>
    <t>Kỹ năng viết tài liệu</t>
  </si>
  <si>
    <t>Kỹ năng viết email</t>
  </si>
  <si>
    <t>Am hiểu các mô hình DMS</t>
  </si>
  <si>
    <t>Am hiểu về hệ thống DMS hiện tại của công ty</t>
  </si>
  <si>
    <t>Module MDM</t>
  </si>
  <si>
    <t>Module IN</t>
  </si>
  <si>
    <t>Module PO</t>
  </si>
  <si>
    <t>Module SO</t>
  </si>
  <si>
    <t>Module AP</t>
  </si>
  <si>
    <t>Module AR</t>
  </si>
  <si>
    <t>Module VMI</t>
  </si>
  <si>
    <t>Module Trade Marketing</t>
  </si>
  <si>
    <t>Module Promotion</t>
  </si>
  <si>
    <t>Module KPI</t>
  </si>
  <si>
    <t>Acumatica Framework</t>
  </si>
  <si>
    <t>SAP Framework</t>
  </si>
  <si>
    <t>eRoute</t>
  </si>
  <si>
    <t>Visibility</t>
  </si>
  <si>
    <t>eCalendar</t>
  </si>
  <si>
    <t>Hệ thống Report</t>
  </si>
  <si>
    <t>BI</t>
  </si>
  <si>
    <t>sfa</t>
  </si>
  <si>
    <t>Ngôn ngữ lập trình Android (Java)</t>
  </si>
  <si>
    <t>Ngôn ngữ lập trình .Net</t>
  </si>
  <si>
    <t>SQL Server</t>
  </si>
  <si>
    <t>HANA</t>
  </si>
  <si>
    <t>TC</t>
  </si>
  <si>
    <t>Lê Đình Trường Sơn</t>
  </si>
  <si>
    <t>SFA</t>
  </si>
  <si>
    <t>Hana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</si>
</sst>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5" formatCode="&quot;$&quot;#,##0_);\(&quot;$&quot;#,##0\)"/>
    <numFmt numFmtId="6" formatCode="&quot;$&quot;#,##0_);[Red]\(&quot;$&quot;#,##0\)"/>
    <numFmt numFmtId="7" formatCode="&quot;$&quot;#,##0.00_);\(&quot;$&quot;#,##0.00\)"/>
    <numFmt numFmtId="164" formatCode="_(* #,##0_);_(* \(#,##0\);_(* &quot;-&quot;??_);_(@_)"/>
  </numFmts>
  <fonts count="47">
    <font>
      <sz val="10"/>
      <name val="Arial"/>
    </font>
    <font>
      <sz val="10"/>
      <name val="Arial"/>
    </font>
    <font>
      <b/>
      <sz val="10"/>
      <name val="Arial"/>
      <family val="2"/>
    </font>
    <font>
      <sz val="8"/>
      <name val="Arial"/>
      <family val="2"/>
    </font>
    <font>
      <sz val="10"/>
      <name val="Arial"/>
      <family val="2"/>
    </font>
    <font>
      <i/>
      <sz val="10"/>
      <name val="Arial"/>
      <family val="2"/>
    </font>
    <font>
      <b/>
      <i/>
      <sz val="10"/>
      <name val="Arial"/>
      <family val="2"/>
    </font>
    <font>
      <sz val="10"/>
      <name val="Wingdings"/>
      <charset val="2"/>
    </font>
    <font>
      <b/>
      <sz val="18"/>
      <name val="Arial"/>
      <family val="2"/>
    </font>
    <font>
      <i/>
      <sz val="9"/>
      <name val="Arial"/>
      <family val="2"/>
    </font>
    <font>
      <sz val="10"/>
      <name val="ABC Sans Serif"/>
      <family val="2"/>
    </font>
    <font>
      <sz val="10"/>
      <color indexed="10"/>
      <name val="Arial"/>
      <family val="2"/>
    </font>
    <font>
      <b/>
      <sz val="12"/>
      <name val="Arial"/>
      <family val="2"/>
    </font>
    <font>
      <sz val="9"/>
      <color indexed="81"/>
      <name val="Tahoma"/>
      <family val="2"/>
    </font>
    <font>
      <b/>
      <sz val="9"/>
      <color indexed="81"/>
      <name val="Tahoma"/>
      <family val="2"/>
    </font>
    <font>
      <sz val="12"/>
      <name val="VNI-Times"/>
    </font>
    <font>
      <b/>
      <sz val="20"/>
      <color indexed="8"/>
      <name val="Arial"/>
      <family val="2"/>
    </font>
    <font>
      <sz val="10"/>
      <color indexed="8"/>
      <name val="Arial"/>
      <family val="2"/>
      <charset val="163"/>
    </font>
    <font>
      <sz val="18"/>
      <name val="Arial"/>
      <family val="2"/>
    </font>
    <font>
      <sz val="10"/>
      <name val="Geneva"/>
    </font>
    <font>
      <i/>
      <sz val="12"/>
      <name val="Tms Rmn"/>
    </font>
    <font>
      <sz val="12"/>
      <name val="Tms Rmn"/>
    </font>
    <font>
      <b/>
      <sz val="12"/>
      <name val="Tms Rmn"/>
    </font>
    <font>
      <b/>
      <i/>
      <sz val="12"/>
      <name val="Tms Rmn"/>
    </font>
    <font>
      <b/>
      <i/>
      <sz val="10"/>
      <name val="Tms Rmn"/>
    </font>
    <font>
      <sz val="10"/>
      <name val="Tms Rmn"/>
    </font>
    <font>
      <b/>
      <sz val="10"/>
      <name val="Tms Rmn"/>
    </font>
    <font>
      <i/>
      <sz val="10"/>
      <name val="Tms Rmn"/>
    </font>
    <font>
      <b/>
      <sz val="9.5"/>
      <name val="Arial"/>
      <family val="2"/>
    </font>
    <font>
      <b/>
      <i/>
      <sz val="9.5"/>
      <name val="Arial"/>
      <family val="2"/>
    </font>
    <font>
      <sz val="9.5"/>
      <name val="Arial"/>
      <family val="2"/>
    </font>
    <font>
      <sz val="14"/>
      <name val="VNI-Times"/>
    </font>
    <font>
      <b/>
      <sz val="16"/>
      <name val="Arial"/>
      <family val="2"/>
    </font>
    <font>
      <b/>
      <sz val="10"/>
      <color indexed="10"/>
      <name val="Arial"/>
      <family val="2"/>
    </font>
    <font>
      <b/>
      <u/>
      <sz val="10"/>
      <name val="Arial"/>
      <family val="2"/>
    </font>
    <font>
      <b/>
      <u/>
      <sz val="10"/>
      <color indexed="10"/>
      <name val="Arial"/>
      <family val="2"/>
    </font>
    <font>
      <sz val="9"/>
      <color indexed="81"/>
      <name val="Tahoma"/>
    </font>
    <font>
      <b/>
      <sz val="9"/>
      <color indexed="81"/>
      <name val="Tahoma"/>
    </font>
    <font>
      <b/>
      <sz val="10"/>
      <color rgb="FFFF0000"/>
      <name val="Arial"/>
      <family val="2"/>
    </font>
    <font>
      <sz val="10"/>
      <color theme="1"/>
      <name val="Arial"/>
      <family val="2"/>
      <charset val="163"/>
    </font>
    <font>
      <b/>
      <sz val="11"/>
      <color rgb="FF000000"/>
      <name val="Arial"/>
      <family val="2"/>
    </font>
    <font>
      <sz val="10"/>
      <color rgb="FF000000"/>
      <name val="Arial"/>
      <family val="2"/>
    </font>
    <font>
      <b/>
      <sz val="12"/>
      <color rgb="FFFF0000"/>
      <name val="VNI-Times"/>
    </font>
    <font>
      <b/>
      <sz val="18"/>
      <color rgb="FFFF0000"/>
      <name val="Arial"/>
      <family val="2"/>
    </font>
    <font>
      <b/>
      <sz val="16"/>
      <color rgb="FF002060"/>
      <name val="Arial"/>
      <family val="2"/>
    </font>
    <font>
      <sz val="10"/>
      <color rgb="FFFF0000"/>
      <name val="Arial"/>
      <family val="2"/>
    </font>
    <font>
      <b/>
      <sz val="10"/>
      <color rgb="FF000000"/>
      <name val="Arial"/>
      <family val="2"/>
    </font>
  </fonts>
  <fills count="21">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31"/>
        <bgColor indexed="64"/>
      </patternFill>
    </fill>
    <fill>
      <patternFill patternType="solid">
        <fgColor indexed="50"/>
        <bgColor indexed="64"/>
      </patternFill>
    </fill>
    <fill>
      <patternFill patternType="solid">
        <fgColor indexed="52"/>
        <bgColor indexed="64"/>
      </patternFill>
    </fill>
    <fill>
      <patternFill patternType="solid">
        <fgColor indexed="40"/>
        <bgColor indexed="64"/>
      </patternFill>
    </fill>
    <fill>
      <patternFill patternType="solid">
        <fgColor indexed="10"/>
        <bgColor indexed="64"/>
      </patternFill>
    </fill>
    <fill>
      <patternFill patternType="solid">
        <fgColor rgb="FFFFFF00"/>
        <bgColor indexed="64"/>
      </patternFill>
    </fill>
    <fill>
      <patternFill patternType="solid">
        <fgColor rgb="FFFF99FF"/>
        <bgColor indexed="64"/>
      </patternFill>
    </fill>
    <fill>
      <patternFill patternType="solid">
        <fgColor rgb="FF99FF33"/>
        <bgColor indexed="64"/>
      </patternFill>
    </fill>
    <fill>
      <patternFill patternType="solid">
        <fgColor rgb="FFC0C0C0"/>
        <bgColor indexed="64"/>
      </patternFill>
    </fill>
    <fill>
      <patternFill patternType="solid">
        <fgColor rgb="FFFFFF99"/>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7" tint="-0.249977111117893"/>
        <bgColor indexed="64"/>
      </patternFill>
    </fill>
  </fills>
  <borders count="114">
    <border>
      <left/>
      <right/>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thin">
        <color indexed="64"/>
      </left>
      <right/>
      <top style="thin">
        <color indexed="64"/>
      </top>
      <bottom style="hair">
        <color indexed="64"/>
      </bottom>
      <diagonal/>
    </border>
    <border>
      <left style="medium">
        <color indexed="64"/>
      </left>
      <right style="medium">
        <color indexed="64"/>
      </right>
      <top style="thin">
        <color indexed="64"/>
      </top>
      <bottom style="hair">
        <color indexed="64"/>
      </bottom>
      <diagonal/>
    </border>
    <border>
      <left style="thin">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thin">
        <color indexed="64"/>
      </left>
      <right/>
      <top style="hair">
        <color indexed="64"/>
      </top>
      <bottom/>
      <diagonal/>
    </border>
    <border>
      <left style="medium">
        <color indexed="64"/>
      </left>
      <right style="medium">
        <color indexed="64"/>
      </right>
      <top style="hair">
        <color indexed="64"/>
      </top>
      <bottom/>
      <diagonal/>
    </border>
    <border>
      <left/>
      <right style="medium">
        <color indexed="64"/>
      </right>
      <top style="medium">
        <color indexed="64"/>
      </top>
      <bottom style="medium">
        <color indexed="64"/>
      </bottom>
      <diagonal/>
    </border>
    <border>
      <left style="thin">
        <color indexed="64"/>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thin">
        <color indexed="64"/>
      </left>
      <right style="thin">
        <color indexed="64"/>
      </right>
      <top style="thick">
        <color indexed="64"/>
      </top>
      <bottom style="thick">
        <color indexed="64"/>
      </bottom>
      <diagonal/>
    </border>
    <border>
      <left style="double">
        <color indexed="64"/>
      </left>
      <right style="double">
        <color indexed="64"/>
      </right>
      <top/>
      <bottom style="double">
        <color indexed="64"/>
      </bottom>
      <diagonal/>
    </border>
    <border>
      <left style="thin">
        <color indexed="64"/>
      </left>
      <right style="thin">
        <color indexed="64"/>
      </right>
      <top style="thick">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right/>
      <top/>
      <bottom style="thin">
        <color indexed="64"/>
      </bottom>
      <diagonal/>
    </border>
    <border>
      <left style="double">
        <color indexed="64"/>
      </left>
      <right style="double">
        <color indexed="64"/>
      </right>
      <top/>
      <bottom style="thin">
        <color indexed="64"/>
      </bottom>
      <diagonal/>
    </border>
    <border>
      <left style="thin">
        <color indexed="64"/>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style="thin">
        <color indexed="64"/>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double">
        <color indexed="64"/>
      </right>
      <top/>
      <bottom style="double">
        <color indexed="64"/>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double">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right/>
      <top style="hair">
        <color indexed="64"/>
      </top>
      <bottom/>
      <diagonal/>
    </border>
    <border>
      <left/>
      <right style="thin">
        <color indexed="64"/>
      </right>
      <top style="hair">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top/>
      <bottom style="hair">
        <color indexed="64"/>
      </bottom>
      <diagonal/>
    </border>
    <border>
      <left/>
      <right style="thin">
        <color indexed="64"/>
      </right>
      <top/>
      <bottom style="hair">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medium">
        <color indexed="64"/>
      </top>
      <bottom style="thin">
        <color indexed="64"/>
      </bottom>
      <diagonal/>
    </border>
    <border>
      <left style="medium">
        <color rgb="FF000000"/>
      </left>
      <right style="medium">
        <color rgb="FF000000"/>
      </right>
      <top style="medium">
        <color rgb="FF000000"/>
      </top>
      <bottom style="medium">
        <color rgb="FF000000"/>
      </bottom>
      <diagonal/>
    </border>
  </borders>
  <cellStyleXfs count="4">
    <xf numFmtId="0" fontId="0" fillId="0" borderId="0"/>
    <xf numFmtId="0" fontId="19" fillId="0" borderId="0"/>
    <xf numFmtId="9" fontId="1" fillId="0" borderId="0" applyFont="0" applyFill="0" applyBorder="0" applyAlignment="0" applyProtection="0"/>
    <xf numFmtId="9" fontId="4" fillId="0" borderId="0" applyFont="0" applyFill="0" applyBorder="0" applyAlignment="0" applyProtection="0"/>
  </cellStyleXfs>
  <cellXfs count="572">
    <xf numFmtId="0" fontId="0" fillId="0" borderId="0" xfId="0"/>
    <xf numFmtId="4" fontId="2" fillId="0" borderId="1" xfId="0" applyNumberFormat="1" applyFont="1" applyFill="1" applyBorder="1" applyAlignment="1">
      <alignment horizontal="center" vertical="center" wrapText="1"/>
    </xf>
    <xf numFmtId="4" fontId="2" fillId="0" borderId="2" xfId="0" applyNumberFormat="1" applyFont="1" applyFill="1" applyBorder="1" applyAlignment="1">
      <alignment vertical="center" wrapText="1"/>
    </xf>
    <xf numFmtId="0" fontId="4" fillId="2" borderId="0" xfId="0" applyFont="1" applyFill="1" applyAlignment="1">
      <alignment horizontal="center" vertical="center" wrapText="1"/>
    </xf>
    <xf numFmtId="4" fontId="4" fillId="2" borderId="0" xfId="0" applyNumberFormat="1" applyFont="1" applyFill="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vertical="center" wrapText="1"/>
    </xf>
    <xf numFmtId="0" fontId="11" fillId="2" borderId="0" xfId="0" applyFont="1" applyFill="1" applyAlignment="1">
      <alignment horizontal="center" vertical="center" wrapText="1"/>
    </xf>
    <xf numFmtId="0" fontId="4" fillId="2" borderId="5" xfId="0" applyFont="1" applyFill="1" applyBorder="1" applyAlignment="1">
      <alignment horizontal="left" wrapText="1"/>
    </xf>
    <xf numFmtId="0" fontId="4" fillId="2" borderId="0" xfId="0" applyFont="1" applyFill="1" applyBorder="1" applyAlignment="1">
      <alignment horizontal="left" wrapText="1"/>
    </xf>
    <xf numFmtId="0" fontId="4" fillId="2" borderId="6" xfId="0" applyFont="1" applyFill="1" applyBorder="1" applyAlignment="1">
      <alignment horizontal="left" wrapText="1"/>
    </xf>
    <xf numFmtId="0" fontId="4" fillId="2" borderId="7" xfId="0" applyFont="1" applyFill="1" applyBorder="1" applyAlignment="1">
      <alignment horizontal="left" wrapText="1"/>
    </xf>
    <xf numFmtId="0" fontId="4" fillId="2" borderId="0" xfId="0" applyFont="1" applyFill="1" applyBorder="1" applyAlignment="1">
      <alignment horizontal="center" wrapText="1"/>
    </xf>
    <xf numFmtId="0" fontId="4" fillId="2" borderId="8" xfId="0" applyFont="1" applyFill="1" applyBorder="1" applyAlignment="1">
      <alignment horizontal="left" wrapText="1"/>
    </xf>
    <xf numFmtId="4" fontId="4" fillId="2" borderId="0" xfId="0" applyNumberFormat="1" applyFont="1" applyFill="1" applyBorder="1" applyAlignment="1">
      <alignment horizontal="center" vertical="center" wrapText="1"/>
    </xf>
    <xf numFmtId="0" fontId="2" fillId="2" borderId="0" xfId="0" applyFont="1" applyFill="1" applyBorder="1" applyAlignment="1">
      <alignment horizontal="right" vertical="center" wrapText="1"/>
    </xf>
    <xf numFmtId="0" fontId="2" fillId="2" borderId="0" xfId="0" applyFont="1" applyFill="1" applyBorder="1" applyAlignment="1">
      <alignment horizontal="center" vertical="center" wrapText="1"/>
    </xf>
    <xf numFmtId="4" fontId="2" fillId="2" borderId="0" xfId="0" applyNumberFormat="1" applyFont="1" applyFill="1" applyBorder="1" applyAlignment="1">
      <alignment horizontal="center" vertical="center" wrapText="1"/>
    </xf>
    <xf numFmtId="0" fontId="4" fillId="2" borderId="0" xfId="0" applyFont="1" applyFill="1" applyBorder="1" applyAlignment="1">
      <alignment horizontal="center" vertical="center" wrapText="1"/>
    </xf>
    <xf numFmtId="0" fontId="2" fillId="0" borderId="9" xfId="0" applyFont="1" applyFill="1" applyBorder="1" applyAlignment="1">
      <alignment horizontal="center" vertical="center" wrapText="1"/>
    </xf>
    <xf numFmtId="4" fontId="2" fillId="0" borderId="10" xfId="0" applyNumberFormat="1" applyFont="1" applyFill="1" applyBorder="1" applyAlignment="1">
      <alignment horizontal="center" vertical="center" wrapText="1"/>
    </xf>
    <xf numFmtId="4" fontId="2" fillId="0" borderId="2" xfId="0" applyNumberFormat="1" applyFont="1" applyFill="1" applyBorder="1" applyAlignment="1">
      <alignment horizontal="center" vertical="center" wrapText="1"/>
    </xf>
    <xf numFmtId="4" fontId="2" fillId="0" borderId="11" xfId="0" applyNumberFormat="1" applyFont="1" applyFill="1" applyBorder="1" applyAlignment="1">
      <alignment horizontal="center" vertical="center" wrapText="1"/>
    </xf>
    <xf numFmtId="0" fontId="4" fillId="0" borderId="12" xfId="0" applyFont="1" applyFill="1" applyBorder="1" applyAlignment="1">
      <alignment horizontal="center" vertical="center" wrapText="1"/>
    </xf>
    <xf numFmtId="4" fontId="0" fillId="0" borderId="13" xfId="0" applyNumberFormat="1" applyFill="1" applyBorder="1" applyAlignment="1">
      <alignment horizontal="center" vertical="center"/>
    </xf>
    <xf numFmtId="4" fontId="0" fillId="0" borderId="14" xfId="0" applyNumberFormat="1" applyFill="1" applyBorder="1" applyAlignment="1"/>
    <xf numFmtId="4" fontId="4" fillId="0" borderId="0" xfId="0" applyNumberFormat="1" applyFont="1" applyFill="1" applyBorder="1" applyAlignment="1">
      <alignment horizontal="center" vertical="center" wrapText="1"/>
    </xf>
    <xf numFmtId="4" fontId="0" fillId="0" borderId="15" xfId="0" applyNumberFormat="1" applyFill="1" applyBorder="1" applyAlignment="1">
      <alignment horizontal="center" vertical="center"/>
    </xf>
    <xf numFmtId="4" fontId="0" fillId="0" borderId="16" xfId="0" applyNumberFormat="1" applyFill="1" applyBorder="1" applyAlignment="1"/>
    <xf numFmtId="0" fontId="4" fillId="0" borderId="5" xfId="0" applyFont="1" applyFill="1" applyBorder="1" applyAlignment="1">
      <alignment horizontal="center" vertical="center" wrapText="1"/>
    </xf>
    <xf numFmtId="4" fontId="0" fillId="0" borderId="17" xfId="0" applyNumberFormat="1" applyFill="1" applyBorder="1" applyAlignment="1">
      <alignment horizontal="center" vertical="center"/>
    </xf>
    <xf numFmtId="4" fontId="0" fillId="0" borderId="18" xfId="0" applyNumberFormat="1" applyFill="1" applyBorder="1" applyAlignment="1"/>
    <xf numFmtId="4" fontId="0" fillId="0" borderId="19" xfId="0" applyNumberFormat="1" applyFill="1" applyBorder="1" applyAlignment="1">
      <alignment horizontal="center" vertical="center"/>
    </xf>
    <xf numFmtId="4" fontId="0" fillId="0" borderId="20" xfId="0" applyNumberFormat="1" applyFill="1" applyBorder="1" applyAlignment="1"/>
    <xf numFmtId="4" fontId="2" fillId="0" borderId="21" xfId="0" applyNumberFormat="1" applyFont="1" applyFill="1" applyBorder="1" applyAlignment="1">
      <alignment horizontal="center" vertical="center" wrapText="1"/>
    </xf>
    <xf numFmtId="4" fontId="4" fillId="0" borderId="17" xfId="0" applyNumberFormat="1" applyFont="1" applyFill="1" applyBorder="1" applyAlignment="1">
      <alignment horizontal="center" vertical="center" wrapText="1"/>
    </xf>
    <xf numFmtId="0" fontId="4" fillId="0" borderId="18" xfId="0" applyFont="1" applyFill="1" applyBorder="1" applyAlignment="1">
      <alignment vertical="center" wrapText="1"/>
    </xf>
    <xf numFmtId="4" fontId="0" fillId="0" borderId="18" xfId="0" applyNumberFormat="1" applyFill="1" applyBorder="1" applyAlignment="1">
      <alignment vertical="center"/>
    </xf>
    <xf numFmtId="4" fontId="0" fillId="0" borderId="22" xfId="0" applyNumberFormat="1" applyFill="1" applyBorder="1" applyAlignment="1">
      <alignment horizontal="center" vertical="center"/>
    </xf>
    <xf numFmtId="4" fontId="0" fillId="0" borderId="23" xfId="0" applyNumberFormat="1" applyFill="1" applyBorder="1" applyAlignment="1"/>
    <xf numFmtId="4" fontId="2" fillId="9" borderId="2" xfId="0" applyNumberFormat="1" applyFont="1" applyFill="1" applyBorder="1" applyAlignment="1">
      <alignment horizontal="center" vertical="center" wrapText="1"/>
    </xf>
    <xf numFmtId="0" fontId="4" fillId="0" borderId="0" xfId="0" applyFont="1"/>
    <xf numFmtId="0" fontId="4" fillId="0" borderId="24" xfId="0" applyFont="1" applyBorder="1"/>
    <xf numFmtId="0" fontId="0" fillId="0" borderId="24" xfId="0" applyBorder="1"/>
    <xf numFmtId="0" fontId="4" fillId="0" borderId="24" xfId="0" applyFont="1" applyBorder="1" applyAlignment="1">
      <alignment wrapText="1"/>
    </xf>
    <xf numFmtId="0" fontId="2" fillId="0" borderId="24" xfId="0" applyFont="1" applyBorder="1"/>
    <xf numFmtId="0" fontId="2" fillId="0" borderId="24" xfId="0" applyFont="1" applyBorder="1" applyAlignment="1">
      <alignment horizontal="center"/>
    </xf>
    <xf numFmtId="0" fontId="2" fillId="0" borderId="0" xfId="0" applyFont="1" applyAlignment="1">
      <alignment horizontal="center"/>
    </xf>
    <xf numFmtId="0" fontId="2" fillId="0" borderId="24" xfId="0" applyFont="1" applyFill="1" applyBorder="1"/>
    <xf numFmtId="0" fontId="15" fillId="0" borderId="0" xfId="0" applyFont="1" applyAlignment="1"/>
    <xf numFmtId="0" fontId="38" fillId="0" borderId="0" xfId="0" applyFont="1"/>
    <xf numFmtId="0" fontId="39" fillId="0" borderId="24" xfId="0" applyFont="1" applyBorder="1" applyAlignment="1">
      <alignment horizontal="center" vertical="center" wrapText="1"/>
    </xf>
    <xf numFmtId="0" fontId="39" fillId="9" borderId="24" xfId="0" applyFont="1" applyFill="1" applyBorder="1" applyAlignment="1">
      <alignment horizontal="center" vertical="center" wrapText="1"/>
    </xf>
    <xf numFmtId="0" fontId="17" fillId="9" borderId="25" xfId="0" applyFont="1" applyFill="1" applyBorder="1" applyAlignment="1">
      <alignment horizontal="center" vertical="center" wrapText="1"/>
    </xf>
    <xf numFmtId="0" fontId="17" fillId="9" borderId="24" xfId="0" applyFont="1" applyFill="1" applyBorder="1" applyAlignment="1">
      <alignment horizontal="center" vertical="center" wrapText="1"/>
    </xf>
    <xf numFmtId="0" fontId="39" fillId="0" borderId="24"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17" fillId="0" borderId="24" xfId="0" applyFont="1" applyBorder="1" applyAlignment="1">
      <alignment horizontal="center" vertical="center" wrapText="1"/>
    </xf>
    <xf numFmtId="0" fontId="17" fillId="4" borderId="26" xfId="0" applyFont="1" applyFill="1" applyBorder="1" applyAlignment="1">
      <alignment horizontal="center" vertical="center" wrapText="1"/>
    </xf>
    <xf numFmtId="0" fontId="39" fillId="4" borderId="24" xfId="0" applyFont="1" applyFill="1" applyBorder="1" applyAlignment="1">
      <alignment horizontal="center" vertical="center" wrapText="1"/>
    </xf>
    <xf numFmtId="0" fontId="40" fillId="0" borderId="113" xfId="0" applyFont="1" applyBorder="1" applyAlignment="1">
      <alignment horizontal="center" vertical="center" wrapText="1" readingOrder="1"/>
    </xf>
    <xf numFmtId="0" fontId="41" fillId="0" borderId="113" xfId="0" applyFont="1" applyBorder="1" applyAlignment="1">
      <alignment horizontal="center" vertical="center" wrapText="1" readingOrder="1"/>
    </xf>
    <xf numFmtId="0" fontId="41" fillId="10" borderId="113" xfId="0" applyFont="1" applyFill="1" applyBorder="1" applyAlignment="1">
      <alignment horizontal="center" vertical="center" wrapText="1" readingOrder="1"/>
    </xf>
    <xf numFmtId="0" fontId="41" fillId="11" borderId="113" xfId="0" applyFont="1" applyFill="1" applyBorder="1" applyAlignment="1">
      <alignment horizontal="center" vertical="center" wrapText="1" readingOrder="1"/>
    </xf>
    <xf numFmtId="0" fontId="18" fillId="0" borderId="113" xfId="0" applyFont="1" applyBorder="1" applyAlignment="1">
      <alignment horizontal="center" vertical="center" wrapText="1"/>
    </xf>
    <xf numFmtId="0" fontId="41" fillId="12" borderId="113" xfId="0" applyFont="1" applyFill="1" applyBorder="1" applyAlignment="1">
      <alignment horizontal="center" vertical="center" wrapText="1" readingOrder="1"/>
    </xf>
    <xf numFmtId="0" fontId="41" fillId="13" borderId="113" xfId="0" applyFont="1" applyFill="1" applyBorder="1" applyAlignment="1">
      <alignment horizontal="center" vertical="center" wrapText="1" readingOrder="1"/>
    </xf>
    <xf numFmtId="0" fontId="2" fillId="0" borderId="24" xfId="0" applyFont="1" applyBorder="1" applyAlignment="1">
      <alignment horizontal="center" wrapText="1"/>
    </xf>
    <xf numFmtId="0" fontId="0" fillId="0" borderId="24" xfId="0" applyBorder="1" applyAlignment="1">
      <alignment wrapText="1"/>
    </xf>
    <xf numFmtId="0" fontId="0" fillId="0" borderId="0" xfId="0" applyAlignment="1">
      <alignment wrapText="1"/>
    </xf>
    <xf numFmtId="0" fontId="4" fillId="0" borderId="0" xfId="0" applyFont="1" applyAlignment="1">
      <alignment wrapText="1"/>
    </xf>
    <xf numFmtId="0" fontId="21" fillId="0" borderId="0" xfId="1" applyFont="1" applyAlignment="1">
      <alignment horizontal="center"/>
    </xf>
    <xf numFmtId="0" fontId="20" fillId="0" borderId="0" xfId="1" applyFont="1" applyAlignment="1">
      <alignment horizontal="center"/>
    </xf>
    <xf numFmtId="0" fontId="22" fillId="0" borderId="0" xfId="1" applyFont="1" applyBorder="1" applyAlignment="1">
      <alignment horizontal="center"/>
    </xf>
    <xf numFmtId="5" fontId="22" fillId="0" borderId="0" xfId="1" applyNumberFormat="1" applyFont="1" applyBorder="1" applyAlignment="1">
      <alignment horizontal="center"/>
    </xf>
    <xf numFmtId="0" fontId="21" fillId="0" borderId="0" xfId="1" applyFont="1" applyAlignment="1">
      <alignment horizontal="left"/>
    </xf>
    <xf numFmtId="0" fontId="23" fillId="0" borderId="0" xfId="1" applyFont="1" applyAlignment="1">
      <alignment horizontal="centerContinuous"/>
    </xf>
    <xf numFmtId="0" fontId="21" fillId="0" borderId="0" xfId="1" applyFont="1" applyAlignment="1">
      <alignment horizontal="centerContinuous"/>
    </xf>
    <xf numFmtId="0" fontId="24" fillId="0" borderId="0" xfId="1" applyFont="1" applyAlignment="1">
      <alignment horizontal="left"/>
    </xf>
    <xf numFmtId="0" fontId="25" fillId="0" borderId="0" xfId="1" applyFont="1" applyAlignment="1">
      <alignment horizontal="center"/>
    </xf>
    <xf numFmtId="0" fontId="25" fillId="0" borderId="0" xfId="1" applyFont="1" applyAlignment="1">
      <alignment horizontal="left"/>
    </xf>
    <xf numFmtId="0" fontId="26" fillId="0" borderId="0" xfId="1" applyFont="1" applyAlignment="1">
      <alignment horizontal="center"/>
    </xf>
    <xf numFmtId="0" fontId="26" fillId="0" borderId="24" xfId="1" applyFont="1" applyBorder="1" applyAlignment="1">
      <alignment horizontal="center"/>
    </xf>
    <xf numFmtId="10" fontId="26" fillId="0" borderId="0" xfId="1" applyNumberFormat="1" applyFont="1" applyAlignment="1">
      <alignment horizontal="center"/>
    </xf>
    <xf numFmtId="0" fontId="25" fillId="0" borderId="24" xfId="1" applyFont="1" applyBorder="1" applyAlignment="1">
      <alignment horizontal="center"/>
    </xf>
    <xf numFmtId="0" fontId="24" fillId="0" borderId="0" xfId="1" applyFont="1" applyAlignment="1">
      <alignment horizontal="center"/>
    </xf>
    <xf numFmtId="10" fontId="26" fillId="0" borderId="24" xfId="1" applyNumberFormat="1" applyFont="1" applyBorder="1" applyAlignment="1">
      <alignment horizontal="center"/>
    </xf>
    <xf numFmtId="10" fontId="25" fillId="0" borderId="0" xfId="1" applyNumberFormat="1" applyFont="1" applyAlignment="1">
      <alignment horizontal="center"/>
    </xf>
    <xf numFmtId="2" fontId="26" fillId="0" borderId="24" xfId="1" applyNumberFormat="1" applyFont="1" applyBorder="1" applyAlignment="1">
      <alignment horizontal="center"/>
    </xf>
    <xf numFmtId="2" fontId="25" fillId="0" borderId="0" xfId="1" applyNumberFormat="1" applyFont="1" applyAlignment="1">
      <alignment horizontal="center"/>
    </xf>
    <xf numFmtId="5" fontId="26" fillId="0" borderId="24" xfId="1" applyNumberFormat="1" applyFont="1" applyBorder="1" applyAlignment="1">
      <alignment horizontal="center"/>
    </xf>
    <xf numFmtId="6" fontId="26" fillId="0" borderId="24" xfId="1" applyNumberFormat="1" applyFont="1" applyBorder="1" applyAlignment="1">
      <alignment horizontal="center"/>
    </xf>
    <xf numFmtId="10" fontId="25" fillId="0" borderId="0" xfId="1" applyNumberFormat="1" applyFont="1" applyAlignment="1"/>
    <xf numFmtId="10" fontId="25" fillId="0" borderId="0" xfId="1" applyNumberFormat="1" applyFont="1" applyAlignment="1">
      <alignment horizontal="left"/>
    </xf>
    <xf numFmtId="7" fontId="26" fillId="0" borderId="24" xfId="1" applyNumberFormat="1" applyFont="1" applyBorder="1" applyAlignment="1">
      <alignment horizontal="center"/>
    </xf>
    <xf numFmtId="7" fontId="26" fillId="0" borderId="0" xfId="1" applyNumberFormat="1" applyFont="1" applyAlignment="1">
      <alignment horizontal="center"/>
    </xf>
    <xf numFmtId="10" fontId="24" fillId="0" borderId="0" xfId="1" applyNumberFormat="1" applyFont="1" applyAlignment="1">
      <alignment horizontal="center"/>
    </xf>
    <xf numFmtId="0" fontId="27" fillId="0" borderId="27" xfId="1" applyFont="1" applyBorder="1" applyAlignment="1">
      <alignment horizontal="center"/>
    </xf>
    <xf numFmtId="0" fontId="27" fillId="0" borderId="0" xfId="1" applyFont="1" applyBorder="1" applyAlignment="1">
      <alignment horizontal="centerContinuous"/>
    </xf>
    <xf numFmtId="0" fontId="25" fillId="0" borderId="0" xfId="1" applyFont="1" applyBorder="1" applyAlignment="1">
      <alignment horizontal="centerContinuous"/>
    </xf>
    <xf numFmtId="0" fontId="25" fillId="0" borderId="0" xfId="1" applyFont="1" applyBorder="1" applyAlignment="1">
      <alignment horizontal="center"/>
    </xf>
    <xf numFmtId="0" fontId="27" fillId="0" borderId="28" xfId="1" applyFont="1" applyBorder="1" applyAlignment="1">
      <alignment horizontal="center"/>
    </xf>
    <xf numFmtId="0" fontId="26" fillId="0" borderId="26" xfId="1" applyFont="1" applyBorder="1" applyAlignment="1">
      <alignment horizontal="center"/>
    </xf>
    <xf numFmtId="5" fontId="25" fillId="0" borderId="28" xfId="1" applyNumberFormat="1" applyFont="1" applyBorder="1" applyAlignment="1">
      <alignment horizontal="center"/>
    </xf>
    <xf numFmtId="5" fontId="25" fillId="0" borderId="26" xfId="1" applyNumberFormat="1" applyFont="1" applyBorder="1" applyAlignment="1">
      <alignment horizontal="center"/>
    </xf>
    <xf numFmtId="5" fontId="25" fillId="0" borderId="29" xfId="1" applyNumberFormat="1" applyFont="1" applyBorder="1" applyAlignment="1">
      <alignment horizontal="center"/>
    </xf>
    <xf numFmtId="5" fontId="25" fillId="0" borderId="30" xfId="1" applyNumberFormat="1" applyFont="1" applyBorder="1" applyAlignment="1">
      <alignment horizontal="center"/>
    </xf>
    <xf numFmtId="5" fontId="25" fillId="0" borderId="31" xfId="1" applyNumberFormat="1" applyFont="1" applyBorder="1" applyAlignment="1">
      <alignment horizontal="center"/>
    </xf>
    <xf numFmtId="7" fontId="25" fillId="0" borderId="0" xfId="1" applyNumberFormat="1" applyFont="1" applyBorder="1" applyAlignment="1">
      <alignment horizontal="center"/>
    </xf>
    <xf numFmtId="7" fontId="25" fillId="0" borderId="0" xfId="1" applyNumberFormat="1" applyFont="1" applyAlignment="1">
      <alignment horizontal="center"/>
    </xf>
    <xf numFmtId="5" fontId="25" fillId="0" borderId="32" xfId="1" applyNumberFormat="1" applyFont="1" applyBorder="1" applyAlignment="1">
      <alignment horizontal="center"/>
    </xf>
    <xf numFmtId="5" fontId="25" fillId="0" borderId="33" xfId="1" applyNumberFormat="1" applyFont="1" applyBorder="1" applyAlignment="1">
      <alignment horizontal="center"/>
    </xf>
    <xf numFmtId="0" fontId="27" fillId="0" borderId="0" xfId="1" applyFont="1" applyAlignment="1">
      <alignment horizontal="centerContinuous"/>
    </xf>
    <xf numFmtId="0" fontId="25" fillId="0" borderId="0" xfId="1" applyFont="1" applyAlignment="1">
      <alignment horizontal="centerContinuous"/>
    </xf>
    <xf numFmtId="0" fontId="25" fillId="0" borderId="34" xfId="1" applyFont="1" applyBorder="1" applyAlignment="1">
      <alignment horizontal="left"/>
    </xf>
    <xf numFmtId="0" fontId="27" fillId="0" borderId="35" xfId="1" applyFont="1" applyBorder="1" applyAlignment="1">
      <alignment horizontal="center"/>
    </xf>
    <xf numFmtId="0" fontId="26" fillId="0" borderId="36" xfId="1" applyFont="1" applyBorder="1" applyAlignment="1">
      <alignment horizontal="center"/>
    </xf>
    <xf numFmtId="6" fontId="25" fillId="0" borderId="28" xfId="1" applyNumberFormat="1" applyFont="1" applyBorder="1" applyAlignment="1">
      <alignment horizontal="center"/>
    </xf>
    <xf numFmtId="6" fontId="25" fillId="0" borderId="26" xfId="1" applyNumberFormat="1" applyFont="1" applyBorder="1" applyAlignment="1">
      <alignment horizontal="center"/>
    </xf>
    <xf numFmtId="10" fontId="25" fillId="0" borderId="28" xfId="1" applyNumberFormat="1" applyFont="1" applyBorder="1" applyAlignment="1">
      <alignment horizontal="center"/>
    </xf>
    <xf numFmtId="10" fontId="25" fillId="0" borderId="29" xfId="1" applyNumberFormat="1" applyFont="1" applyBorder="1" applyAlignment="1">
      <alignment horizontal="center"/>
    </xf>
    <xf numFmtId="10" fontId="25" fillId="0" borderId="26" xfId="1" applyNumberFormat="1" applyFont="1" applyBorder="1" applyAlignment="1">
      <alignment horizontal="center"/>
    </xf>
    <xf numFmtId="2" fontId="25" fillId="0" borderId="28" xfId="1" applyNumberFormat="1" applyFont="1" applyBorder="1" applyAlignment="1">
      <alignment horizontal="center"/>
    </xf>
    <xf numFmtId="2" fontId="25" fillId="0" borderId="26" xfId="1" applyNumberFormat="1" applyFont="1" applyBorder="1" applyAlignment="1">
      <alignment horizontal="center"/>
    </xf>
    <xf numFmtId="2" fontId="25" fillId="0" borderId="29" xfId="1" applyNumberFormat="1" applyFont="1" applyBorder="1" applyAlignment="1">
      <alignment horizontal="center"/>
    </xf>
    <xf numFmtId="10" fontId="25" fillId="0" borderId="30" xfId="1" applyNumberFormat="1" applyFont="1" applyBorder="1" applyAlignment="1">
      <alignment horizontal="center"/>
    </xf>
    <xf numFmtId="10" fontId="25" fillId="0" borderId="36" xfId="1" applyNumberFormat="1" applyFont="1" applyBorder="1" applyAlignment="1">
      <alignment horizontal="center"/>
    </xf>
    <xf numFmtId="10" fontId="25" fillId="0" borderId="0" xfId="1" applyNumberFormat="1" applyFont="1" applyBorder="1" applyAlignment="1">
      <alignment horizontal="center"/>
    </xf>
    <xf numFmtId="0" fontId="25" fillId="0" borderId="26" xfId="1" applyFont="1" applyBorder="1" applyAlignment="1">
      <alignment horizontal="center"/>
    </xf>
    <xf numFmtId="0" fontId="27" fillId="0" borderId="0" xfId="1" applyFont="1" applyAlignment="1">
      <alignment horizontal="center"/>
    </xf>
    <xf numFmtId="0" fontId="26" fillId="0" borderId="37" xfId="1" applyFont="1" applyBorder="1" applyAlignment="1">
      <alignment horizontal="center"/>
    </xf>
    <xf numFmtId="0" fontId="26" fillId="0" borderId="38" xfId="1" applyFont="1" applyBorder="1" applyAlignment="1">
      <alignment horizontal="center"/>
    </xf>
    <xf numFmtId="5" fontId="24" fillId="0" borderId="39" xfId="1" applyNumberFormat="1" applyFont="1" applyBorder="1" applyAlignment="1">
      <alignment horizontal="center"/>
    </xf>
    <xf numFmtId="0" fontId="24" fillId="0" borderId="39" xfId="1" applyFont="1" applyBorder="1" applyAlignment="1">
      <alignment horizontal="center"/>
    </xf>
    <xf numFmtId="0" fontId="24" fillId="0" borderId="38" xfId="1" applyFont="1" applyBorder="1" applyAlignment="1">
      <alignment horizontal="center"/>
    </xf>
    <xf numFmtId="0" fontId="25" fillId="0" borderId="40" xfId="1" applyFont="1" applyBorder="1" applyAlignment="1">
      <alignment horizontal="center"/>
    </xf>
    <xf numFmtId="0" fontId="24" fillId="0" borderId="41" xfId="1" applyFont="1" applyBorder="1" applyAlignment="1">
      <alignment horizontal="left"/>
    </xf>
    <xf numFmtId="0" fontId="26" fillId="0" borderId="0" xfId="1" applyFont="1" applyBorder="1" applyAlignment="1">
      <alignment horizontal="center"/>
    </xf>
    <xf numFmtId="5" fontId="27" fillId="0" borderId="26" xfId="1" applyNumberFormat="1" applyFont="1" applyBorder="1" applyAlignment="1">
      <alignment horizontal="center"/>
    </xf>
    <xf numFmtId="0" fontId="27" fillId="0" borderId="0" xfId="1" applyFont="1" applyBorder="1" applyAlignment="1"/>
    <xf numFmtId="0" fontId="25" fillId="0" borderId="42" xfId="1" applyFont="1" applyBorder="1" applyAlignment="1">
      <alignment horizontal="center"/>
    </xf>
    <xf numFmtId="0" fontId="24" fillId="0" borderId="43" xfId="1" applyFont="1" applyBorder="1" applyAlignment="1">
      <alignment horizontal="left"/>
    </xf>
    <xf numFmtId="0" fontId="26" fillId="0" borderId="44" xfId="1" applyFont="1" applyBorder="1" applyAlignment="1">
      <alignment horizontal="center"/>
    </xf>
    <xf numFmtId="5" fontId="27" fillId="0" borderId="45" xfId="1" applyNumberFormat="1" applyFont="1" applyBorder="1" applyAlignment="1">
      <alignment horizontal="center"/>
    </xf>
    <xf numFmtId="0" fontId="27" fillId="0" borderId="44" xfId="1" applyFont="1" applyBorder="1" applyAlignment="1"/>
    <xf numFmtId="0" fontId="25" fillId="0" borderId="46" xfId="1" applyFont="1" applyBorder="1" applyAlignment="1">
      <alignment horizontal="center"/>
    </xf>
    <xf numFmtId="5" fontId="26" fillId="0" borderId="0" xfId="1" applyNumberFormat="1" applyFont="1" applyBorder="1" applyAlignment="1">
      <alignment horizontal="center"/>
    </xf>
    <xf numFmtId="0" fontId="24" fillId="0" borderId="37" xfId="1" applyFont="1" applyBorder="1" applyAlignment="1">
      <alignment horizontal="left"/>
    </xf>
    <xf numFmtId="5" fontId="26" fillId="0" borderId="40" xfId="1" applyNumberFormat="1" applyFont="1" applyBorder="1" applyAlignment="1">
      <alignment horizontal="center"/>
    </xf>
    <xf numFmtId="0" fontId="27" fillId="0" borderId="41" xfId="1" applyFont="1" applyBorder="1" applyAlignment="1">
      <alignment horizontal="left"/>
    </xf>
    <xf numFmtId="5" fontId="26" fillId="0" borderId="47" xfId="1" applyNumberFormat="1" applyFont="1" applyBorder="1" applyAlignment="1">
      <alignment horizontal="center"/>
    </xf>
    <xf numFmtId="0" fontId="27" fillId="0" borderId="43" xfId="1" applyFont="1" applyBorder="1" applyAlignment="1">
      <alignment horizontal="left"/>
    </xf>
    <xf numFmtId="5" fontId="26" fillId="0" borderId="48" xfId="1" applyNumberFormat="1" applyFont="1" applyBorder="1" applyAlignment="1">
      <alignment horizontal="center"/>
    </xf>
    <xf numFmtId="0" fontId="27" fillId="0" borderId="0" xfId="1" applyFont="1" applyBorder="1" applyAlignment="1">
      <alignment horizontal="left"/>
    </xf>
    <xf numFmtId="0" fontId="26" fillId="0" borderId="0" xfId="1" applyFont="1" applyBorder="1" applyAlignment="1">
      <alignment horizontal="left"/>
    </xf>
    <xf numFmtId="0" fontId="26" fillId="0" borderId="37" xfId="1" applyFont="1" applyBorder="1" applyAlignment="1">
      <alignment horizontal="left"/>
    </xf>
    <xf numFmtId="0" fontId="27" fillId="0" borderId="37" xfId="1" applyFont="1" applyBorder="1" applyAlignment="1">
      <alignment horizontal="left"/>
    </xf>
    <xf numFmtId="0" fontId="27" fillId="0" borderId="38" xfId="1" applyFont="1" applyBorder="1" applyAlignment="1">
      <alignment horizontal="center"/>
    </xf>
    <xf numFmtId="10" fontId="27" fillId="0" borderId="49" xfId="1" applyNumberFormat="1" applyFont="1" applyBorder="1" applyAlignment="1">
      <alignment horizontal="center"/>
    </xf>
    <xf numFmtId="0" fontId="27" fillId="0" borderId="0" xfId="1" applyFont="1" applyBorder="1" applyAlignment="1">
      <alignment horizontal="center"/>
    </xf>
    <xf numFmtId="10" fontId="27" fillId="0" borderId="47" xfId="1" applyNumberFormat="1" applyFont="1" applyBorder="1" applyAlignment="1">
      <alignment horizontal="center"/>
    </xf>
    <xf numFmtId="0" fontId="27" fillId="0" borderId="44" xfId="1" applyFont="1" applyBorder="1" applyAlignment="1">
      <alignment horizontal="center"/>
    </xf>
    <xf numFmtId="10" fontId="27" fillId="0" borderId="48" xfId="1" applyNumberFormat="1" applyFont="1" applyBorder="1" applyAlignment="1">
      <alignment horizontal="center"/>
    </xf>
    <xf numFmtId="0" fontId="26" fillId="0" borderId="50" xfId="1" applyFont="1" applyBorder="1" applyAlignment="1">
      <alignment horizontal="left"/>
    </xf>
    <xf numFmtId="0" fontId="24" fillId="0" borderId="51" xfId="1" applyFont="1" applyBorder="1" applyAlignment="1">
      <alignment horizontal="center"/>
    </xf>
    <xf numFmtId="5" fontId="26" fillId="0" borderId="52" xfId="1" applyNumberFormat="1" applyFont="1" applyBorder="1" applyAlignment="1">
      <alignment horizontal="center"/>
    </xf>
    <xf numFmtId="2" fontId="27" fillId="0" borderId="49" xfId="1" applyNumberFormat="1" applyFont="1" applyBorder="1" applyAlignment="1">
      <alignment horizontal="center"/>
    </xf>
    <xf numFmtId="2" fontId="27" fillId="0" borderId="47" xfId="1" applyNumberFormat="1" applyFont="1" applyBorder="1" applyAlignment="1">
      <alignment horizontal="center"/>
    </xf>
    <xf numFmtId="2" fontId="27" fillId="0" borderId="48" xfId="1" applyNumberFormat="1" applyFont="1" applyBorder="1" applyAlignment="1">
      <alignment horizontal="center"/>
    </xf>
    <xf numFmtId="0" fontId="2" fillId="0" borderId="0" xfId="0" applyFont="1"/>
    <xf numFmtId="9" fontId="0" fillId="0" borderId="0" xfId="0" applyNumberFormat="1"/>
    <xf numFmtId="0" fontId="2" fillId="0" borderId="24" xfId="0" applyFont="1" applyBorder="1" applyAlignment="1">
      <alignment horizontal="center" vertical="center" wrapText="1"/>
    </xf>
    <xf numFmtId="0" fontId="4" fillId="0" borderId="0" xfId="0" applyFont="1" applyAlignment="1"/>
    <xf numFmtId="0" fontId="4" fillId="0" borderId="24" xfId="0" quotePrefix="1" applyFont="1" applyBorder="1" applyAlignment="1">
      <alignment wrapText="1"/>
    </xf>
    <xf numFmtId="0" fontId="2" fillId="9" borderId="24" xfId="0" applyFont="1" applyFill="1" applyBorder="1"/>
    <xf numFmtId="0" fontId="2" fillId="0" borderId="24" xfId="0" applyFont="1" applyBorder="1" applyAlignment="1">
      <alignment wrapText="1"/>
    </xf>
    <xf numFmtId="0" fontId="2" fillId="0" borderId="0" xfId="0" applyFont="1" applyAlignment="1"/>
    <xf numFmtId="0" fontId="2" fillId="9" borderId="0" xfId="0" applyFont="1" applyFill="1" applyAlignment="1">
      <alignment horizontal="center"/>
    </xf>
    <xf numFmtId="0" fontId="2" fillId="9" borderId="24" xfId="0" applyFont="1" applyFill="1" applyBorder="1" applyAlignment="1">
      <alignment horizontal="center"/>
    </xf>
    <xf numFmtId="0" fontId="4" fillId="0" borderId="24" xfId="0" applyFont="1" applyBorder="1" applyAlignment="1">
      <alignment vertical="center"/>
    </xf>
    <xf numFmtId="0" fontId="15" fillId="0" borderId="0" xfId="0" applyFont="1" applyAlignment="1">
      <alignment wrapText="1"/>
    </xf>
    <xf numFmtId="0" fontId="15" fillId="0" borderId="24" xfId="0" applyFont="1" applyBorder="1" applyAlignment="1">
      <alignment wrapText="1"/>
    </xf>
    <xf numFmtId="0" fontId="15" fillId="0" borderId="24" xfId="0" applyFont="1" applyBorder="1" applyAlignment="1"/>
    <xf numFmtId="14" fontId="15" fillId="0" borderId="24" xfId="0" quotePrefix="1" applyNumberFormat="1" applyFont="1" applyBorder="1" applyAlignment="1"/>
    <xf numFmtId="0" fontId="31" fillId="0" borderId="24" xfId="0" applyFont="1" applyBorder="1" applyAlignment="1">
      <alignment wrapText="1"/>
    </xf>
    <xf numFmtId="0" fontId="42" fillId="0" borderId="0" xfId="0" applyFont="1" applyAlignment="1">
      <alignment wrapText="1"/>
    </xf>
    <xf numFmtId="0" fontId="42" fillId="0" borderId="0" xfId="0" applyFont="1" applyAlignment="1"/>
    <xf numFmtId="0" fontId="0" fillId="0" borderId="0" xfId="0" applyAlignment="1">
      <alignment horizontal="center" wrapText="1"/>
    </xf>
    <xf numFmtId="0" fontId="0" fillId="0" borderId="24" xfId="0" applyBorder="1" applyAlignment="1">
      <alignment horizontal="center" wrapText="1"/>
    </xf>
    <xf numFmtId="0" fontId="4" fillId="0" borderId="24" xfId="0" applyFont="1" applyBorder="1" applyAlignment="1">
      <alignment horizontal="center" wrapText="1"/>
    </xf>
    <xf numFmtId="0" fontId="15" fillId="0" borderId="24" xfId="0" quotePrefix="1" applyFont="1" applyBorder="1" applyAlignment="1">
      <alignment wrapText="1"/>
    </xf>
    <xf numFmtId="0" fontId="4" fillId="0" borderId="0" xfId="0" quotePrefix="1" applyFont="1"/>
    <xf numFmtId="0" fontId="43" fillId="0" borderId="0" xfId="0" quotePrefix="1" applyFont="1"/>
    <xf numFmtId="0" fontId="32" fillId="0" borderId="0" xfId="0" applyFont="1"/>
    <xf numFmtId="0" fontId="44" fillId="0" borderId="0" xfId="0" applyFont="1"/>
    <xf numFmtId="0" fontId="2" fillId="0" borderId="0" xfId="0" applyFont="1" applyBorder="1"/>
    <xf numFmtId="0" fontId="4" fillId="0" borderId="0" xfId="1" applyFont="1"/>
    <xf numFmtId="0" fontId="19" fillId="0" borderId="0" xfId="1"/>
    <xf numFmtId="0" fontId="19" fillId="0" borderId="0" xfId="1" applyAlignment="1">
      <alignment horizontal="center" vertical="center" textRotation="90"/>
    </xf>
    <xf numFmtId="0" fontId="33" fillId="0" borderId="0" xfId="1" applyFont="1"/>
    <xf numFmtId="0" fontId="19" fillId="0" borderId="0" xfId="1" applyAlignment="1">
      <alignment horizontal="center"/>
    </xf>
    <xf numFmtId="0" fontId="19" fillId="2" borderId="0" xfId="1" applyFill="1"/>
    <xf numFmtId="9" fontId="4" fillId="2" borderId="0" xfId="3" applyFont="1" applyFill="1"/>
    <xf numFmtId="0" fontId="19" fillId="0" borderId="0" xfId="1" applyAlignment="1">
      <alignment vertical="center"/>
    </xf>
    <xf numFmtId="0" fontId="2" fillId="0" borderId="0" xfId="1" applyFont="1"/>
    <xf numFmtId="0" fontId="4" fillId="0" borderId="0" xfId="1" applyFont="1" applyAlignment="1">
      <alignment horizontal="center" vertical="center" textRotation="90"/>
    </xf>
    <xf numFmtId="0" fontId="2" fillId="0" borderId="24" xfId="1" applyFont="1" applyFill="1" applyBorder="1" applyAlignment="1">
      <alignment horizontal="center" vertical="center" wrapText="1"/>
    </xf>
    <xf numFmtId="0" fontId="30" fillId="5" borderId="53" xfId="1" applyFont="1" applyFill="1" applyBorder="1" applyAlignment="1">
      <alignment horizontal="center"/>
    </xf>
    <xf numFmtId="0" fontId="2" fillId="0" borderId="36" xfId="1" applyFont="1" applyFill="1" applyBorder="1" applyAlignment="1">
      <alignment horizontal="center" vertical="center" wrapText="1"/>
    </xf>
    <xf numFmtId="0" fontId="30" fillId="6" borderId="54" xfId="1" applyFont="1" applyFill="1" applyBorder="1" applyAlignment="1">
      <alignment horizontal="center"/>
    </xf>
    <xf numFmtId="0" fontId="19" fillId="0" borderId="26" xfId="1" applyBorder="1" applyAlignment="1">
      <alignment horizontal="center" vertical="center" wrapText="1"/>
    </xf>
    <xf numFmtId="0" fontId="30" fillId="6" borderId="55" xfId="1" applyFont="1" applyFill="1" applyBorder="1" applyAlignment="1">
      <alignment horizontal="center"/>
    </xf>
    <xf numFmtId="0" fontId="30" fillId="5" borderId="56" xfId="1" applyFont="1" applyFill="1" applyBorder="1" applyAlignment="1">
      <alignment horizontal="center"/>
    </xf>
    <xf numFmtId="0" fontId="30" fillId="6" borderId="56" xfId="1" applyFont="1" applyFill="1" applyBorder="1" applyAlignment="1">
      <alignment horizontal="center"/>
    </xf>
    <xf numFmtId="0" fontId="2" fillId="0" borderId="57" xfId="1" applyFont="1" applyFill="1" applyBorder="1" applyAlignment="1">
      <alignment horizontal="center" vertical="center" wrapText="1"/>
    </xf>
    <xf numFmtId="0" fontId="2" fillId="0" borderId="26" xfId="1" applyFont="1" applyFill="1" applyBorder="1" applyAlignment="1">
      <alignment horizontal="center" vertical="center" wrapText="1"/>
    </xf>
    <xf numFmtId="0" fontId="19" fillId="2" borderId="26" xfId="1" applyFill="1" applyBorder="1" applyAlignment="1">
      <alignment horizontal="center" vertical="center"/>
    </xf>
    <xf numFmtId="0" fontId="30" fillId="6" borderId="7" xfId="1" applyFont="1" applyFill="1" applyBorder="1" applyAlignment="1">
      <alignment horizontal="center"/>
    </xf>
    <xf numFmtId="0" fontId="30" fillId="5" borderId="53" xfId="1" applyFont="1" applyFill="1" applyBorder="1"/>
    <xf numFmtId="0" fontId="30" fillId="6" borderId="54" xfId="1" applyFont="1" applyFill="1" applyBorder="1"/>
    <xf numFmtId="0" fontId="2" fillId="0" borderId="0" xfId="1" applyFont="1" applyFill="1" applyBorder="1" applyAlignment="1">
      <alignment horizontal="center" vertical="center" textRotation="90" wrapText="1"/>
    </xf>
    <xf numFmtId="0" fontId="30" fillId="6" borderId="24" xfId="1" applyFont="1" applyFill="1" applyBorder="1" applyAlignment="1">
      <alignment horizontal="center"/>
    </xf>
    <xf numFmtId="0" fontId="30" fillId="5" borderId="59" xfId="1" applyFont="1" applyFill="1" applyBorder="1" applyAlignment="1">
      <alignment horizontal="center"/>
    </xf>
    <xf numFmtId="0" fontId="2" fillId="0" borderId="0" xfId="1" applyFont="1" applyAlignment="1">
      <alignment horizontal="center"/>
    </xf>
    <xf numFmtId="0" fontId="2" fillId="2" borderId="24" xfId="1" applyFont="1" applyFill="1" applyBorder="1"/>
    <xf numFmtId="9" fontId="2" fillId="2" borderId="24" xfId="3" applyFont="1" applyFill="1" applyBorder="1"/>
    <xf numFmtId="2" fontId="2" fillId="2" borderId="24" xfId="1" applyNumberFormat="1" applyFont="1" applyFill="1" applyBorder="1" applyAlignment="1">
      <alignment vertical="center"/>
    </xf>
    <xf numFmtId="0" fontId="2" fillId="0" borderId="24" xfId="1" applyFont="1" applyFill="1" applyBorder="1" applyAlignment="1">
      <alignment horizontal="center" vertical="center" textRotation="90" wrapText="1"/>
    </xf>
    <xf numFmtId="0" fontId="2" fillId="0" borderId="56" xfId="1" applyFont="1" applyFill="1" applyBorder="1" applyAlignment="1">
      <alignment horizontal="center" vertical="center" textRotation="90"/>
    </xf>
    <xf numFmtId="0" fontId="2" fillId="0" borderId="0" xfId="1" applyFont="1" applyFill="1" applyBorder="1" applyAlignment="1">
      <alignment horizontal="center" vertical="center" textRotation="90"/>
    </xf>
    <xf numFmtId="0" fontId="28" fillId="0" borderId="53" xfId="1" applyFont="1" applyBorder="1" applyAlignment="1">
      <alignment horizontal="center"/>
    </xf>
    <xf numFmtId="0" fontId="2" fillId="2" borderId="24" xfId="1" applyFont="1" applyFill="1" applyBorder="1" applyAlignment="1">
      <alignment vertical="center"/>
    </xf>
    <xf numFmtId="0" fontId="2" fillId="0" borderId="57" xfId="1" applyFont="1" applyBorder="1" applyAlignment="1">
      <alignment horizontal="center"/>
    </xf>
    <xf numFmtId="0" fontId="2" fillId="0" borderId="55" xfId="1" applyFont="1" applyBorder="1"/>
    <xf numFmtId="0" fontId="2" fillId="0" borderId="60" xfId="1" applyFont="1" applyBorder="1"/>
    <xf numFmtId="2" fontId="2" fillId="2" borderId="57" xfId="1" applyNumberFormat="1" applyFont="1" applyFill="1" applyBorder="1" applyAlignment="1">
      <alignment vertical="center"/>
    </xf>
    <xf numFmtId="0" fontId="2" fillId="0" borderId="58" xfId="1" applyFont="1" applyBorder="1" applyAlignment="1">
      <alignment horizontal="center"/>
    </xf>
    <xf numFmtId="0" fontId="2" fillId="0" borderId="24" xfId="1" applyFont="1" applyBorder="1" applyAlignment="1">
      <alignment horizontal="center"/>
    </xf>
    <xf numFmtId="0" fontId="2" fillId="0" borderId="24" xfId="1" applyFont="1" applyBorder="1"/>
    <xf numFmtId="2" fontId="2" fillId="0" borderId="24" xfId="1" applyNumberFormat="1" applyFont="1" applyBorder="1"/>
    <xf numFmtId="2" fontId="2" fillId="0" borderId="24" xfId="1" applyNumberFormat="1" applyFont="1" applyBorder="1" applyAlignment="1">
      <alignment vertical="center"/>
    </xf>
    <xf numFmtId="0" fontId="4" fillId="0" borderId="0" xfId="1" quotePrefix="1" applyFont="1" applyAlignment="1">
      <alignment horizontal="right"/>
    </xf>
    <xf numFmtId="0" fontId="19" fillId="7" borderId="0" xfId="1" applyFill="1"/>
    <xf numFmtId="0" fontId="19" fillId="3" borderId="0" xfId="1" applyFill="1"/>
    <xf numFmtId="0" fontId="19" fillId="8" borderId="0" xfId="1" applyFill="1"/>
    <xf numFmtId="0" fontId="4" fillId="0" borderId="0" xfId="1" quotePrefix="1" applyFont="1"/>
    <xf numFmtId="0" fontId="4" fillId="0" borderId="0" xfId="1" quotePrefix="1" applyFont="1" applyAlignment="1">
      <alignment horizontal="center" vertical="center" textRotation="90"/>
    </xf>
    <xf numFmtId="0" fontId="0" fillId="0" borderId="24" xfId="0" applyBorder="1" applyAlignment="1">
      <alignment horizontal="center" vertical="center"/>
    </xf>
    <xf numFmtId="0" fontId="30" fillId="5" borderId="53" xfId="1" applyFont="1" applyFill="1" applyBorder="1" applyAlignment="1">
      <alignment horizontal="center" wrapText="1"/>
    </xf>
    <xf numFmtId="0" fontId="0" fillId="0" borderId="0" xfId="0" applyAlignment="1">
      <alignment horizontal="center"/>
    </xf>
    <xf numFmtId="164" fontId="0" fillId="15" borderId="0" xfId="0" applyNumberFormat="1" applyFill="1" applyBorder="1" applyAlignment="1">
      <alignment horizontal="center"/>
    </xf>
    <xf numFmtId="164" fontId="0" fillId="0" borderId="0" xfId="0" applyNumberFormat="1" applyFill="1" applyBorder="1" applyAlignment="1">
      <alignment horizontal="center"/>
    </xf>
    <xf numFmtId="164" fontId="0" fillId="0" borderId="0" xfId="0" applyNumberFormat="1" applyBorder="1" applyAlignment="1">
      <alignment horizontal="center"/>
    </xf>
    <xf numFmtId="10" fontId="0" fillId="0" borderId="0" xfId="2" applyNumberFormat="1" applyFont="1" applyBorder="1" applyAlignment="1">
      <alignment horizontal="center"/>
    </xf>
    <xf numFmtId="0" fontId="0" fillId="0" borderId="0" xfId="0" applyBorder="1"/>
    <xf numFmtId="0" fontId="0" fillId="0" borderId="0" xfId="0" applyBorder="1" applyAlignment="1">
      <alignment horizontal="center"/>
    </xf>
    <xf numFmtId="10" fontId="0" fillId="0" borderId="0" xfId="0" applyNumberFormat="1" applyBorder="1" applyAlignment="1">
      <alignment horizontal="center"/>
    </xf>
    <xf numFmtId="0" fontId="0" fillId="16" borderId="0" xfId="0" applyFill="1" applyBorder="1" applyAlignment="1">
      <alignment vertical="center" wrapText="1"/>
    </xf>
    <xf numFmtId="0" fontId="0" fillId="0" borderId="0" xfId="0" applyFill="1" applyBorder="1" applyAlignment="1">
      <alignment vertical="center"/>
    </xf>
    <xf numFmtId="0" fontId="0" fillId="0" borderId="0" xfId="0" applyFill="1" applyAlignment="1">
      <alignment vertical="center"/>
    </xf>
    <xf numFmtId="0" fontId="0" fillId="0" borderId="0" xfId="0" applyFill="1" applyBorder="1" applyAlignment="1">
      <alignment vertical="center" wrapText="1"/>
    </xf>
    <xf numFmtId="0" fontId="0" fillId="0" borderId="0" xfId="0" applyFill="1" applyAlignment="1">
      <alignment vertical="center" wrapText="1"/>
    </xf>
    <xf numFmtId="164" fontId="0" fillId="16" borderId="0" xfId="0" applyNumberFormat="1" applyFill="1" applyBorder="1" applyAlignment="1">
      <alignment horizontal="center" vertical="center" wrapText="1"/>
    </xf>
    <xf numFmtId="164" fontId="0" fillId="16" borderId="0" xfId="0" applyNumberFormat="1" applyFill="1" applyBorder="1" applyAlignment="1">
      <alignment horizontal="left" vertical="center" wrapText="1"/>
    </xf>
    <xf numFmtId="0" fontId="0" fillId="17" borderId="0" xfId="0" applyFill="1" applyBorder="1" applyAlignment="1">
      <alignment horizontal="left" vertical="center" wrapText="1"/>
    </xf>
    <xf numFmtId="0" fontId="0" fillId="0" borderId="0" xfId="0" applyAlignment="1">
      <alignment horizontal="left" vertical="center" wrapText="1"/>
    </xf>
    <xf numFmtId="0" fontId="2" fillId="0" borderId="57" xfId="1" applyFont="1" applyFill="1" applyBorder="1"/>
    <xf numFmtId="0" fontId="2" fillId="0" borderId="24" xfId="1" applyFont="1" applyFill="1" applyBorder="1"/>
    <xf numFmtId="164" fontId="0" fillId="18" borderId="24" xfId="0" applyNumberFormat="1" applyFill="1" applyBorder="1" applyAlignment="1">
      <alignment horizontal="center" vertical="top" wrapText="1"/>
    </xf>
    <xf numFmtId="0" fontId="0" fillId="17" borderId="24" xfId="0" applyFill="1" applyBorder="1" applyAlignment="1">
      <alignment horizontal="center" vertical="top" wrapText="1"/>
    </xf>
    <xf numFmtId="164" fontId="0" fillId="18" borderId="24" xfId="0" applyNumberFormat="1" applyFill="1" applyBorder="1" applyAlignment="1">
      <alignment horizontal="left" vertical="center"/>
    </xf>
    <xf numFmtId="164" fontId="0" fillId="19" borderId="24" xfId="0" applyNumberFormat="1" applyFill="1" applyBorder="1" applyAlignment="1">
      <alignment horizontal="center"/>
    </xf>
    <xf numFmtId="164" fontId="0" fillId="0" borderId="24" xfId="0" applyNumberFormat="1" applyBorder="1" applyAlignment="1">
      <alignment horizontal="center"/>
    </xf>
    <xf numFmtId="164" fontId="2" fillId="0" borderId="24" xfId="0" applyNumberFormat="1" applyFont="1" applyBorder="1" applyAlignment="1">
      <alignment horizontal="center"/>
    </xf>
    <xf numFmtId="9" fontId="2" fillId="0" borderId="24" xfId="3" applyNumberFormat="1" applyFont="1" applyBorder="1" applyAlignment="1">
      <alignment horizontal="center"/>
    </xf>
    <xf numFmtId="164" fontId="0" fillId="20" borderId="24" xfId="0" applyNumberFormat="1" applyFill="1" applyBorder="1" applyAlignment="1">
      <alignment horizontal="center"/>
    </xf>
    <xf numFmtId="164" fontId="0" fillId="0" borderId="26" xfId="0" applyNumberFormat="1" applyFill="1" applyBorder="1" applyAlignment="1">
      <alignment horizontal="center"/>
    </xf>
    <xf numFmtId="0" fontId="0" fillId="0" borderId="24" xfId="0" applyBorder="1" applyAlignment="1">
      <alignment horizontal="center"/>
    </xf>
    <xf numFmtId="10" fontId="2" fillId="0" borderId="24" xfId="0" applyNumberFormat="1" applyFont="1" applyBorder="1" applyAlignment="1">
      <alignment horizontal="center"/>
    </xf>
    <xf numFmtId="0" fontId="2" fillId="0" borderId="24" xfId="1" applyFont="1" applyFill="1" applyBorder="1" applyAlignment="1">
      <alignment horizontal="right" vertical="center" wrapText="1"/>
    </xf>
    <xf numFmtId="9" fontId="2" fillId="0" borderId="77" xfId="1" applyNumberFormat="1" applyFont="1" applyFill="1" applyBorder="1" applyAlignment="1">
      <alignment horizontal="center" vertical="center" wrapText="1"/>
    </xf>
    <xf numFmtId="0" fontId="2" fillId="0" borderId="78" xfId="1" applyFont="1" applyFill="1" applyBorder="1" applyAlignment="1">
      <alignment horizontal="center" vertical="center" wrapText="1"/>
    </xf>
    <xf numFmtId="0" fontId="30" fillId="2" borderId="24" xfId="1" applyFont="1" applyFill="1" applyBorder="1" applyAlignment="1">
      <alignment horizontal="center"/>
    </xf>
    <xf numFmtId="0" fontId="2" fillId="2" borderId="24" xfId="1" applyFont="1" applyFill="1" applyBorder="1" applyAlignment="1">
      <alignment horizontal="center"/>
    </xf>
    <xf numFmtId="0" fontId="4" fillId="0" borderId="24" xfId="1" applyFont="1" applyFill="1" applyBorder="1" applyAlignment="1">
      <alignment horizontal="center"/>
    </xf>
    <xf numFmtId="0" fontId="19" fillId="0" borderId="24" xfId="1" applyFill="1" applyBorder="1" applyAlignment="1">
      <alignment horizontal="center"/>
    </xf>
    <xf numFmtId="9" fontId="4" fillId="2" borderId="57" xfId="3" applyFont="1" applyFill="1" applyBorder="1" applyAlignment="1">
      <alignment horizontal="center" vertical="center"/>
    </xf>
    <xf numFmtId="9" fontId="4" fillId="2" borderId="36" xfId="3" applyFont="1" applyFill="1" applyBorder="1" applyAlignment="1">
      <alignment horizontal="center" vertical="center"/>
    </xf>
    <xf numFmtId="0" fontId="2" fillId="0" borderId="24" xfId="1" applyFont="1" applyFill="1" applyBorder="1" applyAlignment="1">
      <alignment horizontal="center" vertical="center" wrapText="1"/>
    </xf>
    <xf numFmtId="0" fontId="4" fillId="0" borderId="55" xfId="1" applyFont="1" applyFill="1" applyBorder="1" applyAlignment="1">
      <alignment horizontal="center" vertical="center" wrapText="1"/>
    </xf>
    <xf numFmtId="0" fontId="4" fillId="0" borderId="63" xfId="1" applyFont="1" applyFill="1" applyBorder="1" applyAlignment="1">
      <alignment horizontal="center" vertical="center" wrapText="1"/>
    </xf>
    <xf numFmtId="0" fontId="4" fillId="0" borderId="60" xfId="1" applyFont="1" applyFill="1" applyBorder="1" applyAlignment="1">
      <alignment horizontal="center" vertical="center" wrapText="1"/>
    </xf>
    <xf numFmtId="0" fontId="4" fillId="0" borderId="59" xfId="1" applyFont="1" applyFill="1" applyBorder="1" applyAlignment="1">
      <alignment horizontal="center" vertical="center" wrapText="1"/>
    </xf>
    <xf numFmtId="0" fontId="4" fillId="0" borderId="34" xfId="1" applyFont="1" applyFill="1" applyBorder="1" applyAlignment="1">
      <alignment horizontal="center" vertical="center" wrapText="1"/>
    </xf>
    <xf numFmtId="0" fontId="4" fillId="0" borderId="64" xfId="1" applyFont="1" applyFill="1" applyBorder="1" applyAlignment="1">
      <alignment horizontal="center" vertical="center" wrapText="1"/>
    </xf>
    <xf numFmtId="0" fontId="4" fillId="2" borderId="24" xfId="1" applyFont="1" applyFill="1" applyBorder="1" applyAlignment="1">
      <alignment horizontal="center"/>
    </xf>
    <xf numFmtId="0" fontId="19" fillId="2" borderId="24" xfId="1" applyFill="1" applyBorder="1" applyAlignment="1">
      <alignment horizontal="center"/>
    </xf>
    <xf numFmtId="0" fontId="19" fillId="2" borderId="57" xfId="1" applyFill="1" applyBorder="1" applyAlignment="1">
      <alignment horizontal="center" vertical="center" wrapText="1"/>
    </xf>
    <xf numFmtId="0" fontId="19" fillId="2" borderId="36" xfId="1" applyFill="1" applyBorder="1" applyAlignment="1">
      <alignment horizontal="center" vertical="center" wrapText="1"/>
    </xf>
    <xf numFmtId="9" fontId="4" fillId="2" borderId="24" xfId="3" applyFont="1" applyFill="1" applyBorder="1" applyAlignment="1">
      <alignment horizontal="center" vertical="center"/>
    </xf>
    <xf numFmtId="0" fontId="4" fillId="0" borderId="67" xfId="1" applyFont="1" applyFill="1" applyBorder="1" applyAlignment="1">
      <alignment horizontal="center" vertical="center" wrapText="1"/>
    </xf>
    <xf numFmtId="0" fontId="2" fillId="0" borderId="7" xfId="1" applyFont="1" applyFill="1" applyBorder="1" applyAlignment="1">
      <alignment horizontal="center" vertical="center" textRotation="90"/>
    </xf>
    <xf numFmtId="0" fontId="2" fillId="0" borderId="10" xfId="1" applyFont="1" applyFill="1" applyBorder="1" applyAlignment="1">
      <alignment horizontal="center" vertical="center" textRotation="90"/>
    </xf>
    <xf numFmtId="0" fontId="2" fillId="0" borderId="26" xfId="1" applyFont="1" applyFill="1" applyBorder="1" applyAlignment="1">
      <alignment horizontal="center" vertical="center" wrapText="1"/>
    </xf>
    <xf numFmtId="0" fontId="2" fillId="0" borderId="57" xfId="1" applyFont="1" applyFill="1" applyBorder="1" applyAlignment="1">
      <alignment horizontal="center" vertical="center" wrapText="1"/>
    </xf>
    <xf numFmtId="0" fontId="2" fillId="0" borderId="62" xfId="1" applyFont="1" applyFill="1" applyBorder="1" applyAlignment="1">
      <alignment horizontal="center" vertical="center" wrapText="1"/>
    </xf>
    <xf numFmtId="0" fontId="4" fillId="0" borderId="10" xfId="1" applyFont="1" applyFill="1" applyBorder="1" applyAlignment="1">
      <alignment horizontal="center" vertical="center" wrapText="1"/>
    </xf>
    <xf numFmtId="0" fontId="4" fillId="0" borderId="68" xfId="1" applyFont="1" applyFill="1" applyBorder="1" applyAlignment="1">
      <alignment horizontal="center" vertical="center" wrapText="1"/>
    </xf>
    <xf numFmtId="0" fontId="4" fillId="0" borderId="65" xfId="1" applyFont="1" applyFill="1" applyBorder="1" applyAlignment="1">
      <alignment horizontal="center" vertical="center" wrapText="1"/>
    </xf>
    <xf numFmtId="2" fontId="19" fillId="2" borderId="57" xfId="1" applyNumberFormat="1" applyFill="1" applyBorder="1" applyAlignment="1">
      <alignment horizontal="center" vertical="center"/>
    </xf>
    <xf numFmtId="2" fontId="19" fillId="2" borderId="36" xfId="1" applyNumberFormat="1" applyFill="1" applyBorder="1" applyAlignment="1">
      <alignment horizontal="center" vertical="center"/>
    </xf>
    <xf numFmtId="0" fontId="19" fillId="0" borderId="57" xfId="1" applyBorder="1" applyAlignment="1">
      <alignment horizontal="center" vertical="center"/>
    </xf>
    <xf numFmtId="0" fontId="19" fillId="0" borderId="36" xfId="1" applyBorder="1" applyAlignment="1">
      <alignment horizontal="center" vertical="center"/>
    </xf>
    <xf numFmtId="0" fontId="4" fillId="0" borderId="85" xfId="1" applyFont="1" applyFill="1" applyBorder="1" applyAlignment="1">
      <alignment horizontal="center" vertical="center" wrapText="1"/>
    </xf>
    <xf numFmtId="0" fontId="2" fillId="0" borderId="61" xfId="1" applyFont="1" applyFill="1" applyBorder="1" applyAlignment="1">
      <alignment horizontal="center" vertical="center" wrapText="1"/>
    </xf>
    <xf numFmtId="0" fontId="4" fillId="0" borderId="7"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9" xfId="1" applyFont="1" applyFill="1" applyBorder="1" applyAlignment="1">
      <alignment horizontal="center" vertical="center" wrapText="1"/>
    </xf>
    <xf numFmtId="0" fontId="4" fillId="0" borderId="80" xfId="1" applyFont="1" applyFill="1" applyBorder="1" applyAlignment="1">
      <alignment horizontal="center" vertical="center" wrapText="1"/>
    </xf>
    <xf numFmtId="0" fontId="19" fillId="2" borderId="57" xfId="1" applyFill="1" applyBorder="1" applyAlignment="1">
      <alignment horizontal="center" vertical="center"/>
    </xf>
    <xf numFmtId="0" fontId="19" fillId="2" borderId="36" xfId="1" applyFill="1" applyBorder="1" applyAlignment="1">
      <alignment horizontal="center" vertical="center"/>
    </xf>
    <xf numFmtId="0" fontId="19" fillId="0" borderId="56" xfId="1" applyBorder="1" applyAlignment="1">
      <alignment horizontal="center"/>
    </xf>
    <xf numFmtId="0" fontId="19" fillId="0" borderId="58" xfId="1" applyBorder="1" applyAlignment="1">
      <alignment horizontal="center"/>
    </xf>
    <xf numFmtId="0" fontId="2" fillId="0" borderId="77" xfId="1" applyFont="1" applyFill="1" applyBorder="1" applyAlignment="1">
      <alignment horizontal="center" vertical="center" wrapText="1"/>
    </xf>
    <xf numFmtId="0" fontId="2" fillId="0" borderId="10" xfId="1" applyFont="1" applyFill="1" applyBorder="1" applyAlignment="1">
      <alignment horizontal="center" vertical="center" wrapText="1"/>
    </xf>
    <xf numFmtId="0" fontId="4" fillId="0" borderId="19" xfId="1" applyFont="1" applyFill="1" applyBorder="1" applyAlignment="1">
      <alignment horizontal="center" vertical="center" wrapText="1"/>
    </xf>
    <xf numFmtId="0" fontId="4" fillId="0" borderId="69" xfId="1" applyFont="1" applyFill="1" applyBorder="1" applyAlignment="1">
      <alignment horizontal="center" vertical="center" wrapText="1"/>
    </xf>
    <xf numFmtId="0" fontId="4" fillId="0" borderId="70" xfId="1" applyFont="1" applyFill="1" applyBorder="1" applyAlignment="1">
      <alignment horizontal="center" vertical="center" wrapText="1"/>
    </xf>
    <xf numFmtId="0" fontId="2" fillId="0" borderId="56" xfId="1" applyFont="1" applyFill="1" applyBorder="1" applyAlignment="1">
      <alignment horizontal="center" vertical="center" textRotation="90"/>
    </xf>
    <xf numFmtId="0" fontId="2" fillId="0" borderId="36" xfId="1" applyFont="1" applyFill="1" applyBorder="1" applyAlignment="1">
      <alignment horizontal="center" vertical="center" wrapText="1"/>
    </xf>
    <xf numFmtId="0" fontId="33" fillId="0" borderId="57" xfId="1" applyFont="1" applyFill="1" applyBorder="1" applyAlignment="1">
      <alignment horizontal="center" vertical="center" wrapText="1"/>
    </xf>
    <xf numFmtId="0" fontId="33" fillId="0" borderId="36" xfId="1" applyFont="1" applyFill="1" applyBorder="1" applyAlignment="1">
      <alignment horizontal="center" vertical="center" wrapText="1"/>
    </xf>
    <xf numFmtId="0" fontId="4" fillId="0" borderId="24" xfId="1" applyFont="1" applyFill="1" applyBorder="1" applyAlignment="1">
      <alignment horizontal="center" vertical="center" wrapText="1"/>
    </xf>
    <xf numFmtId="0" fontId="19" fillId="2" borderId="26" xfId="1" applyFill="1" applyBorder="1" applyAlignment="1">
      <alignment horizontal="center" vertical="center"/>
    </xf>
    <xf numFmtId="0" fontId="4" fillId="0" borderId="6" xfId="1" applyFont="1" applyFill="1" applyBorder="1" applyAlignment="1">
      <alignment horizontal="center" vertical="center" wrapText="1"/>
    </xf>
    <xf numFmtId="0" fontId="45" fillId="0" borderId="7" xfId="1" applyFont="1" applyFill="1" applyBorder="1" applyAlignment="1">
      <alignment horizontal="center" vertical="center" wrapText="1"/>
    </xf>
    <xf numFmtId="0" fontId="45" fillId="0" borderId="0" xfId="1" applyFont="1" applyFill="1" applyBorder="1" applyAlignment="1">
      <alignment horizontal="center" vertical="center" wrapText="1"/>
    </xf>
    <xf numFmtId="0" fontId="45" fillId="0" borderId="6" xfId="1" applyFont="1" applyFill="1" applyBorder="1" applyAlignment="1">
      <alignment horizontal="center" vertical="center" wrapText="1"/>
    </xf>
    <xf numFmtId="0" fontId="2" fillId="0" borderId="24" xfId="1" applyFont="1" applyFill="1" applyBorder="1" applyAlignment="1">
      <alignment horizontal="center" vertical="center" textRotation="90"/>
    </xf>
    <xf numFmtId="0" fontId="2" fillId="0" borderId="55" xfId="1" applyFont="1" applyFill="1" applyBorder="1" applyAlignment="1">
      <alignment horizontal="center" vertical="center" wrapText="1"/>
    </xf>
    <xf numFmtId="0" fontId="2" fillId="0" borderId="60" xfId="1" applyFont="1" applyFill="1" applyBorder="1" applyAlignment="1">
      <alignment horizontal="center" vertical="center" wrapText="1"/>
    </xf>
    <xf numFmtId="0" fontId="2" fillId="0" borderId="59" xfId="1" applyFont="1" applyFill="1" applyBorder="1" applyAlignment="1">
      <alignment horizontal="center" vertical="center" wrapText="1"/>
    </xf>
    <xf numFmtId="0" fontId="2" fillId="0" borderId="64" xfId="1" applyFont="1" applyFill="1" applyBorder="1" applyAlignment="1">
      <alignment horizontal="center" vertical="center" wrapText="1"/>
    </xf>
    <xf numFmtId="0" fontId="4" fillId="0" borderId="22" xfId="1" applyFont="1" applyFill="1" applyBorder="1" applyAlignment="1">
      <alignment horizontal="center" vertical="center" wrapText="1"/>
    </xf>
    <xf numFmtId="0" fontId="2" fillId="0" borderId="77" xfId="1" applyFont="1" applyFill="1" applyBorder="1" applyAlignment="1">
      <alignment horizontal="center" vertical="center" textRotation="90" wrapText="1"/>
    </xf>
    <xf numFmtId="0" fontId="2" fillId="0" borderId="7" xfId="1" applyFont="1" applyFill="1" applyBorder="1" applyAlignment="1">
      <alignment horizontal="center" vertical="center" textRotation="90" wrapText="1"/>
    </xf>
    <xf numFmtId="0" fontId="2" fillId="0" borderId="24" xfId="1" applyFont="1" applyFill="1" applyBorder="1" applyAlignment="1">
      <alignment horizontal="center" vertical="center" textRotation="90" wrapText="1"/>
    </xf>
    <xf numFmtId="0" fontId="2" fillId="0" borderId="7" xfId="1" applyFont="1" applyFill="1" applyBorder="1" applyAlignment="1">
      <alignment horizontal="center" vertical="center" wrapText="1"/>
    </xf>
    <xf numFmtId="0" fontId="2" fillId="0" borderId="6" xfId="1" applyFont="1" applyFill="1" applyBorder="1" applyAlignment="1">
      <alignment horizontal="center" vertical="center" wrapText="1"/>
    </xf>
    <xf numFmtId="0" fontId="4" fillId="0" borderId="77" xfId="1" applyFont="1" applyFill="1" applyBorder="1" applyAlignment="1">
      <alignment horizontal="center" vertical="center" wrapText="1"/>
    </xf>
    <xf numFmtId="0" fontId="4" fillId="0" borderId="81" xfId="1" applyFont="1" applyFill="1" applyBorder="1" applyAlignment="1">
      <alignment horizontal="center" vertical="center" wrapText="1"/>
    </xf>
    <xf numFmtId="0" fontId="4" fillId="0" borderId="78" xfId="1" applyFont="1" applyFill="1" applyBorder="1" applyAlignment="1">
      <alignment horizontal="center" vertical="center" wrapText="1"/>
    </xf>
    <xf numFmtId="0" fontId="4" fillId="0" borderId="66" xfId="1" applyFont="1" applyFill="1" applyBorder="1" applyAlignment="1">
      <alignment horizontal="center" vertical="center" wrapText="1"/>
    </xf>
    <xf numFmtId="0" fontId="30" fillId="2" borderId="56" xfId="1" applyFont="1" applyFill="1" applyBorder="1" applyAlignment="1">
      <alignment horizontal="center"/>
    </xf>
    <xf numFmtId="0" fontId="30" fillId="2" borderId="58" xfId="1" applyFont="1" applyFill="1" applyBorder="1" applyAlignment="1">
      <alignment horizontal="center"/>
    </xf>
    <xf numFmtId="0" fontId="4" fillId="2" borderId="56" xfId="1" applyFont="1" applyFill="1" applyBorder="1" applyAlignment="1">
      <alignment horizontal="center"/>
    </xf>
    <xf numFmtId="0" fontId="4" fillId="2" borderId="58" xfId="1" applyFont="1" applyFill="1" applyBorder="1" applyAlignment="1">
      <alignment horizontal="center"/>
    </xf>
    <xf numFmtId="0" fontId="19" fillId="0" borderId="24" xfId="1" applyBorder="1" applyAlignment="1">
      <alignment horizontal="center"/>
    </xf>
    <xf numFmtId="0" fontId="4" fillId="0" borderId="12" xfId="1" applyFont="1" applyFill="1" applyBorder="1" applyAlignment="1">
      <alignment horizontal="center" vertical="center" wrapText="1"/>
    </xf>
    <xf numFmtId="0" fontId="4" fillId="0" borderId="9" xfId="1" applyFont="1" applyFill="1" applyBorder="1" applyAlignment="1">
      <alignment horizontal="center" vertical="center" wrapText="1"/>
    </xf>
    <xf numFmtId="0" fontId="4" fillId="2" borderId="19" xfId="1" applyFont="1" applyFill="1" applyBorder="1" applyAlignment="1">
      <alignment horizontal="center" vertical="center" wrapText="1"/>
    </xf>
    <xf numFmtId="0" fontId="4" fillId="2" borderId="69" xfId="1" applyFont="1" applyFill="1" applyBorder="1" applyAlignment="1">
      <alignment horizontal="center" vertical="center" wrapText="1"/>
    </xf>
    <xf numFmtId="0" fontId="4" fillId="2" borderId="70" xfId="1" applyFont="1" applyFill="1" applyBorder="1" applyAlignment="1">
      <alignment horizontal="center" vertical="center" wrapText="1"/>
    </xf>
    <xf numFmtId="0" fontId="4" fillId="2" borderId="22" xfId="1" applyFont="1" applyFill="1" applyBorder="1" applyAlignment="1">
      <alignment horizontal="center" vertical="center" wrapText="1"/>
    </xf>
    <xf numFmtId="0" fontId="4" fillId="2" borderId="79" xfId="1" applyFont="1" applyFill="1" applyBorder="1" applyAlignment="1">
      <alignment horizontal="center" vertical="center" wrapText="1"/>
    </xf>
    <xf numFmtId="0" fontId="4" fillId="2" borderId="80" xfId="1" applyFont="1" applyFill="1" applyBorder="1" applyAlignment="1">
      <alignment horizontal="center" vertical="center" wrapText="1"/>
    </xf>
    <xf numFmtId="0" fontId="33" fillId="0" borderId="24" xfId="1" applyFont="1" applyFill="1" applyBorder="1" applyAlignment="1">
      <alignment horizontal="center" vertical="center" wrapText="1"/>
    </xf>
    <xf numFmtId="0" fontId="19" fillId="0" borderId="57" xfId="1" applyBorder="1" applyAlignment="1">
      <alignment horizontal="center" vertical="center" wrapText="1"/>
    </xf>
    <xf numFmtId="0" fontId="19" fillId="0" borderId="36" xfId="1" applyBorder="1" applyAlignment="1">
      <alignment horizontal="center" vertical="center" wrapText="1"/>
    </xf>
    <xf numFmtId="0" fontId="2" fillId="0" borderId="68" xfId="1" applyFont="1" applyBorder="1" applyAlignment="1">
      <alignment horizontal="center"/>
    </xf>
    <xf numFmtId="0" fontId="2" fillId="0" borderId="81" xfId="1" applyFont="1" applyFill="1" applyBorder="1" applyAlignment="1">
      <alignment horizontal="center" vertical="center" wrapText="1"/>
    </xf>
    <xf numFmtId="0" fontId="2" fillId="0" borderId="0" xfId="1" applyFont="1" applyFill="1" applyBorder="1" applyAlignment="1">
      <alignment horizontal="center" vertical="center" wrapText="1"/>
    </xf>
    <xf numFmtId="0" fontId="2" fillId="0" borderId="82" xfId="1" applyFont="1" applyFill="1" applyBorder="1" applyAlignment="1">
      <alignment horizontal="center" vertical="center" wrapText="1"/>
    </xf>
    <xf numFmtId="0" fontId="2" fillId="0" borderId="8" xfId="1" applyFont="1" applyFill="1" applyBorder="1" applyAlignment="1">
      <alignment horizontal="center" vertical="center" wrapText="1"/>
    </xf>
    <xf numFmtId="0" fontId="2" fillId="0" borderId="68" xfId="1" applyFont="1" applyFill="1" applyBorder="1" applyAlignment="1">
      <alignment horizontal="center" vertical="center" wrapText="1"/>
    </xf>
    <xf numFmtId="0" fontId="2" fillId="0" borderId="11" xfId="1" applyFont="1" applyFill="1" applyBorder="1" applyAlignment="1">
      <alignment horizontal="center" vertical="center" wrapText="1"/>
    </xf>
    <xf numFmtId="0" fontId="29" fillId="0" borderId="77" xfId="1" applyFont="1" applyBorder="1" applyAlignment="1">
      <alignment horizontal="center" vertical="center"/>
    </xf>
    <xf numFmtId="0" fontId="29" fillId="0" borderId="81" xfId="1" applyFont="1" applyBorder="1" applyAlignment="1">
      <alignment horizontal="center" vertical="center"/>
    </xf>
    <xf numFmtId="0" fontId="29" fillId="0" borderId="78" xfId="1" applyFont="1" applyBorder="1" applyAlignment="1">
      <alignment horizontal="center" vertical="center"/>
    </xf>
    <xf numFmtId="0" fontId="29" fillId="0" borderId="10" xfId="1" applyFont="1" applyBorder="1" applyAlignment="1">
      <alignment horizontal="center" vertical="center"/>
    </xf>
    <xf numFmtId="0" fontId="29" fillId="0" borderId="68" xfId="1" applyFont="1" applyBorder="1" applyAlignment="1">
      <alignment horizontal="center" vertical="center"/>
    </xf>
    <xf numFmtId="0" fontId="29" fillId="0" borderId="65" xfId="1" applyFont="1" applyBorder="1" applyAlignment="1">
      <alignment horizontal="center" vertical="center"/>
    </xf>
    <xf numFmtId="9" fontId="28" fillId="2" borderId="55" xfId="3" applyFont="1" applyFill="1" applyBorder="1" applyAlignment="1">
      <alignment horizontal="center" vertical="center" wrapText="1"/>
    </xf>
    <xf numFmtId="9" fontId="28" fillId="2" borderId="7" xfId="3" applyFont="1" applyFill="1" applyBorder="1" applyAlignment="1">
      <alignment horizontal="center" vertical="center" wrapText="1"/>
    </xf>
    <xf numFmtId="9" fontId="28" fillId="2" borderId="59" xfId="3" applyFont="1" applyFill="1" applyBorder="1" applyAlignment="1">
      <alignment horizontal="center" vertical="center" wrapText="1"/>
    </xf>
    <xf numFmtId="0" fontId="28" fillId="0" borderId="73" xfId="1" applyFont="1" applyBorder="1" applyAlignment="1">
      <alignment horizontal="center"/>
    </xf>
    <xf numFmtId="0" fontId="28" fillId="0" borderId="74" xfId="1" applyFont="1" applyBorder="1" applyAlignment="1">
      <alignment horizontal="center"/>
    </xf>
    <xf numFmtId="0" fontId="28" fillId="0" borderId="75" xfId="1" applyFont="1" applyBorder="1" applyAlignment="1">
      <alignment horizontal="center"/>
    </xf>
    <xf numFmtId="0" fontId="28" fillId="0" borderId="76" xfId="1" applyFont="1" applyBorder="1" applyAlignment="1">
      <alignment horizontal="center"/>
    </xf>
    <xf numFmtId="0" fontId="2" fillId="0" borderId="55" xfId="1" applyFont="1" applyBorder="1" applyAlignment="1">
      <alignment horizontal="center" vertical="center"/>
    </xf>
    <xf numFmtId="0" fontId="2" fillId="0" borderId="60" xfId="1" applyFont="1" applyBorder="1" applyAlignment="1">
      <alignment horizontal="center" vertical="center"/>
    </xf>
    <xf numFmtId="0" fontId="2" fillId="0" borderId="59" xfId="1" applyFont="1" applyBorder="1" applyAlignment="1">
      <alignment horizontal="center" vertical="center"/>
    </xf>
    <xf numFmtId="0" fontId="2" fillId="0" borderId="64" xfId="1" applyFont="1" applyBorder="1" applyAlignment="1">
      <alignment horizontal="center" vertical="center"/>
    </xf>
    <xf numFmtId="0" fontId="2" fillId="0" borderId="57" xfId="1" applyFont="1" applyBorder="1" applyAlignment="1">
      <alignment horizontal="center" vertical="center" wrapText="1"/>
    </xf>
    <xf numFmtId="0" fontId="2" fillId="0" borderId="36" xfId="1" applyFont="1" applyBorder="1" applyAlignment="1">
      <alignment horizontal="center" vertical="center" wrapText="1"/>
    </xf>
    <xf numFmtId="0" fontId="2" fillId="0" borderId="10" xfId="1" applyFont="1" applyFill="1" applyBorder="1" applyAlignment="1">
      <alignment horizontal="center" vertical="center" textRotation="90" wrapText="1"/>
    </xf>
    <xf numFmtId="0" fontId="2" fillId="0" borderId="57" xfId="1" applyFont="1" applyFill="1" applyBorder="1" applyAlignment="1">
      <alignment horizontal="center" vertical="center" textRotation="90" wrapText="1"/>
    </xf>
    <xf numFmtId="0" fontId="2" fillId="0" borderId="26" xfId="1" applyFont="1" applyFill="1" applyBorder="1" applyAlignment="1">
      <alignment horizontal="center" vertical="center" textRotation="90" wrapText="1"/>
    </xf>
    <xf numFmtId="0" fontId="2" fillId="0" borderId="59" xfId="1" applyFont="1" applyFill="1" applyBorder="1" applyAlignment="1">
      <alignment horizontal="center" vertical="center" textRotation="90" wrapText="1"/>
    </xf>
    <xf numFmtId="0" fontId="4" fillId="0" borderId="57" xfId="1" applyFont="1" applyBorder="1" applyAlignment="1">
      <alignment horizontal="center" vertical="center" wrapText="1"/>
    </xf>
    <xf numFmtId="0" fontId="19" fillId="0" borderId="26" xfId="1" applyBorder="1" applyAlignment="1">
      <alignment horizontal="center" vertical="center" wrapText="1"/>
    </xf>
    <xf numFmtId="0" fontId="4" fillId="0" borderId="71" xfId="1" applyFont="1" applyFill="1" applyBorder="1" applyAlignment="1">
      <alignment horizontal="center" vertical="center" wrapText="1"/>
    </xf>
    <xf numFmtId="0" fontId="28" fillId="2" borderId="78" xfId="1" applyFont="1" applyFill="1" applyBorder="1" applyAlignment="1">
      <alignment horizontal="center" vertical="center" wrapText="1"/>
    </xf>
    <xf numFmtId="0" fontId="28" fillId="2" borderId="6" xfId="1" applyFont="1" applyFill="1" applyBorder="1" applyAlignment="1">
      <alignment horizontal="center" vertical="center" wrapText="1"/>
    </xf>
    <xf numFmtId="0" fontId="28" fillId="2" borderId="64" xfId="1" applyFont="1" applyFill="1" applyBorder="1" applyAlignment="1">
      <alignment horizontal="center" vertical="center" wrapText="1"/>
    </xf>
    <xf numFmtId="0" fontId="28" fillId="0" borderId="78" xfId="1" applyFont="1" applyBorder="1" applyAlignment="1">
      <alignment horizontal="center" vertical="center" wrapText="1"/>
    </xf>
    <xf numFmtId="0" fontId="28" fillId="0" borderId="6" xfId="1" applyFont="1" applyBorder="1" applyAlignment="1">
      <alignment horizontal="center" vertical="center" wrapText="1"/>
    </xf>
    <xf numFmtId="0" fontId="28" fillId="0" borderId="0" xfId="1" applyFont="1" applyBorder="1" applyAlignment="1">
      <alignment horizontal="center" vertical="center" wrapText="1"/>
    </xf>
    <xf numFmtId="0" fontId="33" fillId="0" borderId="26" xfId="1" applyFont="1" applyFill="1" applyBorder="1" applyAlignment="1">
      <alignment horizontal="center" vertical="center" wrapText="1"/>
    </xf>
    <xf numFmtId="0" fontId="2" fillId="0" borderId="12" xfId="1" applyFont="1" applyFill="1" applyBorder="1" applyAlignment="1">
      <alignment horizontal="center" vertical="center" wrapText="1"/>
    </xf>
    <xf numFmtId="0" fontId="2" fillId="0" borderId="72" xfId="1" applyFont="1" applyFill="1" applyBorder="1" applyAlignment="1">
      <alignment horizontal="center" vertical="center" wrapText="1"/>
    </xf>
    <xf numFmtId="0" fontId="2" fillId="0" borderId="9" xfId="1" applyFont="1" applyFill="1" applyBorder="1" applyAlignment="1">
      <alignment horizontal="center" vertical="center" wrapText="1"/>
    </xf>
    <xf numFmtId="0" fontId="34" fillId="0" borderId="24" xfId="1" applyFont="1" applyFill="1" applyBorder="1" applyAlignment="1">
      <alignment horizontal="center" vertical="center" wrapText="1"/>
    </xf>
    <xf numFmtId="0" fontId="2" fillId="0" borderId="55" xfId="1" applyFont="1" applyFill="1" applyBorder="1" applyAlignment="1">
      <alignment horizontal="center" vertical="center" textRotation="90" wrapText="1"/>
    </xf>
    <xf numFmtId="0" fontId="11" fillId="0" borderId="24" xfId="1" applyFont="1" applyFill="1" applyBorder="1" applyAlignment="1">
      <alignment horizontal="center" vertical="center" wrapText="1"/>
    </xf>
    <xf numFmtId="0" fontId="28" fillId="2" borderId="57" xfId="1" applyFont="1" applyFill="1" applyBorder="1" applyAlignment="1">
      <alignment horizontal="center" vertical="center" wrapText="1"/>
    </xf>
    <xf numFmtId="0" fontId="28" fillId="2" borderId="26" xfId="1" applyFont="1" applyFill="1" applyBorder="1" applyAlignment="1">
      <alignment horizontal="center" vertical="center" wrapText="1"/>
    </xf>
    <xf numFmtId="0" fontId="28" fillId="2" borderId="36" xfId="1" applyFont="1" applyFill="1" applyBorder="1" applyAlignment="1">
      <alignment horizontal="center" vertical="center" wrapText="1"/>
    </xf>
    <xf numFmtId="0" fontId="19" fillId="2" borderId="56" xfId="1" applyFill="1" applyBorder="1" applyAlignment="1">
      <alignment horizontal="center"/>
    </xf>
    <xf numFmtId="0" fontId="19" fillId="2" borderId="58" xfId="1" applyFill="1" applyBorder="1" applyAlignment="1">
      <alignment horizontal="center"/>
    </xf>
    <xf numFmtId="0" fontId="46" fillId="0" borderId="95" xfId="0" applyFont="1" applyBorder="1" applyAlignment="1">
      <alignment vertical="center" wrapText="1"/>
    </xf>
    <xf numFmtId="0" fontId="46" fillId="0" borderId="24" xfId="0" applyFont="1" applyBorder="1" applyAlignment="1">
      <alignment vertical="center" wrapText="1"/>
    </xf>
    <xf numFmtId="0" fontId="2" fillId="2" borderId="56" xfId="1" applyFont="1" applyFill="1" applyBorder="1" applyAlignment="1">
      <alignment horizontal="center"/>
    </xf>
    <xf numFmtId="0" fontId="2" fillId="2" borderId="58" xfId="1" applyFont="1" applyFill="1" applyBorder="1" applyAlignment="1">
      <alignment horizontal="center"/>
    </xf>
    <xf numFmtId="0" fontId="30" fillId="2" borderId="56" xfId="1" quotePrefix="1" applyFont="1" applyFill="1" applyBorder="1" applyAlignment="1">
      <alignment horizontal="center"/>
    </xf>
    <xf numFmtId="0" fontId="30" fillId="2" borderId="58" xfId="1" quotePrefix="1" applyFont="1" applyFill="1" applyBorder="1" applyAlignment="1">
      <alignment horizontal="center"/>
    </xf>
    <xf numFmtId="0" fontId="30" fillId="2" borderId="24" xfId="1" quotePrefix="1" applyFont="1" applyFill="1" applyBorder="1" applyAlignment="1">
      <alignment horizontal="center"/>
    </xf>
    <xf numFmtId="0" fontId="4" fillId="2" borderId="24" xfId="1" quotePrefix="1" applyFont="1" applyFill="1" applyBorder="1" applyAlignment="1">
      <alignment horizontal="center"/>
    </xf>
    <xf numFmtId="0" fontId="30" fillId="0" borderId="56" xfId="1" applyFont="1" applyBorder="1" applyAlignment="1">
      <alignment horizontal="center"/>
    </xf>
    <xf numFmtId="0" fontId="30" fillId="0" borderId="58" xfId="1" applyFont="1" applyBorder="1" applyAlignment="1">
      <alignment horizontal="center"/>
    </xf>
    <xf numFmtId="0" fontId="2" fillId="0" borderId="56" xfId="1" applyFont="1" applyBorder="1" applyAlignment="1">
      <alignment horizontal="center"/>
    </xf>
    <xf numFmtId="0" fontId="2" fillId="0" borderId="83" xfId="1" applyFont="1" applyBorder="1" applyAlignment="1">
      <alignment horizontal="center"/>
    </xf>
    <xf numFmtId="0" fontId="2" fillId="0" borderId="58" xfId="1" applyFont="1" applyBorder="1" applyAlignment="1">
      <alignment horizontal="center"/>
    </xf>
    <xf numFmtId="0" fontId="2" fillId="0" borderId="24" xfId="1" applyFont="1" applyBorder="1" applyAlignment="1">
      <alignment horizontal="center"/>
    </xf>
    <xf numFmtId="9" fontId="2" fillId="0" borderId="56" xfId="1" applyNumberFormat="1" applyFont="1" applyBorder="1" applyAlignment="1">
      <alignment horizontal="center"/>
    </xf>
    <xf numFmtId="9" fontId="2" fillId="0" borderId="58" xfId="1" applyNumberFormat="1" applyFont="1" applyBorder="1" applyAlignment="1">
      <alignment horizontal="center"/>
    </xf>
    <xf numFmtId="0" fontId="2" fillId="0" borderId="5" xfId="1" applyFont="1" applyFill="1" applyBorder="1" applyAlignment="1">
      <alignment horizontal="right" vertical="center" wrapText="1"/>
    </xf>
    <xf numFmtId="0" fontId="2" fillId="0" borderId="81" xfId="1" applyFont="1" applyFill="1" applyBorder="1" applyAlignment="1">
      <alignment horizontal="right" vertical="center" wrapText="1"/>
    </xf>
    <xf numFmtId="0" fontId="2" fillId="0" borderId="0" xfId="1" applyFont="1" applyFill="1" applyBorder="1" applyAlignment="1">
      <alignment horizontal="right" vertical="center" wrapText="1"/>
    </xf>
    <xf numFmtId="0" fontId="2" fillId="0" borderId="6" xfId="1" applyFont="1" applyFill="1" applyBorder="1" applyAlignment="1">
      <alignment horizontal="right" vertical="center" wrapText="1"/>
    </xf>
    <xf numFmtId="9" fontId="2" fillId="0" borderId="7" xfId="1" applyNumberFormat="1" applyFont="1" applyFill="1" applyBorder="1" applyAlignment="1">
      <alignment horizontal="center" vertical="center" wrapText="1"/>
    </xf>
    <xf numFmtId="0" fontId="2" fillId="0" borderId="24" xfId="0" applyFont="1" applyBorder="1" applyAlignment="1">
      <alignment horizontal="center" vertical="center" wrapText="1"/>
    </xf>
    <xf numFmtId="0" fontId="2" fillId="0" borderId="57" xfId="0" applyFont="1" applyBorder="1" applyAlignment="1">
      <alignment horizontal="center" vertical="center"/>
    </xf>
    <xf numFmtId="0" fontId="2" fillId="0" borderId="26" xfId="0" applyFont="1" applyBorder="1" applyAlignment="1">
      <alignment horizontal="center" vertical="center"/>
    </xf>
    <xf numFmtId="0" fontId="2" fillId="0" borderId="36" xfId="0" applyFont="1" applyBorder="1" applyAlignment="1">
      <alignment horizontal="center" vertical="center"/>
    </xf>
    <xf numFmtId="0" fontId="2" fillId="9" borderId="0" xfId="0" applyFont="1" applyFill="1" applyBorder="1" applyAlignment="1">
      <alignment horizontal="center"/>
    </xf>
    <xf numFmtId="0" fontId="2" fillId="0" borderId="24" xfId="0" applyFont="1" applyFill="1" applyBorder="1" applyAlignment="1">
      <alignment horizontal="center"/>
    </xf>
    <xf numFmtId="0" fontId="2" fillId="9" borderId="24" xfId="0" applyFont="1" applyFill="1" applyBorder="1" applyAlignment="1">
      <alignment horizontal="center"/>
    </xf>
    <xf numFmtId="0" fontId="2" fillId="0" borderId="24" xfId="0" applyFont="1" applyBorder="1" applyAlignment="1">
      <alignment horizontal="center"/>
    </xf>
    <xf numFmtId="0" fontId="2" fillId="0" borderId="56" xfId="0" applyFont="1" applyBorder="1" applyAlignment="1">
      <alignment horizontal="center"/>
    </xf>
    <xf numFmtId="0" fontId="2" fillId="0" borderId="58" xfId="0" applyFont="1" applyBorder="1" applyAlignment="1">
      <alignment horizontal="center"/>
    </xf>
    <xf numFmtId="0" fontId="6" fillId="2" borderId="0" xfId="0" applyFont="1" applyFill="1" applyBorder="1" applyAlignment="1">
      <alignment horizontal="left" vertical="center" wrapText="1"/>
    </xf>
    <xf numFmtId="0" fontId="2" fillId="2" borderId="56" xfId="0" applyFont="1" applyFill="1" applyBorder="1" applyAlignment="1">
      <alignment horizontal="left" vertical="center" wrapText="1"/>
    </xf>
    <xf numFmtId="0" fontId="2" fillId="2" borderId="83" xfId="0" applyFont="1" applyFill="1" applyBorder="1" applyAlignment="1">
      <alignment horizontal="left" vertical="center" wrapText="1"/>
    </xf>
    <xf numFmtId="0" fontId="2" fillId="2" borderId="76" xfId="0" applyFont="1" applyFill="1" applyBorder="1" applyAlignment="1">
      <alignment horizontal="left" vertical="center" wrapText="1"/>
    </xf>
    <xf numFmtId="0" fontId="2" fillId="2" borderId="75" xfId="0" applyFont="1" applyFill="1" applyBorder="1" applyAlignment="1">
      <alignment horizontal="left" vertical="center" wrapText="1"/>
    </xf>
    <xf numFmtId="0" fontId="4" fillId="0" borderId="88"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7" xfId="0" applyFont="1" applyFill="1" applyBorder="1" applyAlignment="1">
      <alignment horizontal="center" vertical="center" wrapText="1"/>
    </xf>
    <xf numFmtId="0" fontId="4" fillId="2" borderId="63" xfId="0" applyFont="1" applyFill="1" applyBorder="1" applyAlignment="1">
      <alignment horizontal="left" vertical="center" wrapText="1"/>
    </xf>
    <xf numFmtId="0" fontId="2" fillId="2" borderId="56" xfId="0" applyFont="1" applyFill="1" applyBorder="1" applyAlignment="1">
      <alignment horizontal="center" vertical="center" wrapText="1"/>
    </xf>
    <xf numFmtId="0" fontId="2" fillId="2" borderId="83" xfId="0" applyFont="1" applyFill="1" applyBorder="1" applyAlignment="1">
      <alignment horizontal="center" vertical="center" wrapText="1"/>
    </xf>
    <xf numFmtId="0" fontId="2" fillId="2" borderId="58" xfId="0" applyFont="1" applyFill="1" applyBorder="1" applyAlignment="1">
      <alignment horizontal="center" vertical="center" wrapText="1"/>
    </xf>
    <xf numFmtId="0" fontId="4" fillId="2" borderId="56" xfId="0" applyFont="1" applyFill="1" applyBorder="1" applyAlignment="1">
      <alignment horizontal="left" vertical="center" wrapText="1"/>
    </xf>
    <xf numFmtId="0" fontId="4" fillId="2" borderId="83" xfId="0" applyFont="1" applyFill="1" applyBorder="1" applyAlignment="1">
      <alignment horizontal="left" vertical="center" wrapText="1"/>
    </xf>
    <xf numFmtId="0" fontId="4" fillId="2" borderId="58" xfId="0" applyFont="1" applyFill="1" applyBorder="1" applyAlignment="1">
      <alignment horizontal="left" vertical="center" wrapText="1"/>
    </xf>
    <xf numFmtId="1" fontId="4" fillId="2" borderId="63" xfId="0" applyNumberFormat="1" applyFont="1" applyFill="1" applyBorder="1" applyAlignment="1">
      <alignment horizontal="center" vertical="center" wrapText="1"/>
    </xf>
    <xf numFmtId="1" fontId="4" fillId="2" borderId="56" xfId="0" applyNumberFormat="1" applyFont="1" applyFill="1" applyBorder="1" applyAlignment="1">
      <alignment horizontal="center" vertical="center" wrapText="1"/>
    </xf>
    <xf numFmtId="1" fontId="4" fillId="2" borderId="58" xfId="0" applyNumberFormat="1" applyFont="1" applyFill="1" applyBorder="1" applyAlignment="1">
      <alignment horizontal="center" vertical="center" wrapText="1"/>
    </xf>
    <xf numFmtId="0" fontId="4" fillId="2" borderId="66" xfId="0" applyFont="1" applyFill="1" applyBorder="1" applyAlignment="1">
      <alignment horizontal="center" vertical="center" wrapText="1"/>
    </xf>
    <xf numFmtId="0" fontId="4" fillId="2" borderId="95" xfId="0" applyFont="1" applyFill="1" applyBorder="1" applyAlignment="1">
      <alignment horizontal="center" vertical="center" wrapText="1"/>
    </xf>
    <xf numFmtId="0" fontId="4" fillId="2" borderId="104" xfId="0" applyFont="1" applyFill="1" applyBorder="1" applyAlignment="1">
      <alignment horizontal="center" vertical="center" wrapText="1"/>
    </xf>
    <xf numFmtId="0" fontId="4" fillId="2" borderId="105" xfId="0" applyFont="1" applyFill="1" applyBorder="1" applyAlignment="1">
      <alignment horizontal="center" vertical="center" wrapText="1"/>
    </xf>
    <xf numFmtId="0" fontId="4" fillId="2" borderId="55" xfId="0" applyFont="1" applyFill="1" applyBorder="1" applyAlignment="1">
      <alignment horizontal="left" wrapText="1"/>
    </xf>
    <xf numFmtId="0" fontId="4" fillId="2" borderId="63" xfId="0" applyFont="1" applyFill="1" applyBorder="1" applyAlignment="1">
      <alignment horizontal="left" wrapText="1"/>
    </xf>
    <xf numFmtId="0" fontId="4" fillId="2" borderId="86" xfId="0" applyFont="1" applyFill="1" applyBorder="1" applyAlignment="1">
      <alignment horizontal="left" wrapText="1"/>
    </xf>
    <xf numFmtId="0" fontId="4" fillId="2" borderId="7" xfId="0" applyFont="1" applyFill="1" applyBorder="1" applyAlignment="1">
      <alignment horizontal="left" wrapText="1"/>
    </xf>
    <xf numFmtId="0" fontId="4" fillId="2" borderId="0" xfId="0" applyFont="1" applyFill="1" applyBorder="1" applyAlignment="1">
      <alignment horizontal="left" wrapText="1"/>
    </xf>
    <xf numFmtId="0" fontId="4" fillId="2" borderId="8" xfId="0" applyFont="1" applyFill="1" applyBorder="1" applyAlignment="1">
      <alignment horizontal="left" wrapText="1"/>
    </xf>
    <xf numFmtId="0" fontId="2" fillId="2" borderId="66" xfId="0" applyFont="1" applyFill="1" applyBorder="1" applyAlignment="1">
      <alignment horizontal="left" vertical="center" wrapText="1"/>
    </xf>
    <xf numFmtId="0" fontId="2" fillId="2" borderId="95"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58" xfId="0" applyFont="1" applyFill="1" applyBorder="1" applyAlignment="1">
      <alignment horizontal="left" vertical="center" wrapText="1"/>
    </xf>
    <xf numFmtId="0" fontId="8" fillId="2" borderId="53" xfId="0" applyFont="1" applyFill="1" applyBorder="1" applyAlignment="1">
      <alignment horizontal="center" vertical="center" wrapText="1"/>
    </xf>
    <xf numFmtId="0" fontId="8" fillId="2" borderId="106" xfId="0" applyFont="1" applyFill="1" applyBorder="1" applyAlignment="1">
      <alignment horizontal="center" vertical="center" wrapText="1"/>
    </xf>
    <xf numFmtId="0" fontId="8" fillId="2" borderId="74" xfId="0" applyFont="1" applyFill="1" applyBorder="1" applyAlignment="1">
      <alignment horizontal="center" vertical="center" wrapText="1"/>
    </xf>
    <xf numFmtId="0" fontId="12" fillId="3" borderId="54" xfId="0" applyFont="1" applyFill="1" applyBorder="1" applyAlignment="1">
      <alignment horizontal="center" vertical="center" wrapText="1"/>
    </xf>
    <xf numFmtId="0" fontId="12" fillId="3" borderId="107" xfId="0" applyFont="1" applyFill="1" applyBorder="1" applyAlignment="1">
      <alignment horizontal="center" vertical="center" wrapText="1"/>
    </xf>
    <xf numFmtId="0" fontId="12" fillId="3" borderId="108" xfId="0" applyFont="1" applyFill="1" applyBorder="1" applyAlignment="1">
      <alignment horizontal="center" vertical="center" wrapText="1"/>
    </xf>
    <xf numFmtId="0" fontId="4" fillId="2" borderId="81" xfId="0" applyFont="1" applyFill="1" applyBorder="1" applyAlignment="1">
      <alignment horizontal="left" vertical="center" wrapText="1"/>
    </xf>
    <xf numFmtId="0" fontId="4" fillId="2" borderId="68" xfId="0" applyFont="1" applyFill="1" applyBorder="1" applyAlignment="1">
      <alignment horizontal="left" vertical="center" wrapText="1"/>
    </xf>
    <xf numFmtId="0" fontId="2" fillId="14" borderId="24" xfId="0" applyFont="1" applyFill="1" applyBorder="1" applyAlignment="1">
      <alignment horizontal="left" vertical="center" wrapText="1"/>
    </xf>
    <xf numFmtId="0" fontId="2" fillId="14" borderId="87" xfId="0" applyFont="1" applyFill="1" applyBorder="1" applyAlignment="1">
      <alignment horizontal="left" vertical="center" wrapText="1"/>
    </xf>
    <xf numFmtId="0" fontId="2" fillId="2" borderId="67"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2" borderId="87" xfId="0" applyFont="1" applyFill="1" applyBorder="1" applyAlignment="1">
      <alignment horizontal="center" vertical="center" wrapText="1"/>
    </xf>
    <xf numFmtId="0" fontId="2" fillId="0" borderId="103" xfId="0" applyFont="1" applyFill="1" applyBorder="1" applyAlignment="1">
      <alignment horizontal="right" vertical="center" wrapText="1"/>
    </xf>
    <xf numFmtId="0" fontId="2" fillId="0" borderId="99" xfId="0" applyFont="1" applyFill="1" applyBorder="1" applyAlignment="1">
      <alignment horizontal="right" vertical="center" wrapText="1"/>
    </xf>
    <xf numFmtId="0" fontId="2" fillId="0" borderId="21" xfId="0" applyFont="1" applyFill="1" applyBorder="1" applyAlignment="1">
      <alignment horizontal="right" vertical="center" wrapText="1"/>
    </xf>
    <xf numFmtId="0" fontId="2" fillId="0" borderId="84" xfId="0" applyFont="1" applyFill="1" applyBorder="1" applyAlignment="1">
      <alignment horizontal="right" vertical="center" wrapText="1"/>
    </xf>
    <xf numFmtId="0" fontId="2" fillId="0" borderId="81" xfId="0" applyFont="1" applyFill="1" applyBorder="1" applyAlignment="1">
      <alignment horizontal="right" vertical="center" wrapText="1"/>
    </xf>
    <xf numFmtId="0" fontId="2" fillId="0" borderId="78" xfId="0" applyFont="1" applyFill="1" applyBorder="1" applyAlignment="1">
      <alignment horizontal="right" vertical="center" wrapText="1"/>
    </xf>
    <xf numFmtId="9" fontId="2" fillId="0" borderId="77" xfId="0" applyNumberFormat="1" applyFont="1" applyFill="1" applyBorder="1" applyAlignment="1">
      <alignment horizontal="center" vertical="center" wrapText="1"/>
    </xf>
    <xf numFmtId="0" fontId="2" fillId="0" borderId="78" xfId="0" applyFont="1" applyFill="1" applyBorder="1" applyAlignment="1">
      <alignment horizontal="center" vertical="center" wrapText="1"/>
    </xf>
    <xf numFmtId="0" fontId="4" fillId="0" borderId="93" xfId="0" applyFont="1" applyFill="1" applyBorder="1" applyAlignment="1">
      <alignment horizontal="left" vertical="center" wrapText="1"/>
    </xf>
    <xf numFmtId="0" fontId="4" fillId="0" borderId="94" xfId="0" applyFont="1" applyFill="1" applyBorder="1" applyAlignment="1">
      <alignment horizontal="left" vertical="center" wrapText="1"/>
    </xf>
    <xf numFmtId="0" fontId="2" fillId="0" borderId="61" xfId="0" applyFont="1" applyFill="1" applyBorder="1" applyAlignment="1">
      <alignment horizontal="center" vertical="center" textRotation="90" wrapText="1"/>
    </xf>
    <xf numFmtId="0" fontId="2" fillId="0" borderId="26" xfId="0" applyFont="1" applyFill="1" applyBorder="1" applyAlignment="1">
      <alignment horizontal="center" vertical="center" textRotation="90" wrapText="1"/>
    </xf>
    <xf numFmtId="0" fontId="4" fillId="0" borderId="89" xfId="0" applyFont="1" applyFill="1" applyBorder="1" applyAlignment="1">
      <alignment horizontal="left" vertical="center" wrapText="1"/>
    </xf>
    <xf numFmtId="0" fontId="4" fillId="0" borderId="90" xfId="0" applyFont="1" applyFill="1" applyBorder="1" applyAlignment="1">
      <alignment horizontal="left" vertical="center" wrapText="1"/>
    </xf>
    <xf numFmtId="0" fontId="2" fillId="0" borderId="77"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68" xfId="0" applyFont="1" applyFill="1" applyBorder="1" applyAlignment="1">
      <alignment horizontal="right" vertical="center" wrapText="1"/>
    </xf>
    <xf numFmtId="0" fontId="2" fillId="0" borderId="65" xfId="0" applyFont="1" applyFill="1" applyBorder="1" applyAlignment="1">
      <alignment horizontal="right" vertical="center" wrapText="1"/>
    </xf>
    <xf numFmtId="9" fontId="2" fillId="0" borderId="10" xfId="0" applyNumberFormat="1" applyFont="1" applyFill="1" applyBorder="1" applyAlignment="1">
      <alignment horizontal="center" vertical="center" wrapText="1"/>
    </xf>
    <xf numFmtId="0" fontId="2" fillId="0" borderId="65" xfId="0" applyFont="1" applyFill="1" applyBorder="1" applyAlignment="1">
      <alignment horizontal="center" vertical="center" wrapText="1"/>
    </xf>
    <xf numFmtId="0" fontId="4" fillId="0" borderId="17" xfId="0" applyFont="1" applyFill="1" applyBorder="1" applyAlignment="1">
      <alignment horizontal="left" vertical="center" wrapText="1"/>
    </xf>
    <xf numFmtId="0" fontId="4" fillId="0" borderId="12" xfId="0" applyFont="1" applyFill="1" applyBorder="1" applyAlignment="1">
      <alignment horizontal="center" vertical="center" wrapText="1"/>
    </xf>
    <xf numFmtId="0" fontId="4" fillId="0" borderId="72" xfId="0" applyFont="1" applyFill="1" applyBorder="1" applyAlignment="1">
      <alignment horizontal="center" vertical="center" wrapText="1"/>
    </xf>
    <xf numFmtId="0" fontId="4" fillId="0" borderId="96" xfId="0" applyFont="1" applyFill="1" applyBorder="1" applyAlignment="1">
      <alignment horizontal="left" vertical="center" wrapText="1"/>
    </xf>
    <xf numFmtId="0" fontId="4" fillId="0" borderId="97" xfId="0" applyFont="1" applyFill="1" applyBorder="1" applyAlignment="1">
      <alignment horizontal="left" vertical="center" wrapText="1"/>
    </xf>
    <xf numFmtId="0" fontId="4" fillId="0" borderId="98"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99"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4" fillId="0" borderId="100" xfId="0" applyFont="1" applyFill="1" applyBorder="1" applyAlignment="1">
      <alignment horizontal="left" vertical="center" wrapText="1"/>
    </xf>
    <xf numFmtId="0" fontId="4" fillId="0" borderId="91" xfId="0" applyFont="1" applyFill="1" applyBorder="1" applyAlignment="1">
      <alignment horizontal="left" vertical="center" wrapText="1"/>
    </xf>
    <xf numFmtId="0" fontId="4" fillId="0" borderId="101" xfId="0" applyFont="1" applyFill="1" applyBorder="1" applyAlignment="1">
      <alignment horizontal="left" vertical="center" wrapText="1"/>
    </xf>
    <xf numFmtId="0" fontId="2" fillId="0" borderId="71" xfId="0" applyFont="1" applyFill="1" applyBorder="1" applyAlignment="1">
      <alignment horizontal="left" vertical="center" wrapText="1"/>
    </xf>
    <xf numFmtId="0" fontId="2" fillId="0" borderId="92" xfId="0" applyFont="1" applyFill="1" applyBorder="1" applyAlignment="1">
      <alignment horizontal="left" vertical="center" wrapText="1"/>
    </xf>
    <xf numFmtId="0" fontId="2" fillId="0" borderId="62" xfId="0" applyFont="1" applyFill="1" applyBorder="1" applyAlignment="1">
      <alignment horizontal="center" vertical="center" wrapText="1"/>
    </xf>
    <xf numFmtId="0" fontId="4" fillId="0" borderId="13" xfId="0" applyFont="1" applyFill="1" applyBorder="1" applyAlignment="1">
      <alignment horizontal="left" vertical="center" wrapText="1"/>
    </xf>
    <xf numFmtId="0" fontId="2" fillId="0" borderId="58"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63" xfId="0" applyFont="1" applyFill="1" applyBorder="1" applyAlignment="1">
      <alignment horizontal="center" vertical="center" wrapText="1"/>
    </xf>
    <xf numFmtId="0" fontId="2" fillId="0" borderId="6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95" xfId="0" applyFont="1" applyFill="1" applyBorder="1" applyAlignment="1">
      <alignment horizontal="center" vertical="center" textRotation="90" wrapText="1"/>
    </xf>
    <xf numFmtId="0" fontId="2" fillId="0" borderId="36" xfId="0" applyFont="1" applyFill="1" applyBorder="1" applyAlignment="1">
      <alignment horizontal="center" vertical="center" textRotation="90" wrapText="1"/>
    </xf>
    <xf numFmtId="0" fontId="2" fillId="0" borderId="24" xfId="0" applyFont="1" applyFill="1" applyBorder="1" applyAlignment="1">
      <alignment horizontal="center" vertical="center" textRotation="90" wrapText="1"/>
    </xf>
    <xf numFmtId="0" fontId="4" fillId="2" borderId="88" xfId="0" applyFont="1" applyFill="1" applyBorder="1" applyAlignment="1">
      <alignment horizontal="left" wrapText="1"/>
    </xf>
    <xf numFmtId="0" fontId="4" fillId="2" borderId="60" xfId="0" applyFont="1" applyFill="1" applyBorder="1" applyAlignment="1">
      <alignment horizontal="left" wrapText="1"/>
    </xf>
    <xf numFmtId="0" fontId="4" fillId="2" borderId="5" xfId="0" applyFont="1" applyFill="1" applyBorder="1" applyAlignment="1">
      <alignment horizontal="left" wrapText="1"/>
    </xf>
    <xf numFmtId="0" fontId="4" fillId="2" borderId="6" xfId="0" applyFont="1" applyFill="1" applyBorder="1" applyAlignment="1">
      <alignment horizontal="left" wrapText="1"/>
    </xf>
    <xf numFmtId="0" fontId="2" fillId="0" borderId="59" xfId="0" applyFont="1" applyFill="1" applyBorder="1" applyAlignment="1">
      <alignment horizontal="center" vertical="center" wrapText="1"/>
    </xf>
    <xf numFmtId="0" fontId="2" fillId="0" borderId="64" xfId="0" applyFont="1" applyFill="1" applyBorder="1" applyAlignment="1">
      <alignment horizontal="center" vertical="center" wrapText="1"/>
    </xf>
    <xf numFmtId="0" fontId="4" fillId="0" borderId="109" xfId="0" applyFont="1" applyFill="1" applyBorder="1" applyAlignment="1">
      <alignment horizontal="left" vertical="center" wrapText="1"/>
    </xf>
    <xf numFmtId="0" fontId="4" fillId="0" borderId="110" xfId="0" applyFont="1" applyFill="1" applyBorder="1" applyAlignment="1">
      <alignment horizontal="left" vertical="center" wrapText="1"/>
    </xf>
    <xf numFmtId="0" fontId="4" fillId="0" borderId="111" xfId="0" applyFont="1" applyFill="1" applyBorder="1" applyAlignment="1">
      <alignment horizontal="left" vertical="center" wrapText="1"/>
    </xf>
    <xf numFmtId="0" fontId="4" fillId="0" borderId="66" xfId="0" applyFont="1" applyFill="1" applyBorder="1" applyAlignment="1">
      <alignment horizontal="center" vertical="center" wrapText="1"/>
    </xf>
    <xf numFmtId="0" fontId="2" fillId="0" borderId="112" xfId="0" applyFont="1" applyFill="1" applyBorder="1" applyAlignment="1">
      <alignment horizontal="center" vertical="center" textRotation="90" wrapText="1"/>
    </xf>
    <xf numFmtId="0" fontId="0" fillId="0" borderId="26" xfId="0" applyFill="1" applyBorder="1"/>
    <xf numFmtId="0" fontId="2" fillId="0" borderId="81" xfId="0" applyFont="1" applyFill="1" applyBorder="1" applyAlignment="1">
      <alignment horizontal="center" vertical="center" wrapText="1"/>
    </xf>
    <xf numFmtId="0" fontId="4" fillId="0" borderId="102" xfId="0" applyFont="1" applyFill="1" applyBorder="1" applyAlignment="1">
      <alignment horizontal="left" vertical="center" wrapText="1"/>
    </xf>
    <xf numFmtId="0" fontId="2" fillId="0" borderId="55"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2" fillId="9" borderId="34" xfId="0" applyFont="1" applyFill="1" applyBorder="1" applyAlignment="1">
      <alignment horizontal="center"/>
    </xf>
    <xf numFmtId="0" fontId="2" fillId="0" borderId="0" xfId="0" applyFont="1" applyAlignment="1">
      <alignment horizontal="left" wrapText="1"/>
    </xf>
    <xf numFmtId="0" fontId="0" fillId="0" borderId="0" xfId="0" applyAlignment="1">
      <alignment horizontal="center"/>
    </xf>
    <xf numFmtId="0" fontId="39" fillId="0" borderId="57" xfId="0" applyFont="1" applyBorder="1" applyAlignment="1">
      <alignment horizontal="center" vertical="center" wrapText="1"/>
    </xf>
    <xf numFmtId="0" fontId="39" fillId="0" borderId="26" xfId="0" applyFont="1" applyBorder="1" applyAlignment="1">
      <alignment horizontal="center" vertical="center" wrapText="1"/>
    </xf>
    <xf numFmtId="0" fontId="39" fillId="0" borderId="36" xfId="0" applyFont="1" applyBorder="1" applyAlignment="1">
      <alignment horizontal="center" vertical="center" wrapText="1"/>
    </xf>
    <xf numFmtId="0" fontId="16" fillId="0" borderId="56" xfId="0" applyFont="1" applyBorder="1" applyAlignment="1">
      <alignment horizontal="center" vertical="center"/>
    </xf>
    <xf numFmtId="0" fontId="16" fillId="0" borderId="83" xfId="0" applyFont="1" applyBorder="1" applyAlignment="1">
      <alignment horizontal="center" vertical="center"/>
    </xf>
    <xf numFmtId="0" fontId="16" fillId="0" borderId="58" xfId="0" applyFont="1" applyBorder="1" applyAlignment="1">
      <alignment horizontal="center" vertical="center"/>
    </xf>
    <xf numFmtId="0" fontId="17" fillId="4" borderId="57" xfId="0" applyFont="1" applyFill="1" applyBorder="1" applyAlignment="1">
      <alignment horizontal="center" vertical="center" wrapText="1"/>
    </xf>
    <xf numFmtId="0" fontId="17" fillId="4" borderId="26" xfId="0" applyFont="1" applyFill="1" applyBorder="1" applyAlignment="1">
      <alignment horizontal="center" vertical="center" wrapText="1"/>
    </xf>
    <xf numFmtId="0" fontId="17" fillId="4" borderId="36" xfId="0" applyFont="1" applyFill="1" applyBorder="1" applyAlignment="1">
      <alignment horizontal="center" vertical="center" wrapText="1"/>
    </xf>
    <xf numFmtId="0" fontId="39" fillId="4" borderId="57" xfId="0" applyFont="1" applyFill="1" applyBorder="1" applyAlignment="1">
      <alignment horizontal="center" vertical="center" wrapText="1"/>
    </xf>
    <xf numFmtId="0" fontId="39" fillId="4" borderId="26" xfId="0" applyFont="1" applyFill="1" applyBorder="1" applyAlignment="1">
      <alignment horizontal="center" vertical="center" wrapText="1"/>
    </xf>
    <xf numFmtId="0" fontId="39" fillId="4" borderId="36" xfId="0" applyFont="1" applyFill="1" applyBorder="1" applyAlignment="1">
      <alignment horizontal="center" vertical="center" wrapText="1"/>
    </xf>
  </cellXfs>
  <cellStyles count="4">
    <cellStyle name="Normal" xfId="0" builtinId="0"/>
    <cellStyle name="Normal 2" xfId="1"/>
    <cellStyle name="Percent" xfId="2" builtinId="5"/>
    <cellStyle name="Percent 2" xfId="3"/>
  </cellStyles>
  <dxfs count="107">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ill>
        <patternFill>
          <bgColor rgb="FFFF0000"/>
        </patternFill>
      </fill>
    </dxf>
    <dxf>
      <fill>
        <patternFill>
          <bgColor rgb="FF00B0F0"/>
        </patternFill>
      </fill>
    </dxf>
    <dxf>
      <fill>
        <patternFill>
          <bgColor rgb="FFFFFF00"/>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ill>
        <patternFill>
          <bgColor rgb="FFFF0000"/>
        </patternFill>
      </fill>
    </dxf>
    <dxf>
      <fill>
        <patternFill>
          <bgColor rgb="FF00B0F0"/>
        </patternFill>
      </fill>
    </dxf>
    <dxf>
      <fill>
        <patternFill>
          <bgColor rgb="FFFFFF00"/>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ont>
        <color rgb="FF92D050"/>
      </font>
      <fill>
        <patternFill>
          <bgColor rgb="FF92D050"/>
        </patternFill>
      </fill>
    </dxf>
    <dxf>
      <font>
        <color theme="9" tint="0.39994506668294322"/>
      </font>
      <fill>
        <patternFill>
          <bgColor theme="9" tint="0.39994506668294322"/>
        </patternFill>
      </fill>
    </dxf>
    <dxf>
      <fill>
        <patternFill>
          <bgColor rgb="FFFF0000"/>
        </patternFill>
      </fill>
    </dxf>
    <dxf>
      <fill>
        <patternFill>
          <bgColor rgb="FF00B0F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marker>
            <c:symbol val="none"/>
          </c:marker>
          <c:cat>
            <c:strRef>
              <c:f>Sheet1!$B$3:$B$22</c:f>
              <c:strCache>
                <c:ptCount val="20"/>
                <c:pt idx="0">
                  <c:v>A.1 Có kiến thức về máy xả băng</c:v>
                </c:pt>
                <c:pt idx="1">
                  <c:v>A.2 Trình độ văn hóa 6/12</c:v>
                </c:pt>
                <c:pt idx="2">
                  <c:v>A.3 Một năm kinh nghiệm trở lên</c:v>
                </c:pt>
                <c:pt idx="3">
                  <c:v>B.1 Tính cách dể chịu.</c:v>
                </c:pt>
                <c:pt idx="4">
                  <c:v>B.2 Thể chất sức khỏe tốt.</c:v>
                </c:pt>
                <c:pt idx="5">
                  <c:v>B.3 Tương tác bên trong tổ chức: Quan hệ với nhân viên trong tổ, quan hệ với nhân viên thống kê số liệu và nhân viên quản lý tổ xả băng</c:v>
                </c:pt>
                <c:pt idx="6">
                  <c:v>B.4 Tương tác bên ngoài tổ chức:</c:v>
                </c:pt>
                <c:pt idx="7">
                  <c:v>B.5 Chịu áp lực công việc</c:v>
                </c:pt>
                <c:pt idx="8">
                  <c:v>B.6 Biết lắng nghe</c:v>
                </c:pt>
                <c:pt idx="9">
                  <c:v>Nắm tình trạng máy của mình đang vận hành. Máy có dấu hiệu hư hỏng hoặc xuống cấp phải báo ngay.</c:v>
                </c:pt>
                <c:pt idx="10">
                  <c:v>Nhận đơn hàng từ  nhân viên kế hoạch. Đọc hiểu đơn hàng xả băng.</c:v>
                </c:pt>
                <c:pt idx="11">
                  <c:v>Phân công người cẩu hàng về và hướng dẩn lắp lên máy.</c:v>
                </c:pt>
                <c:pt idx="12">
                  <c:v>Hướng dẫn nhân viên phụ việc lắp đĩa và long đền cao su.</c:v>
                </c:pt>
                <c:pt idx="13">
                  <c:v>Chọn dao và lắp dao vào máy.</c:v>
                </c:pt>
                <c:pt idx="14">
                  <c:v>Tiến hành vận hành máy.</c:v>
                </c:pt>
                <c:pt idx="15">
                  <c:v>Kiểm tra chất lượng sản phẩm làm ra.</c:v>
                </c:pt>
                <c:pt idx="16">
                  <c:v> Khắc phục sự cố khi máy chạy bị hư hỏng nhẹ.</c:v>
                </c:pt>
                <c:pt idx="17">
                  <c:v>Ghi báo cáo lên phiếu quy trình xả băng.</c:v>
                </c:pt>
                <c:pt idx="18">
                  <c:v>Dao xả băng bị cùn hoặc mẻ thì điều nhân viên phụ việc đi mài dao.</c:v>
                </c:pt>
                <c:pt idx="19">
                  <c:v>Quản lý tình hình trật tự trong tổ.</c:v>
                </c:pt>
              </c:strCache>
            </c:strRef>
          </c:cat>
          <c:val>
            <c:numRef>
              <c:f>Sheet1!$C$3:$C$22</c:f>
              <c:numCache>
                <c:formatCode>General</c:formatCode>
                <c:ptCount val="20"/>
              </c:numCache>
            </c:numRef>
          </c:val>
        </c:ser>
        <c:ser>
          <c:idx val="1"/>
          <c:order val="1"/>
          <c:marker>
            <c:symbol val="none"/>
          </c:marker>
          <c:cat>
            <c:strRef>
              <c:f>Sheet1!$B$3:$B$22</c:f>
              <c:strCache>
                <c:ptCount val="20"/>
                <c:pt idx="0">
                  <c:v>A.1 Có kiến thức về máy xả băng</c:v>
                </c:pt>
                <c:pt idx="1">
                  <c:v>A.2 Trình độ văn hóa 6/12</c:v>
                </c:pt>
                <c:pt idx="2">
                  <c:v>A.3 Một năm kinh nghiệm trở lên</c:v>
                </c:pt>
                <c:pt idx="3">
                  <c:v>B.1 Tính cách dể chịu.</c:v>
                </c:pt>
                <c:pt idx="4">
                  <c:v>B.2 Thể chất sức khỏe tốt.</c:v>
                </c:pt>
                <c:pt idx="5">
                  <c:v>B.3 Tương tác bên trong tổ chức: Quan hệ với nhân viên trong tổ, quan hệ với nhân viên thống kê số liệu và nhân viên quản lý tổ xả băng</c:v>
                </c:pt>
                <c:pt idx="6">
                  <c:v>B.4 Tương tác bên ngoài tổ chức:</c:v>
                </c:pt>
                <c:pt idx="7">
                  <c:v>B.5 Chịu áp lực công việc</c:v>
                </c:pt>
                <c:pt idx="8">
                  <c:v>B.6 Biết lắng nghe</c:v>
                </c:pt>
                <c:pt idx="9">
                  <c:v>Nắm tình trạng máy của mình đang vận hành. Máy có dấu hiệu hư hỏng hoặc xuống cấp phải báo ngay.</c:v>
                </c:pt>
                <c:pt idx="10">
                  <c:v>Nhận đơn hàng từ  nhân viên kế hoạch. Đọc hiểu đơn hàng xả băng.</c:v>
                </c:pt>
                <c:pt idx="11">
                  <c:v>Phân công người cẩu hàng về và hướng dẩn lắp lên máy.</c:v>
                </c:pt>
                <c:pt idx="12">
                  <c:v>Hướng dẫn nhân viên phụ việc lắp đĩa và long đền cao su.</c:v>
                </c:pt>
                <c:pt idx="13">
                  <c:v>Chọn dao và lắp dao vào máy.</c:v>
                </c:pt>
                <c:pt idx="14">
                  <c:v>Tiến hành vận hành máy.</c:v>
                </c:pt>
                <c:pt idx="15">
                  <c:v>Kiểm tra chất lượng sản phẩm làm ra.</c:v>
                </c:pt>
                <c:pt idx="16">
                  <c:v> Khắc phục sự cố khi máy chạy bị hư hỏng nhẹ.</c:v>
                </c:pt>
                <c:pt idx="17">
                  <c:v>Ghi báo cáo lên phiếu quy trình xả băng.</c:v>
                </c:pt>
                <c:pt idx="18">
                  <c:v>Dao xả băng bị cùn hoặc mẻ thì điều nhân viên phụ việc đi mài dao.</c:v>
                </c:pt>
                <c:pt idx="19">
                  <c:v>Quản lý tình hình trật tự trong tổ.</c:v>
                </c:pt>
              </c:strCache>
            </c:strRef>
          </c:cat>
          <c:val>
            <c:numRef>
              <c:f>Sheet1!$D$3:$D$22</c:f>
              <c:numCache>
                <c:formatCode>General</c:formatCode>
                <c:ptCount val="20"/>
              </c:numCache>
            </c:numRef>
          </c:val>
        </c:ser>
        <c:ser>
          <c:idx val="2"/>
          <c:order val="2"/>
          <c:marker>
            <c:symbol val="none"/>
          </c:marker>
          <c:cat>
            <c:strRef>
              <c:f>Sheet1!$B$3:$B$22</c:f>
              <c:strCache>
                <c:ptCount val="20"/>
                <c:pt idx="0">
                  <c:v>A.1 Có kiến thức về máy xả băng</c:v>
                </c:pt>
                <c:pt idx="1">
                  <c:v>A.2 Trình độ văn hóa 6/12</c:v>
                </c:pt>
                <c:pt idx="2">
                  <c:v>A.3 Một năm kinh nghiệm trở lên</c:v>
                </c:pt>
                <c:pt idx="3">
                  <c:v>B.1 Tính cách dể chịu.</c:v>
                </c:pt>
                <c:pt idx="4">
                  <c:v>B.2 Thể chất sức khỏe tốt.</c:v>
                </c:pt>
                <c:pt idx="5">
                  <c:v>B.3 Tương tác bên trong tổ chức: Quan hệ với nhân viên trong tổ, quan hệ với nhân viên thống kê số liệu và nhân viên quản lý tổ xả băng</c:v>
                </c:pt>
                <c:pt idx="6">
                  <c:v>B.4 Tương tác bên ngoài tổ chức:</c:v>
                </c:pt>
                <c:pt idx="7">
                  <c:v>B.5 Chịu áp lực công việc</c:v>
                </c:pt>
                <c:pt idx="8">
                  <c:v>B.6 Biết lắng nghe</c:v>
                </c:pt>
                <c:pt idx="9">
                  <c:v>Nắm tình trạng máy của mình đang vận hành. Máy có dấu hiệu hư hỏng hoặc xuống cấp phải báo ngay.</c:v>
                </c:pt>
                <c:pt idx="10">
                  <c:v>Nhận đơn hàng từ  nhân viên kế hoạch. Đọc hiểu đơn hàng xả băng.</c:v>
                </c:pt>
                <c:pt idx="11">
                  <c:v>Phân công người cẩu hàng về và hướng dẩn lắp lên máy.</c:v>
                </c:pt>
                <c:pt idx="12">
                  <c:v>Hướng dẫn nhân viên phụ việc lắp đĩa và long đền cao su.</c:v>
                </c:pt>
                <c:pt idx="13">
                  <c:v>Chọn dao và lắp dao vào máy.</c:v>
                </c:pt>
                <c:pt idx="14">
                  <c:v>Tiến hành vận hành máy.</c:v>
                </c:pt>
                <c:pt idx="15">
                  <c:v>Kiểm tra chất lượng sản phẩm làm ra.</c:v>
                </c:pt>
                <c:pt idx="16">
                  <c:v> Khắc phục sự cố khi máy chạy bị hư hỏng nhẹ.</c:v>
                </c:pt>
                <c:pt idx="17">
                  <c:v>Ghi báo cáo lên phiếu quy trình xả băng.</c:v>
                </c:pt>
                <c:pt idx="18">
                  <c:v>Dao xả băng bị cùn hoặc mẻ thì điều nhân viên phụ việc đi mài dao.</c:v>
                </c:pt>
                <c:pt idx="19">
                  <c:v>Quản lý tình hình trật tự trong tổ.</c:v>
                </c:pt>
              </c:strCache>
            </c:strRef>
          </c:cat>
          <c:val>
            <c:numRef>
              <c:f>Sheet1!$E$3:$E$22</c:f>
              <c:numCache>
                <c:formatCode>General</c:formatCode>
                <c:ptCount val="20"/>
              </c:numCache>
            </c:numRef>
          </c:val>
        </c:ser>
        <c:ser>
          <c:idx val="3"/>
          <c:order val="3"/>
          <c:marker>
            <c:symbol val="none"/>
          </c:marker>
          <c:cat>
            <c:strRef>
              <c:f>Sheet1!$B$3:$B$22</c:f>
              <c:strCache>
                <c:ptCount val="20"/>
                <c:pt idx="0">
                  <c:v>A.1 Có kiến thức về máy xả băng</c:v>
                </c:pt>
                <c:pt idx="1">
                  <c:v>A.2 Trình độ văn hóa 6/12</c:v>
                </c:pt>
                <c:pt idx="2">
                  <c:v>A.3 Một năm kinh nghiệm trở lên</c:v>
                </c:pt>
                <c:pt idx="3">
                  <c:v>B.1 Tính cách dể chịu.</c:v>
                </c:pt>
                <c:pt idx="4">
                  <c:v>B.2 Thể chất sức khỏe tốt.</c:v>
                </c:pt>
                <c:pt idx="5">
                  <c:v>B.3 Tương tác bên trong tổ chức: Quan hệ với nhân viên trong tổ, quan hệ với nhân viên thống kê số liệu và nhân viên quản lý tổ xả băng</c:v>
                </c:pt>
                <c:pt idx="6">
                  <c:v>B.4 Tương tác bên ngoài tổ chức:</c:v>
                </c:pt>
                <c:pt idx="7">
                  <c:v>B.5 Chịu áp lực công việc</c:v>
                </c:pt>
                <c:pt idx="8">
                  <c:v>B.6 Biết lắng nghe</c:v>
                </c:pt>
                <c:pt idx="9">
                  <c:v>Nắm tình trạng máy của mình đang vận hành. Máy có dấu hiệu hư hỏng hoặc xuống cấp phải báo ngay.</c:v>
                </c:pt>
                <c:pt idx="10">
                  <c:v>Nhận đơn hàng từ  nhân viên kế hoạch. Đọc hiểu đơn hàng xả băng.</c:v>
                </c:pt>
                <c:pt idx="11">
                  <c:v>Phân công người cẩu hàng về và hướng dẩn lắp lên máy.</c:v>
                </c:pt>
                <c:pt idx="12">
                  <c:v>Hướng dẫn nhân viên phụ việc lắp đĩa và long đền cao su.</c:v>
                </c:pt>
                <c:pt idx="13">
                  <c:v>Chọn dao và lắp dao vào máy.</c:v>
                </c:pt>
                <c:pt idx="14">
                  <c:v>Tiến hành vận hành máy.</c:v>
                </c:pt>
                <c:pt idx="15">
                  <c:v>Kiểm tra chất lượng sản phẩm làm ra.</c:v>
                </c:pt>
                <c:pt idx="16">
                  <c:v> Khắc phục sự cố khi máy chạy bị hư hỏng nhẹ.</c:v>
                </c:pt>
                <c:pt idx="17">
                  <c:v>Ghi báo cáo lên phiếu quy trình xả băng.</c:v>
                </c:pt>
                <c:pt idx="18">
                  <c:v>Dao xả băng bị cùn hoặc mẻ thì điều nhân viên phụ việc đi mài dao.</c:v>
                </c:pt>
                <c:pt idx="19">
                  <c:v>Quản lý tình hình trật tự trong tổ.</c:v>
                </c:pt>
              </c:strCache>
            </c:strRef>
          </c:cat>
          <c:val>
            <c:numRef>
              <c:f>Sheet1!$F$3:$F$22</c:f>
              <c:numCache>
                <c:formatCode>General</c:formatCode>
                <c:ptCount val="20"/>
              </c:numCache>
            </c:numRef>
          </c:val>
        </c:ser>
        <c:ser>
          <c:idx val="4"/>
          <c:order val="4"/>
          <c:marker>
            <c:symbol val="none"/>
          </c:marker>
          <c:cat>
            <c:strRef>
              <c:f>Sheet1!$B$3:$B$22</c:f>
              <c:strCache>
                <c:ptCount val="20"/>
                <c:pt idx="0">
                  <c:v>A.1 Có kiến thức về máy xả băng</c:v>
                </c:pt>
                <c:pt idx="1">
                  <c:v>A.2 Trình độ văn hóa 6/12</c:v>
                </c:pt>
                <c:pt idx="2">
                  <c:v>A.3 Một năm kinh nghiệm trở lên</c:v>
                </c:pt>
                <c:pt idx="3">
                  <c:v>B.1 Tính cách dể chịu.</c:v>
                </c:pt>
                <c:pt idx="4">
                  <c:v>B.2 Thể chất sức khỏe tốt.</c:v>
                </c:pt>
                <c:pt idx="5">
                  <c:v>B.3 Tương tác bên trong tổ chức: Quan hệ với nhân viên trong tổ, quan hệ với nhân viên thống kê số liệu và nhân viên quản lý tổ xả băng</c:v>
                </c:pt>
                <c:pt idx="6">
                  <c:v>B.4 Tương tác bên ngoài tổ chức:</c:v>
                </c:pt>
                <c:pt idx="7">
                  <c:v>B.5 Chịu áp lực công việc</c:v>
                </c:pt>
                <c:pt idx="8">
                  <c:v>B.6 Biết lắng nghe</c:v>
                </c:pt>
                <c:pt idx="9">
                  <c:v>Nắm tình trạng máy của mình đang vận hành. Máy có dấu hiệu hư hỏng hoặc xuống cấp phải báo ngay.</c:v>
                </c:pt>
                <c:pt idx="10">
                  <c:v>Nhận đơn hàng từ  nhân viên kế hoạch. Đọc hiểu đơn hàng xả băng.</c:v>
                </c:pt>
                <c:pt idx="11">
                  <c:v>Phân công người cẩu hàng về và hướng dẩn lắp lên máy.</c:v>
                </c:pt>
                <c:pt idx="12">
                  <c:v>Hướng dẫn nhân viên phụ việc lắp đĩa và long đền cao su.</c:v>
                </c:pt>
                <c:pt idx="13">
                  <c:v>Chọn dao và lắp dao vào máy.</c:v>
                </c:pt>
                <c:pt idx="14">
                  <c:v>Tiến hành vận hành máy.</c:v>
                </c:pt>
                <c:pt idx="15">
                  <c:v>Kiểm tra chất lượng sản phẩm làm ra.</c:v>
                </c:pt>
                <c:pt idx="16">
                  <c:v> Khắc phục sự cố khi máy chạy bị hư hỏng nhẹ.</c:v>
                </c:pt>
                <c:pt idx="17">
                  <c:v>Ghi báo cáo lên phiếu quy trình xả băng.</c:v>
                </c:pt>
                <c:pt idx="18">
                  <c:v>Dao xả băng bị cùn hoặc mẻ thì điều nhân viên phụ việc đi mài dao.</c:v>
                </c:pt>
                <c:pt idx="19">
                  <c:v>Quản lý tình hình trật tự trong tổ.</c:v>
                </c:pt>
              </c:strCache>
            </c:strRef>
          </c:cat>
          <c:val>
            <c:numRef>
              <c:f>Sheet1!$G$3:$G$22</c:f>
              <c:numCache>
                <c:formatCode>#,##0.00</c:formatCode>
                <c:ptCount val="20"/>
                <c:pt idx="0">
                  <c:v>1</c:v>
                </c:pt>
                <c:pt idx="1">
                  <c:v>2</c:v>
                </c:pt>
                <c:pt idx="2">
                  <c:v>2</c:v>
                </c:pt>
                <c:pt idx="3">
                  <c:v>2.6666666666666701</c:v>
                </c:pt>
                <c:pt idx="4">
                  <c:v>3.1666666666666701</c:v>
                </c:pt>
                <c:pt idx="5">
                  <c:v>3.6666666666666701</c:v>
                </c:pt>
                <c:pt idx="6">
                  <c:v>4.1666666666666696</c:v>
                </c:pt>
                <c:pt idx="7">
                  <c:v>4.6666666666666696</c:v>
                </c:pt>
                <c:pt idx="8">
                  <c:v>5.1666666666666696</c:v>
                </c:pt>
                <c:pt idx="9">
                  <c:v>5.6666666666666696</c:v>
                </c:pt>
                <c:pt idx="10">
                  <c:v>6.1666666666666696</c:v>
                </c:pt>
                <c:pt idx="11">
                  <c:v>6.6666666666666696</c:v>
                </c:pt>
                <c:pt idx="12">
                  <c:v>7.1666666666666696</c:v>
                </c:pt>
                <c:pt idx="13">
                  <c:v>7.6666666666666696</c:v>
                </c:pt>
                <c:pt idx="14">
                  <c:v>8.1666666666666696</c:v>
                </c:pt>
                <c:pt idx="15">
                  <c:v>8.6666666666666696</c:v>
                </c:pt>
                <c:pt idx="16">
                  <c:v>9.1666666666666696</c:v>
                </c:pt>
                <c:pt idx="17">
                  <c:v>9.6666666666666696</c:v>
                </c:pt>
                <c:pt idx="18">
                  <c:v>10.1666666666667</c:v>
                </c:pt>
                <c:pt idx="19">
                  <c:v>10.6666666666667</c:v>
                </c:pt>
              </c:numCache>
            </c:numRef>
          </c:val>
        </c:ser>
        <c:ser>
          <c:idx val="5"/>
          <c:order val="5"/>
          <c:marker>
            <c:symbol val="none"/>
          </c:marker>
          <c:cat>
            <c:strRef>
              <c:f>Sheet1!$B$3:$B$22</c:f>
              <c:strCache>
                <c:ptCount val="20"/>
                <c:pt idx="0">
                  <c:v>A.1 Có kiến thức về máy xả băng</c:v>
                </c:pt>
                <c:pt idx="1">
                  <c:v>A.2 Trình độ văn hóa 6/12</c:v>
                </c:pt>
                <c:pt idx="2">
                  <c:v>A.3 Một năm kinh nghiệm trở lên</c:v>
                </c:pt>
                <c:pt idx="3">
                  <c:v>B.1 Tính cách dể chịu.</c:v>
                </c:pt>
                <c:pt idx="4">
                  <c:v>B.2 Thể chất sức khỏe tốt.</c:v>
                </c:pt>
                <c:pt idx="5">
                  <c:v>B.3 Tương tác bên trong tổ chức: Quan hệ với nhân viên trong tổ, quan hệ với nhân viên thống kê số liệu và nhân viên quản lý tổ xả băng</c:v>
                </c:pt>
                <c:pt idx="6">
                  <c:v>B.4 Tương tác bên ngoài tổ chức:</c:v>
                </c:pt>
                <c:pt idx="7">
                  <c:v>B.5 Chịu áp lực công việc</c:v>
                </c:pt>
                <c:pt idx="8">
                  <c:v>B.6 Biết lắng nghe</c:v>
                </c:pt>
                <c:pt idx="9">
                  <c:v>Nắm tình trạng máy của mình đang vận hành. Máy có dấu hiệu hư hỏng hoặc xuống cấp phải báo ngay.</c:v>
                </c:pt>
                <c:pt idx="10">
                  <c:v>Nhận đơn hàng từ  nhân viên kế hoạch. Đọc hiểu đơn hàng xả băng.</c:v>
                </c:pt>
                <c:pt idx="11">
                  <c:v>Phân công người cẩu hàng về và hướng dẩn lắp lên máy.</c:v>
                </c:pt>
                <c:pt idx="12">
                  <c:v>Hướng dẫn nhân viên phụ việc lắp đĩa và long đền cao su.</c:v>
                </c:pt>
                <c:pt idx="13">
                  <c:v>Chọn dao và lắp dao vào máy.</c:v>
                </c:pt>
                <c:pt idx="14">
                  <c:v>Tiến hành vận hành máy.</c:v>
                </c:pt>
                <c:pt idx="15">
                  <c:v>Kiểm tra chất lượng sản phẩm làm ra.</c:v>
                </c:pt>
                <c:pt idx="16">
                  <c:v> Khắc phục sự cố khi máy chạy bị hư hỏng nhẹ.</c:v>
                </c:pt>
                <c:pt idx="17">
                  <c:v>Ghi báo cáo lên phiếu quy trình xả băng.</c:v>
                </c:pt>
                <c:pt idx="18">
                  <c:v>Dao xả băng bị cùn hoặc mẻ thì điều nhân viên phụ việc đi mài dao.</c:v>
                </c:pt>
                <c:pt idx="19">
                  <c:v>Quản lý tình hình trật tự trong tổ.</c:v>
                </c:pt>
              </c:strCache>
            </c:strRef>
          </c:cat>
          <c:val>
            <c:numRef>
              <c:f>Sheet1!$H$3:$H$22</c:f>
              <c:numCache>
                <c:formatCode>General</c:formatCode>
                <c:ptCount val="20"/>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numCache>
            </c:numRef>
          </c:val>
        </c:ser>
        <c:ser>
          <c:idx val="6"/>
          <c:order val="6"/>
          <c:marker>
            <c:symbol val="none"/>
          </c:marker>
          <c:cat>
            <c:strRef>
              <c:f>Sheet1!$B$3:$B$22</c:f>
              <c:strCache>
                <c:ptCount val="20"/>
                <c:pt idx="0">
                  <c:v>A.1 Có kiến thức về máy xả băng</c:v>
                </c:pt>
                <c:pt idx="1">
                  <c:v>A.2 Trình độ văn hóa 6/12</c:v>
                </c:pt>
                <c:pt idx="2">
                  <c:v>A.3 Một năm kinh nghiệm trở lên</c:v>
                </c:pt>
                <c:pt idx="3">
                  <c:v>B.1 Tính cách dể chịu.</c:v>
                </c:pt>
                <c:pt idx="4">
                  <c:v>B.2 Thể chất sức khỏe tốt.</c:v>
                </c:pt>
                <c:pt idx="5">
                  <c:v>B.3 Tương tác bên trong tổ chức: Quan hệ với nhân viên trong tổ, quan hệ với nhân viên thống kê số liệu và nhân viên quản lý tổ xả băng</c:v>
                </c:pt>
                <c:pt idx="6">
                  <c:v>B.4 Tương tác bên ngoài tổ chức:</c:v>
                </c:pt>
                <c:pt idx="7">
                  <c:v>B.5 Chịu áp lực công việc</c:v>
                </c:pt>
                <c:pt idx="8">
                  <c:v>B.6 Biết lắng nghe</c:v>
                </c:pt>
                <c:pt idx="9">
                  <c:v>Nắm tình trạng máy của mình đang vận hành. Máy có dấu hiệu hư hỏng hoặc xuống cấp phải báo ngay.</c:v>
                </c:pt>
                <c:pt idx="10">
                  <c:v>Nhận đơn hàng từ  nhân viên kế hoạch. Đọc hiểu đơn hàng xả băng.</c:v>
                </c:pt>
                <c:pt idx="11">
                  <c:v>Phân công người cẩu hàng về và hướng dẩn lắp lên máy.</c:v>
                </c:pt>
                <c:pt idx="12">
                  <c:v>Hướng dẫn nhân viên phụ việc lắp đĩa và long đền cao su.</c:v>
                </c:pt>
                <c:pt idx="13">
                  <c:v>Chọn dao và lắp dao vào máy.</c:v>
                </c:pt>
                <c:pt idx="14">
                  <c:v>Tiến hành vận hành máy.</c:v>
                </c:pt>
                <c:pt idx="15">
                  <c:v>Kiểm tra chất lượng sản phẩm làm ra.</c:v>
                </c:pt>
                <c:pt idx="16">
                  <c:v> Khắc phục sự cố khi máy chạy bị hư hỏng nhẹ.</c:v>
                </c:pt>
                <c:pt idx="17">
                  <c:v>Ghi báo cáo lên phiếu quy trình xả băng.</c:v>
                </c:pt>
                <c:pt idx="18">
                  <c:v>Dao xả băng bị cùn hoặc mẻ thì điều nhân viên phụ việc đi mài dao.</c:v>
                </c:pt>
                <c:pt idx="19">
                  <c:v>Quản lý tình hình trật tự trong tổ.</c:v>
                </c:pt>
              </c:strCache>
            </c:strRef>
          </c:cat>
          <c:val>
            <c:numRef>
              <c:f>Sheet1!$I$3:$I$22</c:f>
              <c:numCache>
                <c:formatCode>General</c:formatCode>
                <c:ptCount val="20"/>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numCache>
            </c:numRef>
          </c:val>
        </c:ser>
        <c:dLbls>
          <c:showLegendKey val="0"/>
          <c:showVal val="0"/>
          <c:showCatName val="0"/>
          <c:showSerName val="0"/>
          <c:showPercent val="0"/>
          <c:showBubbleSize val="0"/>
        </c:dLbls>
        <c:axId val="-2054522320"/>
        <c:axId val="-2054529936"/>
      </c:radarChart>
      <c:catAx>
        <c:axId val="-2054522320"/>
        <c:scaling>
          <c:orientation val="minMax"/>
        </c:scaling>
        <c:delete val="0"/>
        <c:axPos val="b"/>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054529936"/>
        <c:crosses val="autoZero"/>
        <c:auto val="0"/>
        <c:lblAlgn val="ctr"/>
        <c:lblOffset val="100"/>
        <c:noMultiLvlLbl val="0"/>
      </c:catAx>
      <c:valAx>
        <c:axId val="-2054529936"/>
        <c:scaling>
          <c:orientation val="minMax"/>
        </c:scaling>
        <c:delete val="0"/>
        <c:axPos val="l"/>
        <c:majorGridlines/>
        <c:numFmt formatCode="General" sourceLinked="1"/>
        <c:majorTickMark val="cross"/>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054522320"/>
        <c:crosses val="autoZero"/>
        <c:crossBetween val="between"/>
      </c:valAx>
    </c:plotArea>
    <c:legend>
      <c:legendPos val="r"/>
      <c:overlay val="0"/>
      <c:txPr>
        <a:bodyPr/>
        <a:lstStyle/>
        <a:p>
          <a:pPr>
            <a:defRPr sz="7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85726</xdr:rowOff>
    </xdr:from>
    <xdr:to>
      <xdr:col>9</xdr:col>
      <xdr:colOff>381000</xdr:colOff>
      <xdr:row>19</xdr:row>
      <xdr:rowOff>38101</xdr:rowOff>
    </xdr:to>
    <xdr:sp macro="" textlink="">
      <xdr:nvSpPr>
        <xdr:cNvPr id="2" name="Rectangle 1"/>
        <xdr:cNvSpPr/>
      </xdr:nvSpPr>
      <xdr:spPr>
        <a:xfrm>
          <a:off x="190500" y="85726"/>
          <a:ext cx="9725025" cy="3028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 This is a draft of the new competency framework. If you have any questions or feedback, contact </a:t>
          </a:r>
        </a:p>
        <a:p>
          <a:pPr algn="l"/>
          <a:r>
            <a:rPr lang="en-US" sz="1100"/>
            <a:t>Nguyen HUyen Linh, Ph.D. ACCA-CPA</a:t>
          </a:r>
        </a:p>
        <a:p>
          <a:pPr algn="l"/>
          <a:r>
            <a:rPr lang="en-US" sz="1100"/>
            <a:t>Founder-CEO</a:t>
          </a:r>
        </a:p>
        <a:p>
          <a:pPr algn="l"/>
          <a:r>
            <a:rPr lang="en-US" sz="1100"/>
            <a:t>ICSPro JSC</a:t>
          </a:r>
        </a:p>
        <a:p>
          <a:pPr algn="l"/>
          <a:r>
            <a:rPr lang="en-US" sz="1100"/>
            <a:t>huyenlinh@bacsidoanhnghiep.vn</a:t>
          </a:r>
        </a:p>
        <a:p>
          <a:pPr algn="l"/>
          <a:r>
            <a:rPr lang="en-US" sz="1100"/>
            <a:t>The behavioral competency framework is designed to be used by multiple Human Resource functions including performance management, workforce </a:t>
          </a:r>
        </a:p>
        <a:p>
          <a:pPr algn="l"/>
          <a:r>
            <a:rPr lang="en-US" sz="1100"/>
            <a:t>planning, succession planning, training and development, pension and recruitment. The competencies and their “behavioral indicators” define what each employee </a:t>
          </a:r>
        </a:p>
        <a:p>
          <a:pPr algn="l"/>
          <a:r>
            <a:rPr lang="en-US" sz="1100"/>
            <a:t>needs to do to be successful and to contribute to the Company’s mission, vision, and values. </a:t>
          </a:r>
        </a:p>
        <a:p>
          <a:pPr algn="l"/>
          <a:r>
            <a:rPr lang="en-US" sz="1100"/>
            <a:t>A KEEFIAS competency is a</a:t>
          </a:r>
          <a:r>
            <a:rPr lang="en-US" sz="1100" baseline="0"/>
            <a:t>  </a:t>
          </a:r>
          <a:r>
            <a:rPr lang="en-US" sz="1100"/>
            <a:t>knowledge, education, experince, flexibility, interaction, attitude</a:t>
          </a:r>
          <a:r>
            <a:rPr lang="en-US" sz="1100" baseline="0"/>
            <a:t> and </a:t>
          </a:r>
          <a:r>
            <a:rPr lang="en-US" sz="1100"/>
            <a:t>skill or other characteristic that contributes to successful job performance. Behavioral competencies are </a:t>
          </a:r>
        </a:p>
        <a:p>
          <a:pPr algn="l"/>
          <a:r>
            <a:rPr lang="en-US" sz="1100"/>
            <a:t>observable and measurable behaviors, knowledge, skills, abilities, and other characteristics that contribute to individual success in the organization (e.g., </a:t>
          </a:r>
        </a:p>
        <a:p>
          <a:pPr algn="l"/>
          <a:r>
            <a:rPr lang="en-US" sz="1100"/>
            <a:t>teamwork and cooperation, communication). Behavioral competencies can apply to all (or most) jobs in an organization or be specific to a job family, </a:t>
          </a:r>
        </a:p>
        <a:p>
          <a:pPr algn="l"/>
          <a:r>
            <a:rPr lang="en-US" sz="1100"/>
            <a:t>position, or career level. Behavioral competencies describe what is required to be successful in an organization outside of a specific job. As such, behavioral </a:t>
          </a:r>
        </a:p>
        <a:p>
          <a:pPr algn="l"/>
          <a:r>
            <a:rPr lang="en-US" sz="1100"/>
            <a:t>competencies are specific to a person rather than to a job. </a:t>
          </a:r>
        </a:p>
        <a:p>
          <a:pPr algn="l"/>
          <a:r>
            <a:rPr lang="en-US" sz="1100"/>
            <a:t>The Company’s behavioral competency framework consists of 28 competencies: 6 companywide core competencies which are required by all company </a:t>
          </a:r>
        </a:p>
        <a:p>
          <a:pPr algn="l"/>
          <a:r>
            <a:rPr lang="en-US" sz="1100"/>
            <a:t>employees, 3 leadership competencies which are required by all people managers and other leaders, and 19 additional behavioral competencies, including technical competencies which are required by all employees. </a:t>
          </a:r>
        </a:p>
      </xdr:txBody>
    </xdr:sp>
    <xdr:clientData/>
  </xdr:twoCellAnchor>
  <xdr:twoCellAnchor>
    <xdr:from>
      <xdr:col>0</xdr:col>
      <xdr:colOff>276225</xdr:colOff>
      <xdr:row>40</xdr:row>
      <xdr:rowOff>2201</xdr:rowOff>
    </xdr:from>
    <xdr:to>
      <xdr:col>5</xdr:col>
      <xdr:colOff>47625</xdr:colOff>
      <xdr:row>44</xdr:row>
      <xdr:rowOff>126026</xdr:rowOff>
    </xdr:to>
    <xdr:sp macro="" textlink="">
      <xdr:nvSpPr>
        <xdr:cNvPr id="3" name="Rectangle 2"/>
        <xdr:cNvSpPr/>
      </xdr:nvSpPr>
      <xdr:spPr>
        <a:xfrm>
          <a:off x="276225" y="5643932"/>
          <a:ext cx="7611208" cy="7685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core and leadership competencies are used in the performance management system. The behavioral competencies can also be used in the  performance management system. The competencies will also be used in additional HR functions such as succession planning and selection.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600075</xdr:colOff>
      <xdr:row>23</xdr:row>
      <xdr:rowOff>57150</xdr:rowOff>
    </xdr:from>
    <xdr:to>
      <xdr:col>13</xdr:col>
      <xdr:colOff>114300</xdr:colOff>
      <xdr:row>43</xdr:row>
      <xdr:rowOff>114300</xdr:rowOff>
    </xdr:to>
    <xdr:graphicFrame macro="">
      <xdr:nvGraphicFramePr>
        <xdr:cNvPr id="247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257175</xdr:colOff>
      <xdr:row>0</xdr:row>
      <xdr:rowOff>114299</xdr:rowOff>
    </xdr:from>
    <xdr:to>
      <xdr:col>14</xdr:col>
      <xdr:colOff>542925</xdr:colOff>
      <xdr:row>19</xdr:row>
      <xdr:rowOff>95249</xdr:rowOff>
    </xdr:to>
    <xdr:sp macro="" textlink="">
      <xdr:nvSpPr>
        <xdr:cNvPr id="2" name="Rectangle 1"/>
        <xdr:cNvSpPr/>
      </xdr:nvSpPr>
      <xdr:spPr>
        <a:xfrm>
          <a:off x="257175" y="114299"/>
          <a:ext cx="8820150" cy="3057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900"/>
            </a:lnSpc>
          </a:pPr>
          <a:r>
            <a:rPr lang="en-US" sz="1600" b="1"/>
            <a:t>This document provides behavioral indicators (examples) of the competencies: </a:t>
          </a:r>
        </a:p>
        <a:p>
          <a:pPr algn="l">
            <a:lnSpc>
              <a:spcPts val="1900"/>
            </a:lnSpc>
          </a:pPr>
          <a:r>
            <a:rPr lang="en-US" sz="1600" b="1"/>
            <a:t> Behavioral examples of the competencies are provided using 3-key anchor points on the Company’s 5-point performance rating scale </a:t>
          </a:r>
        </a:p>
        <a:p>
          <a:pPr algn="l">
            <a:lnSpc>
              <a:spcPts val="1900"/>
            </a:lnSpc>
          </a:pPr>
          <a:r>
            <a:rPr lang="en-US" sz="1600" b="1"/>
            <a:t>(Unsatisfactory Performer, Successful Performer, Exceptional Performer). </a:t>
          </a:r>
        </a:p>
        <a:p>
          <a:pPr algn="l">
            <a:lnSpc>
              <a:spcPts val="1900"/>
            </a:lnSpc>
          </a:pPr>
          <a:r>
            <a:rPr lang="en-US" sz="1600" b="1"/>
            <a:t> These are examples of what behaviors could look like and are not inclusive of all behaviors that demonstrate each level of performance for the competency. Rather, this is a tool to help guide evaluations of employee performance and should not be used as a checklist for </a:t>
          </a:r>
        </a:p>
        <a:p>
          <a:pPr algn="l">
            <a:lnSpc>
              <a:spcPts val="1900"/>
            </a:lnSpc>
          </a:pPr>
          <a:r>
            <a:rPr lang="en-US" sz="1600" b="1"/>
            <a:t>employees’ behaviors. </a:t>
          </a:r>
        </a:p>
        <a:p>
          <a:pPr algn="l">
            <a:lnSpc>
              <a:spcPts val="1900"/>
            </a:lnSpc>
          </a:pPr>
          <a:r>
            <a:rPr lang="en-US" sz="1600" b="1"/>
            <a:t> Use this tool to help form an image of employee performance compared to the Company’s expectation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1</xdr:row>
      <xdr:rowOff>57150</xdr:rowOff>
    </xdr:from>
    <xdr:to>
      <xdr:col>3</xdr:col>
      <xdr:colOff>9525</xdr:colOff>
      <xdr:row>10</xdr:row>
      <xdr:rowOff>19050</xdr:rowOff>
    </xdr:to>
    <xdr:sp macro="" textlink="">
      <xdr:nvSpPr>
        <xdr:cNvPr id="2" name="Rectangle 1"/>
        <xdr:cNvSpPr/>
      </xdr:nvSpPr>
      <xdr:spPr>
        <a:xfrm>
          <a:off x="1" y="219075"/>
          <a:ext cx="8248649" cy="1419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While behavioral indicators are used to help in evaluate performance, proficiency levels describe the levels of a competency required to </a:t>
          </a:r>
        </a:p>
        <a:p>
          <a:pPr algn="l"/>
          <a:r>
            <a:rPr lang="en-US" sz="1100"/>
            <a:t>perform a specific job successfully; these levels relate to the work required for a specific job. Different jobs require different levels of </a:t>
          </a:r>
        </a:p>
        <a:p>
          <a:pPr algn="l"/>
          <a:r>
            <a:rPr lang="en-US" sz="1100"/>
            <a:t>proficiency for successful performance. Not all jobs will require the highest level of proficiency and some may not require certain </a:t>
          </a:r>
        </a:p>
        <a:p>
          <a:pPr algn="l"/>
          <a:r>
            <a:rPr lang="en-US" sz="1100"/>
            <a:t>competencies at all. For example:</a:t>
          </a:r>
        </a:p>
        <a:p>
          <a:pPr algn="l"/>
          <a:r>
            <a:rPr lang="en-US" sz="1100"/>
            <a:t>The proficiency levels help to identify those competencies that are most important for a given position. For example, they are used in </a:t>
          </a:r>
        </a:p>
        <a:p>
          <a:pPr algn="l"/>
          <a:r>
            <a:rPr lang="en-US" sz="1100"/>
            <a:t>succession planning to help identify proficiency levels of indicators compared to the proficiency needed for the job for which they are being </a:t>
          </a:r>
        </a:p>
        <a:p>
          <a:pPr algn="l"/>
          <a:r>
            <a:rPr lang="en-US" sz="1100"/>
            <a:t>considered.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4</xdr:col>
      <xdr:colOff>0</xdr:colOff>
      <xdr:row>21</xdr:row>
      <xdr:rowOff>0</xdr:rowOff>
    </xdr:to>
    <xdr:sp macro="" textlink="">
      <xdr:nvSpPr>
        <xdr:cNvPr id="2" name="Rectangle 1"/>
        <xdr:cNvSpPr>
          <a:spLocks noChangeArrowheads="1"/>
        </xdr:cNvSpPr>
      </xdr:nvSpPr>
      <xdr:spPr bwMode="auto">
        <a:xfrm>
          <a:off x="609600" y="4000500"/>
          <a:ext cx="1828800" cy="304800"/>
        </a:xfrm>
        <a:prstGeom prst="rect">
          <a:avLst/>
        </a:prstGeom>
        <a:solidFill>
          <a:srgbClr val="FF99FF"/>
        </a:solidFill>
        <a:ln w="9525">
          <a:solidFill>
            <a:schemeClr val="tx1"/>
          </a:solidFill>
          <a:miter lim="800000"/>
          <a:headEnd/>
          <a:tailEnd/>
        </a:ln>
      </xdr:spPr>
      <xdr:txBody>
        <a:bodyPr wrap="square" anchor="ctr"/>
        <a:lstStyle>
          <a:defPPr>
            <a:defRPr lang="en-US"/>
          </a:defPPr>
          <a:lvl1pPr algn="l" rtl="0" fontAlgn="base">
            <a:spcBef>
              <a:spcPct val="0"/>
            </a:spcBef>
            <a:spcAft>
              <a:spcPct val="0"/>
            </a:spcAft>
            <a:defRPr kern="1200">
              <a:solidFill>
                <a:schemeClr val="tx1"/>
              </a:solidFill>
              <a:latin typeface="Arial" pitchFamily="34" charset="0"/>
              <a:ea typeface="+mn-ea"/>
              <a:cs typeface="Arial" pitchFamily="34" charset="0"/>
            </a:defRPr>
          </a:lvl1pPr>
          <a:lvl2pPr marL="457200" algn="l" rtl="0" fontAlgn="base">
            <a:spcBef>
              <a:spcPct val="0"/>
            </a:spcBef>
            <a:spcAft>
              <a:spcPct val="0"/>
            </a:spcAft>
            <a:defRPr kern="1200">
              <a:solidFill>
                <a:schemeClr val="tx1"/>
              </a:solidFill>
              <a:latin typeface="Arial" pitchFamily="34" charset="0"/>
              <a:ea typeface="+mn-ea"/>
              <a:cs typeface="Arial" pitchFamily="34" charset="0"/>
            </a:defRPr>
          </a:lvl2pPr>
          <a:lvl3pPr marL="914400" algn="l" rtl="0" fontAlgn="base">
            <a:spcBef>
              <a:spcPct val="0"/>
            </a:spcBef>
            <a:spcAft>
              <a:spcPct val="0"/>
            </a:spcAft>
            <a:defRPr kern="1200">
              <a:solidFill>
                <a:schemeClr val="tx1"/>
              </a:solidFill>
              <a:latin typeface="Arial" pitchFamily="34" charset="0"/>
              <a:ea typeface="+mn-ea"/>
              <a:cs typeface="Arial" pitchFamily="34" charset="0"/>
            </a:defRPr>
          </a:lvl3pPr>
          <a:lvl4pPr marL="1371600" algn="l" rtl="0" fontAlgn="base">
            <a:spcBef>
              <a:spcPct val="0"/>
            </a:spcBef>
            <a:spcAft>
              <a:spcPct val="0"/>
            </a:spcAft>
            <a:defRPr kern="1200">
              <a:solidFill>
                <a:schemeClr val="tx1"/>
              </a:solidFill>
              <a:latin typeface="Arial" pitchFamily="34" charset="0"/>
              <a:ea typeface="+mn-ea"/>
              <a:cs typeface="Arial" pitchFamily="34" charset="0"/>
            </a:defRPr>
          </a:lvl4pPr>
          <a:lvl5pPr marL="1828800" algn="l" rtl="0" fontAlgn="base">
            <a:spcBef>
              <a:spcPct val="0"/>
            </a:spcBef>
            <a:spcAft>
              <a:spcPct val="0"/>
            </a:spcAft>
            <a:defRPr kern="1200">
              <a:solidFill>
                <a:schemeClr val="tx1"/>
              </a:solidFill>
              <a:latin typeface="Arial" pitchFamily="34" charset="0"/>
              <a:ea typeface="+mn-ea"/>
              <a:cs typeface="Arial" pitchFamily="34" charset="0"/>
            </a:defRPr>
          </a:lvl5pPr>
          <a:lvl6pPr marL="2286000" algn="l" defTabSz="914400" rtl="0" eaLnBrk="1" latinLnBrk="0" hangingPunct="1">
            <a:defRPr kern="1200">
              <a:solidFill>
                <a:schemeClr val="tx1"/>
              </a:solidFill>
              <a:latin typeface="Arial" pitchFamily="34" charset="0"/>
              <a:ea typeface="+mn-ea"/>
              <a:cs typeface="Arial" pitchFamily="34" charset="0"/>
            </a:defRPr>
          </a:lvl6pPr>
          <a:lvl7pPr marL="2743200" algn="l" defTabSz="914400" rtl="0" eaLnBrk="1" latinLnBrk="0" hangingPunct="1">
            <a:defRPr kern="1200">
              <a:solidFill>
                <a:schemeClr val="tx1"/>
              </a:solidFill>
              <a:latin typeface="Arial" pitchFamily="34" charset="0"/>
              <a:ea typeface="+mn-ea"/>
              <a:cs typeface="Arial" pitchFamily="34" charset="0"/>
            </a:defRPr>
          </a:lvl7pPr>
          <a:lvl8pPr marL="3200400" algn="l" defTabSz="914400" rtl="0" eaLnBrk="1" latinLnBrk="0" hangingPunct="1">
            <a:defRPr kern="1200">
              <a:solidFill>
                <a:schemeClr val="tx1"/>
              </a:solidFill>
              <a:latin typeface="Arial" pitchFamily="34" charset="0"/>
              <a:ea typeface="+mn-ea"/>
              <a:cs typeface="Arial" pitchFamily="34" charset="0"/>
            </a:defRPr>
          </a:lvl8pPr>
          <a:lvl9pPr marL="3657600" algn="l" defTabSz="914400" rtl="0" eaLnBrk="1" latinLnBrk="0" hangingPunct="1">
            <a:defRPr kern="1200">
              <a:solidFill>
                <a:schemeClr val="tx1"/>
              </a:solidFill>
              <a:latin typeface="Arial" pitchFamily="34" charset="0"/>
              <a:ea typeface="+mn-ea"/>
              <a:cs typeface="Arial" pitchFamily="34" charset="0"/>
            </a:defRPr>
          </a:lvl9pPr>
        </a:lstStyle>
        <a:p>
          <a:r>
            <a:rPr lang="en-US" sz="1300" b="1"/>
            <a:t>Ngạch quản lý</a:t>
          </a:r>
        </a:p>
      </xdr:txBody>
    </xdr:sp>
    <xdr:clientData/>
  </xdr:twoCellAnchor>
  <xdr:twoCellAnchor>
    <xdr:from>
      <xdr:col>4</xdr:col>
      <xdr:colOff>0</xdr:colOff>
      <xdr:row>19</xdr:row>
      <xdr:rowOff>0</xdr:rowOff>
    </xdr:from>
    <xdr:to>
      <xdr:col>7</xdr:col>
      <xdr:colOff>76200</xdr:colOff>
      <xdr:row>21</xdr:row>
      <xdr:rowOff>0</xdr:rowOff>
    </xdr:to>
    <xdr:sp macro="" textlink="">
      <xdr:nvSpPr>
        <xdr:cNvPr id="3" name="Rectangle 2"/>
        <xdr:cNvSpPr>
          <a:spLocks noChangeArrowheads="1"/>
        </xdr:cNvSpPr>
      </xdr:nvSpPr>
      <xdr:spPr bwMode="auto">
        <a:xfrm>
          <a:off x="2438400" y="4000500"/>
          <a:ext cx="2209800" cy="304800"/>
        </a:xfrm>
        <a:prstGeom prst="rect">
          <a:avLst/>
        </a:prstGeom>
        <a:solidFill>
          <a:srgbClr val="F8FF9F"/>
        </a:solidFill>
        <a:ln w="9525">
          <a:solidFill>
            <a:schemeClr val="tx1"/>
          </a:solidFill>
          <a:miter lim="800000"/>
          <a:headEnd/>
          <a:tailEnd/>
        </a:ln>
      </xdr:spPr>
      <xdr:txBody>
        <a:bodyPr wrap="square" anchor="ctr"/>
        <a:lstStyle>
          <a:defPPr>
            <a:defRPr lang="en-US"/>
          </a:defPPr>
          <a:lvl1pPr algn="l" rtl="0" fontAlgn="base">
            <a:spcBef>
              <a:spcPct val="0"/>
            </a:spcBef>
            <a:spcAft>
              <a:spcPct val="0"/>
            </a:spcAft>
            <a:defRPr kern="1200">
              <a:solidFill>
                <a:schemeClr val="tx1"/>
              </a:solidFill>
              <a:latin typeface="Arial" pitchFamily="34" charset="0"/>
              <a:ea typeface="+mn-ea"/>
              <a:cs typeface="Arial" pitchFamily="34" charset="0"/>
            </a:defRPr>
          </a:lvl1pPr>
          <a:lvl2pPr marL="457200" algn="l" rtl="0" fontAlgn="base">
            <a:spcBef>
              <a:spcPct val="0"/>
            </a:spcBef>
            <a:spcAft>
              <a:spcPct val="0"/>
            </a:spcAft>
            <a:defRPr kern="1200">
              <a:solidFill>
                <a:schemeClr val="tx1"/>
              </a:solidFill>
              <a:latin typeface="Arial" pitchFamily="34" charset="0"/>
              <a:ea typeface="+mn-ea"/>
              <a:cs typeface="Arial" pitchFamily="34" charset="0"/>
            </a:defRPr>
          </a:lvl2pPr>
          <a:lvl3pPr marL="914400" algn="l" rtl="0" fontAlgn="base">
            <a:spcBef>
              <a:spcPct val="0"/>
            </a:spcBef>
            <a:spcAft>
              <a:spcPct val="0"/>
            </a:spcAft>
            <a:defRPr kern="1200">
              <a:solidFill>
                <a:schemeClr val="tx1"/>
              </a:solidFill>
              <a:latin typeface="Arial" pitchFamily="34" charset="0"/>
              <a:ea typeface="+mn-ea"/>
              <a:cs typeface="Arial" pitchFamily="34" charset="0"/>
            </a:defRPr>
          </a:lvl3pPr>
          <a:lvl4pPr marL="1371600" algn="l" rtl="0" fontAlgn="base">
            <a:spcBef>
              <a:spcPct val="0"/>
            </a:spcBef>
            <a:spcAft>
              <a:spcPct val="0"/>
            </a:spcAft>
            <a:defRPr kern="1200">
              <a:solidFill>
                <a:schemeClr val="tx1"/>
              </a:solidFill>
              <a:latin typeface="Arial" pitchFamily="34" charset="0"/>
              <a:ea typeface="+mn-ea"/>
              <a:cs typeface="Arial" pitchFamily="34" charset="0"/>
            </a:defRPr>
          </a:lvl4pPr>
          <a:lvl5pPr marL="1828800" algn="l" rtl="0" fontAlgn="base">
            <a:spcBef>
              <a:spcPct val="0"/>
            </a:spcBef>
            <a:spcAft>
              <a:spcPct val="0"/>
            </a:spcAft>
            <a:defRPr kern="1200">
              <a:solidFill>
                <a:schemeClr val="tx1"/>
              </a:solidFill>
              <a:latin typeface="Arial" pitchFamily="34" charset="0"/>
              <a:ea typeface="+mn-ea"/>
              <a:cs typeface="Arial" pitchFamily="34" charset="0"/>
            </a:defRPr>
          </a:lvl5pPr>
          <a:lvl6pPr marL="2286000" algn="l" defTabSz="914400" rtl="0" eaLnBrk="1" latinLnBrk="0" hangingPunct="1">
            <a:defRPr kern="1200">
              <a:solidFill>
                <a:schemeClr val="tx1"/>
              </a:solidFill>
              <a:latin typeface="Arial" pitchFamily="34" charset="0"/>
              <a:ea typeface="+mn-ea"/>
              <a:cs typeface="Arial" pitchFamily="34" charset="0"/>
            </a:defRPr>
          </a:lvl6pPr>
          <a:lvl7pPr marL="2743200" algn="l" defTabSz="914400" rtl="0" eaLnBrk="1" latinLnBrk="0" hangingPunct="1">
            <a:defRPr kern="1200">
              <a:solidFill>
                <a:schemeClr val="tx1"/>
              </a:solidFill>
              <a:latin typeface="Arial" pitchFamily="34" charset="0"/>
              <a:ea typeface="+mn-ea"/>
              <a:cs typeface="Arial" pitchFamily="34" charset="0"/>
            </a:defRPr>
          </a:lvl7pPr>
          <a:lvl8pPr marL="3200400" algn="l" defTabSz="914400" rtl="0" eaLnBrk="1" latinLnBrk="0" hangingPunct="1">
            <a:defRPr kern="1200">
              <a:solidFill>
                <a:schemeClr val="tx1"/>
              </a:solidFill>
              <a:latin typeface="Arial" pitchFamily="34" charset="0"/>
              <a:ea typeface="+mn-ea"/>
              <a:cs typeface="Arial" pitchFamily="34" charset="0"/>
            </a:defRPr>
          </a:lvl8pPr>
          <a:lvl9pPr marL="3657600" algn="l" defTabSz="914400" rtl="0" eaLnBrk="1" latinLnBrk="0" hangingPunct="1">
            <a:defRPr kern="1200">
              <a:solidFill>
                <a:schemeClr val="tx1"/>
              </a:solidFill>
              <a:latin typeface="Arial" pitchFamily="34" charset="0"/>
              <a:ea typeface="+mn-ea"/>
              <a:cs typeface="Arial" pitchFamily="34" charset="0"/>
            </a:defRPr>
          </a:lvl9pPr>
        </a:lstStyle>
        <a:p>
          <a:r>
            <a:rPr lang="en-US" sz="1300" b="1"/>
            <a:t>Ngạch nhân viên</a:t>
          </a:r>
        </a:p>
      </xdr:txBody>
    </xdr:sp>
    <xdr:clientData/>
  </xdr:twoCellAnchor>
  <xdr:twoCellAnchor>
    <xdr:from>
      <xdr:col>7</xdr:col>
      <xdr:colOff>0</xdr:colOff>
      <xdr:row>19</xdr:row>
      <xdr:rowOff>0</xdr:rowOff>
    </xdr:from>
    <xdr:to>
      <xdr:col>9</xdr:col>
      <xdr:colOff>381000</xdr:colOff>
      <xdr:row>21</xdr:row>
      <xdr:rowOff>0</xdr:rowOff>
    </xdr:to>
    <xdr:sp macro="" textlink="">
      <xdr:nvSpPr>
        <xdr:cNvPr id="4" name="Rectangle 3"/>
        <xdr:cNvSpPr>
          <a:spLocks noChangeArrowheads="1"/>
        </xdr:cNvSpPr>
      </xdr:nvSpPr>
      <xdr:spPr bwMode="auto">
        <a:xfrm>
          <a:off x="4572000" y="4000500"/>
          <a:ext cx="1600200" cy="304800"/>
        </a:xfrm>
        <a:prstGeom prst="rect">
          <a:avLst/>
        </a:prstGeom>
        <a:solidFill>
          <a:srgbClr val="99FF33"/>
        </a:solidFill>
        <a:ln w="9525">
          <a:solidFill>
            <a:schemeClr val="tx1"/>
          </a:solidFill>
          <a:miter lim="800000"/>
          <a:headEnd/>
          <a:tailEnd/>
        </a:ln>
      </xdr:spPr>
      <xdr:txBody>
        <a:bodyPr wrap="square" anchor="ctr"/>
        <a:lstStyle>
          <a:defPPr>
            <a:defRPr lang="en-US"/>
          </a:defPPr>
          <a:lvl1pPr algn="l" rtl="0" fontAlgn="base">
            <a:spcBef>
              <a:spcPct val="0"/>
            </a:spcBef>
            <a:spcAft>
              <a:spcPct val="0"/>
            </a:spcAft>
            <a:defRPr kern="1200">
              <a:solidFill>
                <a:schemeClr val="tx1"/>
              </a:solidFill>
              <a:latin typeface="Arial" pitchFamily="34" charset="0"/>
              <a:ea typeface="+mn-ea"/>
              <a:cs typeface="Arial" pitchFamily="34" charset="0"/>
            </a:defRPr>
          </a:lvl1pPr>
          <a:lvl2pPr marL="457200" algn="l" rtl="0" fontAlgn="base">
            <a:spcBef>
              <a:spcPct val="0"/>
            </a:spcBef>
            <a:spcAft>
              <a:spcPct val="0"/>
            </a:spcAft>
            <a:defRPr kern="1200">
              <a:solidFill>
                <a:schemeClr val="tx1"/>
              </a:solidFill>
              <a:latin typeface="Arial" pitchFamily="34" charset="0"/>
              <a:ea typeface="+mn-ea"/>
              <a:cs typeface="Arial" pitchFamily="34" charset="0"/>
            </a:defRPr>
          </a:lvl2pPr>
          <a:lvl3pPr marL="914400" algn="l" rtl="0" fontAlgn="base">
            <a:spcBef>
              <a:spcPct val="0"/>
            </a:spcBef>
            <a:spcAft>
              <a:spcPct val="0"/>
            </a:spcAft>
            <a:defRPr kern="1200">
              <a:solidFill>
                <a:schemeClr val="tx1"/>
              </a:solidFill>
              <a:latin typeface="Arial" pitchFamily="34" charset="0"/>
              <a:ea typeface="+mn-ea"/>
              <a:cs typeface="Arial" pitchFamily="34" charset="0"/>
            </a:defRPr>
          </a:lvl3pPr>
          <a:lvl4pPr marL="1371600" algn="l" rtl="0" fontAlgn="base">
            <a:spcBef>
              <a:spcPct val="0"/>
            </a:spcBef>
            <a:spcAft>
              <a:spcPct val="0"/>
            </a:spcAft>
            <a:defRPr kern="1200">
              <a:solidFill>
                <a:schemeClr val="tx1"/>
              </a:solidFill>
              <a:latin typeface="Arial" pitchFamily="34" charset="0"/>
              <a:ea typeface="+mn-ea"/>
              <a:cs typeface="Arial" pitchFamily="34" charset="0"/>
            </a:defRPr>
          </a:lvl4pPr>
          <a:lvl5pPr marL="1828800" algn="l" rtl="0" fontAlgn="base">
            <a:spcBef>
              <a:spcPct val="0"/>
            </a:spcBef>
            <a:spcAft>
              <a:spcPct val="0"/>
            </a:spcAft>
            <a:defRPr kern="1200">
              <a:solidFill>
                <a:schemeClr val="tx1"/>
              </a:solidFill>
              <a:latin typeface="Arial" pitchFamily="34" charset="0"/>
              <a:ea typeface="+mn-ea"/>
              <a:cs typeface="Arial" pitchFamily="34" charset="0"/>
            </a:defRPr>
          </a:lvl5pPr>
          <a:lvl6pPr marL="2286000" algn="l" defTabSz="914400" rtl="0" eaLnBrk="1" latinLnBrk="0" hangingPunct="1">
            <a:defRPr kern="1200">
              <a:solidFill>
                <a:schemeClr val="tx1"/>
              </a:solidFill>
              <a:latin typeface="Arial" pitchFamily="34" charset="0"/>
              <a:ea typeface="+mn-ea"/>
              <a:cs typeface="Arial" pitchFamily="34" charset="0"/>
            </a:defRPr>
          </a:lvl6pPr>
          <a:lvl7pPr marL="2743200" algn="l" defTabSz="914400" rtl="0" eaLnBrk="1" latinLnBrk="0" hangingPunct="1">
            <a:defRPr kern="1200">
              <a:solidFill>
                <a:schemeClr val="tx1"/>
              </a:solidFill>
              <a:latin typeface="Arial" pitchFamily="34" charset="0"/>
              <a:ea typeface="+mn-ea"/>
              <a:cs typeface="Arial" pitchFamily="34" charset="0"/>
            </a:defRPr>
          </a:lvl7pPr>
          <a:lvl8pPr marL="3200400" algn="l" defTabSz="914400" rtl="0" eaLnBrk="1" latinLnBrk="0" hangingPunct="1">
            <a:defRPr kern="1200">
              <a:solidFill>
                <a:schemeClr val="tx1"/>
              </a:solidFill>
              <a:latin typeface="Arial" pitchFamily="34" charset="0"/>
              <a:ea typeface="+mn-ea"/>
              <a:cs typeface="Arial" pitchFamily="34" charset="0"/>
            </a:defRPr>
          </a:lvl8pPr>
          <a:lvl9pPr marL="3657600" algn="l" defTabSz="914400" rtl="0" eaLnBrk="1" latinLnBrk="0" hangingPunct="1">
            <a:defRPr kern="1200">
              <a:solidFill>
                <a:schemeClr val="tx1"/>
              </a:solidFill>
              <a:latin typeface="Arial" pitchFamily="34" charset="0"/>
              <a:ea typeface="+mn-ea"/>
              <a:cs typeface="Arial" pitchFamily="34" charset="0"/>
            </a:defRPr>
          </a:lvl9pPr>
        </a:lstStyle>
        <a:p>
          <a:r>
            <a:rPr lang="en-US" sz="1200" b="1"/>
            <a:t>Ngạch chuyên gia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52"/>
  <sheetViews>
    <sheetView tabSelected="1" zoomScale="70" zoomScaleNormal="70" workbookViewId="0">
      <pane xSplit="12" ySplit="8" topLeftCell="M134" activePane="bottomRight" state="frozen"/>
      <selection pane="topRight" activeCell="M1" sqref="M1"/>
      <selection pane="bottomLeft" activeCell="A9" sqref="A9"/>
      <selection pane="bottomRight" activeCell="T135" sqref="T135:U135"/>
    </sheetView>
  </sheetViews>
  <sheetFormatPr defaultRowHeight="12.75"/>
  <cols>
    <col min="1" max="1" width="10.28515625" style="197" customWidth="1"/>
    <col min="2" max="2" width="8.42578125" style="197" customWidth="1"/>
    <col min="3" max="3" width="0" style="198" hidden="1" customWidth="1"/>
    <col min="4" max="4" width="9.140625" style="197"/>
    <col min="5" max="5" width="9.42578125" style="197" customWidth="1"/>
    <col min="6" max="6" width="10.5703125" style="197" hidden="1" customWidth="1"/>
    <col min="7" max="7" width="18.7109375" style="197" customWidth="1"/>
    <col min="8" max="8" width="9.140625" style="197"/>
    <col min="9" max="9" width="10.7109375" style="197" customWidth="1"/>
    <col min="10" max="10" width="9.140625" style="197"/>
    <col min="11" max="11" width="8.85546875" style="197" customWidth="1"/>
    <col min="12" max="12" width="11.5703125" style="197" customWidth="1"/>
    <col min="13" max="13" width="14.28515625" style="200" customWidth="1"/>
    <col min="14" max="14" width="5.7109375" style="197" customWidth="1"/>
    <col min="15" max="15" width="4.28515625" style="197" customWidth="1"/>
    <col min="16" max="16" width="5.7109375" style="197" customWidth="1"/>
    <col min="17" max="17" width="3.42578125" style="197" customWidth="1"/>
    <col min="18" max="18" width="5.7109375" style="197" customWidth="1"/>
    <col min="19" max="19" width="4.42578125" style="197" customWidth="1"/>
    <col min="20" max="20" width="5.7109375" style="197" customWidth="1"/>
    <col min="21" max="21" width="4.140625" style="197" customWidth="1"/>
    <col min="22" max="22" width="5.7109375" style="197" customWidth="1"/>
    <col min="23" max="23" width="3.7109375" style="197" customWidth="1"/>
    <col min="24" max="24" width="13.28515625" style="201" customWidth="1"/>
    <col min="25" max="25" width="14" style="202" customWidth="1"/>
    <col min="26" max="26" width="14" style="201" customWidth="1"/>
    <col min="27" max="27" width="14.5703125" style="203" customWidth="1"/>
    <col min="28" max="28" width="17.42578125" style="197" customWidth="1"/>
    <col min="29" max="16384" width="9.140625" style="197"/>
  </cols>
  <sheetData>
    <row r="1" spans="1:31" ht="27.75" customHeight="1">
      <c r="A1" s="196" t="s">
        <v>519</v>
      </c>
      <c r="E1" s="199" t="s">
        <v>570</v>
      </c>
      <c r="F1" s="199"/>
    </row>
    <row r="2" spans="1:31" ht="22.5" customHeight="1" thickBot="1">
      <c r="A2" s="196" t="s">
        <v>518</v>
      </c>
      <c r="B2" s="204" t="s">
        <v>934</v>
      </c>
      <c r="C2" s="205"/>
      <c r="H2" s="196" t="s">
        <v>520</v>
      </c>
      <c r="I2" s="369" t="s">
        <v>935</v>
      </c>
      <c r="J2" s="369"/>
      <c r="K2" s="369"/>
    </row>
    <row r="3" spans="1:31" ht="13.5" customHeight="1">
      <c r="A3" s="409" t="s">
        <v>8</v>
      </c>
      <c r="B3" s="323" t="s">
        <v>443</v>
      </c>
      <c r="C3" s="370"/>
      <c r="D3" s="370"/>
      <c r="E3" s="370"/>
      <c r="F3" s="281"/>
      <c r="G3" s="323" t="s">
        <v>767</v>
      </c>
      <c r="H3" s="370"/>
      <c r="I3" s="370"/>
      <c r="J3" s="370"/>
      <c r="K3" s="370"/>
      <c r="L3" s="372"/>
      <c r="M3" s="405" t="s">
        <v>512</v>
      </c>
      <c r="N3" s="376" t="s">
        <v>513</v>
      </c>
      <c r="O3" s="377"/>
      <c r="P3" s="377"/>
      <c r="Q3" s="377"/>
      <c r="R3" s="377"/>
      <c r="S3" s="377"/>
      <c r="T3" s="377"/>
      <c r="U3" s="377"/>
      <c r="V3" s="377"/>
      <c r="W3" s="378"/>
      <c r="X3" s="402" t="s">
        <v>768</v>
      </c>
      <c r="Y3" s="382" t="s">
        <v>685</v>
      </c>
      <c r="Z3" s="415" t="s">
        <v>700</v>
      </c>
      <c r="AA3" s="389" t="s">
        <v>521</v>
      </c>
      <c r="AB3" s="390"/>
    </row>
    <row r="4" spans="1:31" ht="13.5" thickBot="1">
      <c r="A4" s="410"/>
      <c r="B4" s="347"/>
      <c r="C4" s="371"/>
      <c r="D4" s="371"/>
      <c r="E4" s="371"/>
      <c r="F4" s="348"/>
      <c r="G4" s="347"/>
      <c r="H4" s="371"/>
      <c r="I4" s="371"/>
      <c r="J4" s="371"/>
      <c r="K4" s="371"/>
      <c r="L4" s="373"/>
      <c r="M4" s="406"/>
      <c r="N4" s="379"/>
      <c r="O4" s="380"/>
      <c r="P4" s="380"/>
      <c r="Q4" s="380"/>
      <c r="R4" s="380"/>
      <c r="S4" s="380"/>
      <c r="T4" s="380"/>
      <c r="U4" s="380"/>
      <c r="V4" s="380"/>
      <c r="W4" s="381"/>
      <c r="X4" s="403"/>
      <c r="Y4" s="383"/>
      <c r="Z4" s="416"/>
      <c r="AA4" s="391"/>
      <c r="AB4" s="392"/>
    </row>
    <row r="5" spans="1:31">
      <c r="A5" s="410"/>
      <c r="B5" s="347"/>
      <c r="C5" s="371"/>
      <c r="D5" s="371"/>
      <c r="E5" s="371"/>
      <c r="F5" s="348"/>
      <c r="G5" s="347"/>
      <c r="H5" s="371"/>
      <c r="I5" s="371"/>
      <c r="J5" s="371"/>
      <c r="K5" s="371"/>
      <c r="L5" s="373"/>
      <c r="M5" s="407"/>
      <c r="N5" s="385" t="s">
        <v>541</v>
      </c>
      <c r="O5" s="386"/>
      <c r="P5" s="385" t="s">
        <v>544</v>
      </c>
      <c r="Q5" s="386"/>
      <c r="R5" s="385" t="s">
        <v>548</v>
      </c>
      <c r="S5" s="386"/>
      <c r="T5" s="385" t="s">
        <v>514</v>
      </c>
      <c r="U5" s="386"/>
      <c r="V5" s="385" t="s">
        <v>515</v>
      </c>
      <c r="W5" s="386"/>
      <c r="X5" s="403"/>
      <c r="Y5" s="383"/>
      <c r="Z5" s="416"/>
      <c r="AA5" s="393" t="s">
        <v>701</v>
      </c>
      <c r="AB5" s="393" t="s">
        <v>769</v>
      </c>
      <c r="AC5" s="204" t="s">
        <v>770</v>
      </c>
      <c r="AD5" s="204" t="s">
        <v>771</v>
      </c>
      <c r="AE5" s="204" t="s">
        <v>772</v>
      </c>
    </row>
    <row r="6" spans="1:31" ht="29.25" customHeight="1" thickBot="1">
      <c r="A6" s="411"/>
      <c r="B6" s="347"/>
      <c r="C6" s="371"/>
      <c r="D6" s="371"/>
      <c r="E6" s="371"/>
      <c r="F6" s="348"/>
      <c r="G6" s="347"/>
      <c r="H6" s="374"/>
      <c r="I6" s="374"/>
      <c r="J6" s="374"/>
      <c r="K6" s="374"/>
      <c r="L6" s="375"/>
      <c r="M6" s="407"/>
      <c r="N6" s="387">
        <v>1</v>
      </c>
      <c r="O6" s="388"/>
      <c r="P6" s="387">
        <v>2</v>
      </c>
      <c r="Q6" s="388"/>
      <c r="R6" s="387">
        <v>3</v>
      </c>
      <c r="S6" s="388"/>
      <c r="T6" s="387">
        <v>4</v>
      </c>
      <c r="U6" s="388"/>
      <c r="V6" s="387">
        <v>5</v>
      </c>
      <c r="W6" s="388"/>
      <c r="X6" s="404"/>
      <c r="Y6" s="384"/>
      <c r="Z6" s="417"/>
      <c r="AA6" s="394"/>
      <c r="AB6" s="394"/>
      <c r="AC6" s="204"/>
    </row>
    <row r="7" spans="1:31" ht="44.25" customHeight="1" thickBot="1">
      <c r="A7" s="401">
        <v>1</v>
      </c>
      <c r="B7" s="344" t="s">
        <v>62</v>
      </c>
      <c r="C7" s="396" t="s">
        <v>707</v>
      </c>
      <c r="D7" s="323" t="s">
        <v>0</v>
      </c>
      <c r="E7" s="281"/>
      <c r="F7" s="314" t="s">
        <v>709</v>
      </c>
      <c r="G7" s="288" t="s">
        <v>875</v>
      </c>
      <c r="H7" s="349" t="s">
        <v>877</v>
      </c>
      <c r="I7" s="350"/>
      <c r="J7" s="350"/>
      <c r="K7" s="350"/>
      <c r="L7" s="351"/>
      <c r="M7" s="248" t="s">
        <v>571</v>
      </c>
      <c r="N7" s="282"/>
      <c r="O7" s="282"/>
      <c r="P7" s="282" t="s">
        <v>776</v>
      </c>
      <c r="Q7" s="282"/>
      <c r="R7" s="282"/>
      <c r="S7" s="282"/>
      <c r="T7" s="282"/>
      <c r="U7" s="282"/>
      <c r="V7" s="295"/>
      <c r="W7" s="296"/>
      <c r="X7" s="297">
        <f>((MATCH("a",N8:W8)+1)/2)-((MATCH("r",N7:W7)+1)/2)</f>
        <v>-1</v>
      </c>
      <c r="Y7" s="286">
        <f>'Weight-KEE'!AD2</f>
        <v>2.2805805114029024E-2</v>
      </c>
      <c r="Z7" s="309">
        <f>Y7*$K$61</f>
        <v>3.8769868693849345E-3</v>
      </c>
      <c r="AA7" s="311">
        <f>X7*Z7</f>
        <v>-3.8769868693849345E-3</v>
      </c>
      <c r="AB7" s="399"/>
    </row>
    <row r="8" spans="1:31" ht="42.75" customHeight="1" thickBot="1">
      <c r="A8" s="401"/>
      <c r="B8" s="345"/>
      <c r="C8" s="397"/>
      <c r="D8" s="347"/>
      <c r="E8" s="348"/>
      <c r="F8" s="329"/>
      <c r="G8" s="288"/>
      <c r="H8" s="292"/>
      <c r="I8" s="293"/>
      <c r="J8" s="293"/>
      <c r="K8" s="293"/>
      <c r="L8" s="294"/>
      <c r="M8" s="209" t="s">
        <v>517</v>
      </c>
      <c r="N8" s="284" t="s">
        <v>778</v>
      </c>
      <c r="O8" s="285"/>
      <c r="P8" s="282"/>
      <c r="Q8" s="282"/>
      <c r="R8" s="284"/>
      <c r="S8" s="285"/>
      <c r="T8" s="282"/>
      <c r="U8" s="282"/>
      <c r="V8" s="295"/>
      <c r="W8" s="296"/>
      <c r="X8" s="298"/>
      <c r="Y8" s="287"/>
      <c r="Z8" s="310"/>
      <c r="AA8" s="312"/>
      <c r="AB8" s="368"/>
    </row>
    <row r="9" spans="1:31" ht="42.75" customHeight="1" thickBot="1">
      <c r="A9" s="401">
        <v>2</v>
      </c>
      <c r="B9" s="345"/>
      <c r="C9" s="397"/>
      <c r="D9" s="347"/>
      <c r="E9" s="348"/>
      <c r="F9" s="208"/>
      <c r="G9" s="288" t="s">
        <v>874</v>
      </c>
      <c r="H9" s="289" t="s">
        <v>876</v>
      </c>
      <c r="I9" s="290"/>
      <c r="J9" s="290"/>
      <c r="K9" s="290"/>
      <c r="L9" s="291"/>
      <c r="M9" s="207" t="s">
        <v>571</v>
      </c>
      <c r="N9" s="284"/>
      <c r="O9" s="285"/>
      <c r="P9" s="284" t="s">
        <v>776</v>
      </c>
      <c r="Q9" s="285"/>
      <c r="R9" s="284"/>
      <c r="S9" s="285"/>
      <c r="T9" s="284"/>
      <c r="U9" s="285"/>
      <c r="V9" s="284"/>
      <c r="W9" s="285"/>
      <c r="X9" s="297">
        <f>((MATCH("a",N10:W10)+1)/2)-((MATCH("r",N9:W9)+1)/2)</f>
        <v>-1</v>
      </c>
      <c r="Y9" s="286">
        <f>'Weight-KEE'!AD3</f>
        <v>2.2805805114029024E-2</v>
      </c>
      <c r="Z9" s="309">
        <f>Y9*$K$61</f>
        <v>3.8769868693849345E-3</v>
      </c>
      <c r="AA9" s="311">
        <f>X9*Z9</f>
        <v>-3.8769868693849345E-3</v>
      </c>
      <c r="AB9" s="210"/>
    </row>
    <row r="10" spans="1:31" ht="42.75" customHeight="1" thickBot="1">
      <c r="A10" s="401"/>
      <c r="B10" s="345"/>
      <c r="C10" s="397"/>
      <c r="D10" s="347"/>
      <c r="E10" s="348"/>
      <c r="F10" s="208"/>
      <c r="G10" s="288"/>
      <c r="H10" s="292"/>
      <c r="I10" s="293"/>
      <c r="J10" s="293"/>
      <c r="K10" s="293"/>
      <c r="L10" s="294"/>
      <c r="M10" s="209" t="s">
        <v>517</v>
      </c>
      <c r="N10" s="284" t="s">
        <v>778</v>
      </c>
      <c r="O10" s="285"/>
      <c r="P10" s="284"/>
      <c r="Q10" s="285"/>
      <c r="R10" s="284"/>
      <c r="S10" s="285"/>
      <c r="T10" s="284"/>
      <c r="U10" s="285"/>
      <c r="V10" s="284"/>
      <c r="W10" s="285"/>
      <c r="X10" s="298"/>
      <c r="Y10" s="287"/>
      <c r="Z10" s="310"/>
      <c r="AA10" s="312"/>
      <c r="AB10" s="210"/>
    </row>
    <row r="11" spans="1:31" ht="51" customHeight="1" thickBot="1">
      <c r="A11" s="401">
        <v>3</v>
      </c>
      <c r="B11" s="345"/>
      <c r="C11" s="397"/>
      <c r="D11" s="347"/>
      <c r="E11" s="348"/>
      <c r="F11" s="288"/>
      <c r="G11" s="366" t="s">
        <v>815</v>
      </c>
      <c r="H11" s="332" t="s">
        <v>773</v>
      </c>
      <c r="I11" s="332"/>
      <c r="J11" s="332"/>
      <c r="K11" s="332"/>
      <c r="L11" s="332"/>
      <c r="M11" s="207" t="s">
        <v>516</v>
      </c>
      <c r="N11" s="282"/>
      <c r="O11" s="282"/>
      <c r="P11" s="282" t="s">
        <v>776</v>
      </c>
      <c r="Q11" s="282"/>
      <c r="R11" s="282"/>
      <c r="S11" s="282"/>
      <c r="T11" s="295"/>
      <c r="U11" s="296"/>
      <c r="V11" s="295"/>
      <c r="W11" s="296"/>
      <c r="X11" s="297">
        <f>((MATCH("a",N12:W12)+1)/2)-((MATCH("r",N11:W11)+1)/2)</f>
        <v>0</v>
      </c>
      <c r="Y11" s="286">
        <f>'Weight-KEE'!AD4</f>
        <v>4.42294402211472E-2</v>
      </c>
      <c r="Z11" s="309">
        <f>Y11*$K$61</f>
        <v>7.5190048375950247E-3</v>
      </c>
      <c r="AA11" s="311">
        <f>X11*Z11</f>
        <v>0</v>
      </c>
      <c r="AB11" s="367"/>
    </row>
    <row r="12" spans="1:31" ht="51" customHeight="1" thickBot="1">
      <c r="A12" s="401"/>
      <c r="B12" s="345"/>
      <c r="C12" s="397"/>
      <c r="D12" s="347"/>
      <c r="E12" s="348"/>
      <c r="F12" s="288"/>
      <c r="G12" s="366"/>
      <c r="H12" s="332"/>
      <c r="I12" s="332"/>
      <c r="J12" s="332"/>
      <c r="K12" s="332"/>
      <c r="L12" s="332"/>
      <c r="M12" s="209" t="s">
        <v>517</v>
      </c>
      <c r="N12" s="296"/>
      <c r="O12" s="296"/>
      <c r="P12" s="295" t="s">
        <v>778</v>
      </c>
      <c r="Q12" s="296"/>
      <c r="R12" s="282"/>
      <c r="S12" s="282"/>
      <c r="T12" s="296"/>
      <c r="U12" s="296"/>
      <c r="V12" s="295"/>
      <c r="W12" s="296"/>
      <c r="X12" s="298"/>
      <c r="Y12" s="287"/>
      <c r="Z12" s="310"/>
      <c r="AA12" s="312"/>
      <c r="AB12" s="400"/>
    </row>
    <row r="13" spans="1:31" ht="51" customHeight="1" thickBot="1">
      <c r="A13" s="401">
        <v>4</v>
      </c>
      <c r="B13" s="345"/>
      <c r="C13" s="397"/>
      <c r="D13" s="347"/>
      <c r="E13" s="348"/>
      <c r="F13" s="206"/>
      <c r="G13" s="408" t="s">
        <v>816</v>
      </c>
      <c r="H13" s="414" t="s">
        <v>774</v>
      </c>
      <c r="I13" s="414"/>
      <c r="J13" s="414"/>
      <c r="K13" s="414"/>
      <c r="L13" s="414"/>
      <c r="M13" s="207" t="s">
        <v>516</v>
      </c>
      <c r="N13" s="282"/>
      <c r="O13" s="282"/>
      <c r="P13" s="282" t="s">
        <v>776</v>
      </c>
      <c r="Q13" s="282"/>
      <c r="R13" s="282"/>
      <c r="S13" s="282"/>
      <c r="T13" s="295"/>
      <c r="U13" s="296"/>
      <c r="V13" s="295"/>
      <c r="W13" s="296"/>
      <c r="X13" s="297">
        <f>((MATCH("a",N14:W14)+1)/2)-((MATCH("r",N13:W13)+1)/2)</f>
        <v>-1</v>
      </c>
      <c r="Y13" s="286">
        <f>'Weight-KEE'!AD5</f>
        <v>2.9025570145127851E-2</v>
      </c>
      <c r="Z13" s="309">
        <f>Y13*$K$61</f>
        <v>4.9343469246717351E-3</v>
      </c>
      <c r="AA13" s="311">
        <f>X13*Z13</f>
        <v>-4.9343469246717351E-3</v>
      </c>
      <c r="AB13" s="400"/>
    </row>
    <row r="14" spans="1:31" ht="51" customHeight="1" thickBot="1">
      <c r="A14" s="401"/>
      <c r="B14" s="345"/>
      <c r="C14" s="397"/>
      <c r="D14" s="347"/>
      <c r="E14" s="348"/>
      <c r="F14" s="206"/>
      <c r="G14" s="331"/>
      <c r="H14" s="414"/>
      <c r="I14" s="414"/>
      <c r="J14" s="414"/>
      <c r="K14" s="414"/>
      <c r="L14" s="414"/>
      <c r="M14" s="209" t="s">
        <v>517</v>
      </c>
      <c r="N14" s="295" t="s">
        <v>778</v>
      </c>
      <c r="O14" s="296"/>
      <c r="P14" s="282"/>
      <c r="Q14" s="282"/>
      <c r="R14" s="282"/>
      <c r="S14" s="282"/>
      <c r="T14" s="282"/>
      <c r="U14" s="282"/>
      <c r="V14" s="296"/>
      <c r="W14" s="296"/>
      <c r="X14" s="298"/>
      <c r="Y14" s="287"/>
      <c r="Z14" s="310"/>
      <c r="AA14" s="312"/>
      <c r="AB14" s="400"/>
    </row>
    <row r="15" spans="1:31" ht="51" customHeight="1">
      <c r="A15" s="358">
        <v>5</v>
      </c>
      <c r="B15" s="345"/>
      <c r="C15" s="397"/>
      <c r="D15" s="347"/>
      <c r="E15" s="348"/>
      <c r="F15" s="288"/>
      <c r="G15" s="408" t="s">
        <v>817</v>
      </c>
      <c r="H15" s="332" t="s">
        <v>775</v>
      </c>
      <c r="I15" s="332"/>
      <c r="J15" s="332"/>
      <c r="K15" s="332"/>
      <c r="L15" s="332"/>
      <c r="M15" s="207" t="s">
        <v>516</v>
      </c>
      <c r="N15" s="282"/>
      <c r="O15" s="282"/>
      <c r="P15" s="282" t="s">
        <v>776</v>
      </c>
      <c r="Q15" s="282"/>
      <c r="R15" s="282"/>
      <c r="S15" s="282"/>
      <c r="T15" s="295"/>
      <c r="U15" s="296"/>
      <c r="V15" s="295"/>
      <c r="W15" s="296"/>
      <c r="X15" s="297">
        <f>((MATCH("a",N16:W16)+1)/2)-((MATCH("r",N15:W15)+1)/2)</f>
        <v>-1</v>
      </c>
      <c r="Y15" s="286">
        <f>'Weight-KEE'!AD6</f>
        <v>2.626123013130615E-2</v>
      </c>
      <c r="Z15" s="309">
        <f>Y15*$K$61</f>
        <v>4.4644091223220456E-3</v>
      </c>
      <c r="AA15" s="311">
        <f>X15*Z15</f>
        <v>-4.4644091223220456E-3</v>
      </c>
      <c r="AB15" s="400"/>
    </row>
    <row r="16" spans="1:31" ht="51" customHeight="1" thickBot="1">
      <c r="A16" s="359"/>
      <c r="B16" s="345"/>
      <c r="C16" s="397"/>
      <c r="D16" s="347"/>
      <c r="E16" s="348"/>
      <c r="F16" s="288"/>
      <c r="G16" s="331"/>
      <c r="H16" s="332"/>
      <c r="I16" s="332"/>
      <c r="J16" s="332"/>
      <c r="K16" s="332"/>
      <c r="L16" s="332"/>
      <c r="M16" s="209" t="s">
        <v>517</v>
      </c>
      <c r="N16" s="282" t="s">
        <v>778</v>
      </c>
      <c r="O16" s="282"/>
      <c r="P16" s="282"/>
      <c r="Q16" s="282"/>
      <c r="R16" s="295"/>
      <c r="S16" s="296"/>
      <c r="T16" s="282"/>
      <c r="U16" s="282"/>
      <c r="V16" s="296"/>
      <c r="W16" s="296"/>
      <c r="X16" s="298"/>
      <c r="Y16" s="287"/>
      <c r="Z16" s="310"/>
      <c r="AA16" s="312"/>
      <c r="AB16" s="400"/>
    </row>
    <row r="17" spans="1:28" ht="51" customHeight="1">
      <c r="A17" s="358">
        <v>6</v>
      </c>
      <c r="B17" s="345"/>
      <c r="C17" s="397"/>
      <c r="D17" s="347"/>
      <c r="E17" s="348"/>
      <c r="F17" s="288"/>
      <c r="G17" s="408" t="s">
        <v>818</v>
      </c>
      <c r="H17" s="315" t="s">
        <v>777</v>
      </c>
      <c r="I17" s="316"/>
      <c r="J17" s="316"/>
      <c r="K17" s="316"/>
      <c r="L17" s="334"/>
      <c r="M17" s="207" t="s">
        <v>516</v>
      </c>
      <c r="N17" s="282"/>
      <c r="O17" s="282"/>
      <c r="P17" s="282" t="s">
        <v>776</v>
      </c>
      <c r="Q17" s="282"/>
      <c r="R17" s="282"/>
      <c r="S17" s="282"/>
      <c r="T17" s="295"/>
      <c r="U17" s="296"/>
      <c r="V17" s="295"/>
      <c r="W17" s="296"/>
      <c r="X17" s="297">
        <f>((MATCH("a",N18:W18)+1)/2)-((MATCH("r",N17:W17)+1)/2)</f>
        <v>0</v>
      </c>
      <c r="Y17" s="286">
        <f>'Weight-KEE'!AD7</f>
        <v>3.5245335176226675E-2</v>
      </c>
      <c r="Z17" s="309">
        <f>Y17*$K$61</f>
        <v>5.9917069799585347E-3</v>
      </c>
      <c r="AA17" s="311">
        <f>X17*Z17</f>
        <v>0</v>
      </c>
      <c r="AB17" s="400"/>
    </row>
    <row r="18" spans="1:28" ht="51" customHeight="1" thickBot="1">
      <c r="A18" s="359"/>
      <c r="B18" s="345"/>
      <c r="C18" s="397"/>
      <c r="D18" s="347"/>
      <c r="E18" s="348"/>
      <c r="F18" s="288"/>
      <c r="G18" s="408"/>
      <c r="H18" s="292"/>
      <c r="I18" s="293"/>
      <c r="J18" s="293"/>
      <c r="K18" s="293"/>
      <c r="L18" s="294"/>
      <c r="M18" s="211" t="s">
        <v>517</v>
      </c>
      <c r="N18" s="282"/>
      <c r="O18" s="282"/>
      <c r="P18" s="282" t="s">
        <v>778</v>
      </c>
      <c r="Q18" s="282"/>
      <c r="R18" s="282"/>
      <c r="S18" s="282"/>
      <c r="T18" s="282"/>
      <c r="U18" s="282"/>
      <c r="V18" s="295"/>
      <c r="W18" s="296"/>
      <c r="X18" s="298"/>
      <c r="Y18" s="287"/>
      <c r="Z18" s="310"/>
      <c r="AA18" s="312"/>
      <c r="AB18" s="368"/>
    </row>
    <row r="19" spans="1:28" ht="51" customHeight="1">
      <c r="A19" s="358">
        <v>7</v>
      </c>
      <c r="B19" s="345"/>
      <c r="C19" s="397"/>
      <c r="D19" s="288" t="s">
        <v>1</v>
      </c>
      <c r="E19" s="288"/>
      <c r="F19" s="206"/>
      <c r="G19" s="366" t="s">
        <v>819</v>
      </c>
      <c r="H19" s="289" t="s">
        <v>779</v>
      </c>
      <c r="I19" s="290"/>
      <c r="J19" s="290"/>
      <c r="K19" s="290"/>
      <c r="L19" s="291"/>
      <c r="M19" s="212" t="s">
        <v>516</v>
      </c>
      <c r="N19" s="282"/>
      <c r="O19" s="282"/>
      <c r="P19" s="282"/>
      <c r="Q19" s="282"/>
      <c r="R19" s="282" t="s">
        <v>776</v>
      </c>
      <c r="S19" s="282"/>
      <c r="T19" s="295"/>
      <c r="U19" s="296"/>
      <c r="V19" s="295"/>
      <c r="W19" s="296"/>
      <c r="X19" s="297">
        <f>((MATCH("a",N20:W20)+1)/2)-((MATCH("r",N19:W19)+1)/2)</f>
        <v>1</v>
      </c>
      <c r="Y19" s="286">
        <f>'Weight-KEE'!AD8</f>
        <v>4.2156185210780926E-2</v>
      </c>
      <c r="Z19" s="309">
        <f>Y19*$K$61</f>
        <v>7.1665514858327579E-3</v>
      </c>
      <c r="AA19" s="311">
        <f>X19*Z19</f>
        <v>7.1665514858327579E-3</v>
      </c>
      <c r="AB19" s="367"/>
    </row>
    <row r="20" spans="1:28" ht="51" customHeight="1" thickBot="1">
      <c r="A20" s="359"/>
      <c r="B20" s="345"/>
      <c r="C20" s="397"/>
      <c r="D20" s="288"/>
      <c r="E20" s="288"/>
      <c r="F20" s="206"/>
      <c r="G20" s="366"/>
      <c r="H20" s="292"/>
      <c r="I20" s="293"/>
      <c r="J20" s="293"/>
      <c r="K20" s="293"/>
      <c r="L20" s="294"/>
      <c r="M20" s="213" t="s">
        <v>517</v>
      </c>
      <c r="N20" s="282"/>
      <c r="O20" s="282"/>
      <c r="P20" s="282"/>
      <c r="Q20" s="282"/>
      <c r="R20" s="282"/>
      <c r="S20" s="282"/>
      <c r="T20" s="282" t="s">
        <v>778</v>
      </c>
      <c r="U20" s="282"/>
      <c r="V20" s="295"/>
      <c r="W20" s="296"/>
      <c r="X20" s="298"/>
      <c r="Y20" s="287"/>
      <c r="Z20" s="310"/>
      <c r="AA20" s="312"/>
      <c r="AB20" s="368"/>
    </row>
    <row r="21" spans="1:28" ht="51" customHeight="1">
      <c r="A21" s="358">
        <v>8</v>
      </c>
      <c r="B21" s="345"/>
      <c r="C21" s="397"/>
      <c r="D21" s="288"/>
      <c r="E21" s="288"/>
      <c r="F21" s="206"/>
      <c r="G21" s="366" t="s">
        <v>820</v>
      </c>
      <c r="H21" s="289" t="s">
        <v>780</v>
      </c>
      <c r="I21" s="290"/>
      <c r="J21" s="290"/>
      <c r="K21" s="290"/>
      <c r="L21" s="291"/>
      <c r="M21" s="212" t="s">
        <v>516</v>
      </c>
      <c r="N21" s="282"/>
      <c r="O21" s="282"/>
      <c r="P21" s="282"/>
      <c r="Q21" s="282"/>
      <c r="R21" s="295" t="s">
        <v>776</v>
      </c>
      <c r="S21" s="296"/>
      <c r="T21" s="295"/>
      <c r="U21" s="296"/>
      <c r="V21" s="296"/>
      <c r="W21" s="296"/>
      <c r="X21" s="297">
        <f>((MATCH("a",N22:W22)+1)/2)-((MATCH("r",N21:W21)+1)/2)</f>
        <v>0</v>
      </c>
      <c r="Y21" s="286">
        <f>'Weight-KEE'!AD9</f>
        <v>4.42294402211472E-2</v>
      </c>
      <c r="Z21" s="309">
        <f>Y21*$K$61</f>
        <v>7.5190048375950247E-3</v>
      </c>
      <c r="AA21" s="311">
        <f>X21*Z21</f>
        <v>0</v>
      </c>
      <c r="AB21" s="367"/>
    </row>
    <row r="22" spans="1:28" ht="51" customHeight="1" thickBot="1">
      <c r="A22" s="359"/>
      <c r="B22" s="345"/>
      <c r="C22" s="397"/>
      <c r="D22" s="288"/>
      <c r="E22" s="288"/>
      <c r="F22" s="206"/>
      <c r="G22" s="366"/>
      <c r="H22" s="292"/>
      <c r="I22" s="293"/>
      <c r="J22" s="293"/>
      <c r="K22" s="293"/>
      <c r="L22" s="294"/>
      <c r="M22" s="213" t="s">
        <v>517</v>
      </c>
      <c r="N22" s="282"/>
      <c r="O22" s="282"/>
      <c r="P22" s="282"/>
      <c r="Q22" s="282"/>
      <c r="R22" s="282" t="s">
        <v>778</v>
      </c>
      <c r="S22" s="282"/>
      <c r="T22" s="282"/>
      <c r="U22" s="282"/>
      <c r="V22" s="296"/>
      <c r="W22" s="296"/>
      <c r="X22" s="298"/>
      <c r="Y22" s="287"/>
      <c r="Z22" s="310"/>
      <c r="AA22" s="312"/>
      <c r="AB22" s="368"/>
    </row>
    <row r="23" spans="1:28" ht="51" customHeight="1">
      <c r="A23" s="358">
        <v>9</v>
      </c>
      <c r="B23" s="345"/>
      <c r="C23" s="397"/>
      <c r="D23" s="288"/>
      <c r="E23" s="288"/>
      <c r="F23" s="288" t="s">
        <v>709</v>
      </c>
      <c r="G23" s="288" t="s">
        <v>821</v>
      </c>
      <c r="H23" s="412" t="s">
        <v>586</v>
      </c>
      <c r="I23" s="332"/>
      <c r="J23" s="332"/>
      <c r="K23" s="332"/>
      <c r="L23" s="332"/>
      <c r="M23" s="212" t="s">
        <v>516</v>
      </c>
      <c r="N23" s="282"/>
      <c r="O23" s="282"/>
      <c r="P23" s="282"/>
      <c r="Q23" s="282"/>
      <c r="R23" s="282" t="s">
        <v>776</v>
      </c>
      <c r="S23" s="282"/>
      <c r="T23" s="295"/>
      <c r="U23" s="296"/>
      <c r="V23" s="295"/>
      <c r="W23" s="296"/>
      <c r="X23" s="297">
        <f>((MATCH("a",N24:W24)+1)/2)-((MATCH("r",N23:W23)+1)/2)</f>
        <v>0</v>
      </c>
      <c r="Y23" s="286">
        <f>'Weight-KEE'!AD10</f>
        <v>4.2847270214236351E-2</v>
      </c>
      <c r="Z23" s="309">
        <f>Y23*$K$61</f>
        <v>7.2840359364201804E-3</v>
      </c>
      <c r="AA23" s="311">
        <f>X23*Z23</f>
        <v>0</v>
      </c>
      <c r="AB23" s="311"/>
    </row>
    <row r="24" spans="1:28" ht="51" customHeight="1" thickBot="1">
      <c r="A24" s="359"/>
      <c r="B24" s="345"/>
      <c r="C24" s="397"/>
      <c r="D24" s="288"/>
      <c r="E24" s="288"/>
      <c r="F24" s="288"/>
      <c r="G24" s="288"/>
      <c r="H24" s="332"/>
      <c r="I24" s="332"/>
      <c r="J24" s="332"/>
      <c r="K24" s="332"/>
      <c r="L24" s="332"/>
      <c r="M24" s="213" t="s">
        <v>517</v>
      </c>
      <c r="N24" s="282"/>
      <c r="O24" s="282"/>
      <c r="P24" s="282"/>
      <c r="Q24" s="282"/>
      <c r="R24" s="282" t="s">
        <v>778</v>
      </c>
      <c r="S24" s="282"/>
      <c r="T24" s="295"/>
      <c r="U24" s="296"/>
      <c r="V24" s="296"/>
      <c r="W24" s="296"/>
      <c r="X24" s="298"/>
      <c r="Y24" s="287"/>
      <c r="Z24" s="310"/>
      <c r="AA24" s="312"/>
      <c r="AB24" s="312"/>
    </row>
    <row r="25" spans="1:28" ht="51" customHeight="1">
      <c r="A25" s="358">
        <v>10</v>
      </c>
      <c r="B25" s="345"/>
      <c r="C25" s="345"/>
      <c r="D25" s="288" t="s">
        <v>2</v>
      </c>
      <c r="E25" s="288"/>
      <c r="F25" s="304"/>
      <c r="G25" s="408" t="s">
        <v>822</v>
      </c>
      <c r="H25" s="289" t="s">
        <v>781</v>
      </c>
      <c r="I25" s="290"/>
      <c r="J25" s="290"/>
      <c r="K25" s="290"/>
      <c r="L25" s="291"/>
      <c r="M25" s="212" t="s">
        <v>516</v>
      </c>
      <c r="N25" s="282"/>
      <c r="O25" s="282"/>
      <c r="P25" s="282"/>
      <c r="Q25" s="282"/>
      <c r="R25" s="295" t="s">
        <v>776</v>
      </c>
      <c r="S25" s="296"/>
      <c r="T25" s="295"/>
      <c r="U25" s="296"/>
      <c r="V25" s="295"/>
      <c r="W25" s="296"/>
      <c r="X25" s="297">
        <f>((MATCH("a",N26:W26)+1)/2)-((MATCH("r",N25:W25)+1)/2)</f>
        <v>0</v>
      </c>
      <c r="Y25" s="286">
        <f>'Weight-KEE'!AD11</f>
        <v>3.5936420179682099E-2</v>
      </c>
      <c r="Z25" s="309">
        <f>Y25*$K$61</f>
        <v>6.1091914305459573E-3</v>
      </c>
      <c r="AA25" s="311">
        <f>X25*Z25</f>
        <v>0</v>
      </c>
      <c r="AB25" s="311"/>
    </row>
    <row r="26" spans="1:28" ht="51" customHeight="1" thickBot="1">
      <c r="A26" s="359"/>
      <c r="B26" s="345"/>
      <c r="C26" s="345"/>
      <c r="D26" s="288"/>
      <c r="E26" s="288"/>
      <c r="F26" s="329"/>
      <c r="G26" s="408"/>
      <c r="H26" s="343"/>
      <c r="I26" s="317"/>
      <c r="J26" s="317"/>
      <c r="K26" s="317"/>
      <c r="L26" s="318"/>
      <c r="M26" s="213" t="s">
        <v>517</v>
      </c>
      <c r="N26" s="282"/>
      <c r="O26" s="282"/>
      <c r="P26" s="282"/>
      <c r="Q26" s="282"/>
      <c r="R26" s="282" t="s">
        <v>778</v>
      </c>
      <c r="S26" s="282"/>
      <c r="T26" s="282"/>
      <c r="U26" s="282"/>
      <c r="V26" s="295"/>
      <c r="W26" s="296"/>
      <c r="X26" s="298"/>
      <c r="Y26" s="287"/>
      <c r="Z26" s="310"/>
      <c r="AA26" s="312"/>
      <c r="AB26" s="312"/>
    </row>
    <row r="27" spans="1:28" ht="51" customHeight="1">
      <c r="A27" s="358">
        <v>11</v>
      </c>
      <c r="B27" s="345"/>
      <c r="C27" s="345"/>
      <c r="D27" s="288"/>
      <c r="E27" s="288"/>
      <c r="F27" s="288" t="s">
        <v>709</v>
      </c>
      <c r="G27" s="303" t="s">
        <v>823</v>
      </c>
      <c r="H27" s="325" t="s">
        <v>782</v>
      </c>
      <c r="I27" s="326"/>
      <c r="J27" s="326"/>
      <c r="K27" s="326"/>
      <c r="L27" s="327"/>
      <c r="M27" s="207" t="s">
        <v>516</v>
      </c>
      <c r="N27" s="282"/>
      <c r="O27" s="282"/>
      <c r="P27" s="282"/>
      <c r="Q27" s="282"/>
      <c r="R27" s="282" t="s">
        <v>776</v>
      </c>
      <c r="S27" s="282"/>
      <c r="T27" s="295"/>
      <c r="U27" s="296"/>
      <c r="V27" s="295"/>
      <c r="W27" s="296"/>
      <c r="X27" s="297">
        <f>((MATCH("a",N28:W28)+1)/2)-((MATCH("r",N27:W27)+1)/2)</f>
        <v>-2</v>
      </c>
      <c r="Y27" s="286">
        <f>'Weight-KEE'!AD12</f>
        <v>4.6993780234968904E-2</v>
      </c>
      <c r="Z27" s="309">
        <f>Y27*$K$61</f>
        <v>7.9889426399447142E-3</v>
      </c>
      <c r="AA27" s="311">
        <f>X27*Z27</f>
        <v>-1.5977885279889428E-2</v>
      </c>
      <c r="AB27" s="311"/>
    </row>
    <row r="28" spans="1:28" ht="51" customHeight="1" thickBot="1">
      <c r="A28" s="359"/>
      <c r="B28" s="345"/>
      <c r="C28" s="398"/>
      <c r="D28" s="288"/>
      <c r="E28" s="288"/>
      <c r="F28" s="288"/>
      <c r="G28" s="329"/>
      <c r="H28" s="343"/>
      <c r="I28" s="317"/>
      <c r="J28" s="317"/>
      <c r="K28" s="317"/>
      <c r="L28" s="318"/>
      <c r="M28" s="209" t="s">
        <v>517</v>
      </c>
      <c r="N28" s="282" t="s">
        <v>778</v>
      </c>
      <c r="O28" s="282"/>
      <c r="P28" s="282"/>
      <c r="Q28" s="282"/>
      <c r="R28" s="282"/>
      <c r="S28" s="282"/>
      <c r="T28" s="295"/>
      <c r="U28" s="296"/>
      <c r="V28" s="282"/>
      <c r="W28" s="282"/>
      <c r="X28" s="298"/>
      <c r="Y28" s="287"/>
      <c r="Z28" s="310"/>
      <c r="AA28" s="312"/>
      <c r="AB28" s="312"/>
    </row>
    <row r="29" spans="1:28" ht="51" customHeight="1">
      <c r="A29" s="358">
        <v>12</v>
      </c>
      <c r="B29" s="345"/>
      <c r="C29" s="413" t="s">
        <v>766</v>
      </c>
      <c r="D29" s="288"/>
      <c r="E29" s="288"/>
      <c r="F29" s="288" t="s">
        <v>713</v>
      </c>
      <c r="G29" s="288" t="s">
        <v>824</v>
      </c>
      <c r="H29" s="325" t="s">
        <v>783</v>
      </c>
      <c r="I29" s="326"/>
      <c r="J29" s="326"/>
      <c r="K29" s="326"/>
      <c r="L29" s="327"/>
      <c r="M29" s="207" t="s">
        <v>516</v>
      </c>
      <c r="N29" s="282"/>
      <c r="O29" s="282"/>
      <c r="P29" s="282"/>
      <c r="Q29" s="282"/>
      <c r="R29" s="282" t="s">
        <v>776</v>
      </c>
      <c r="S29" s="282"/>
      <c r="T29" s="282"/>
      <c r="U29" s="282"/>
      <c r="V29" s="295"/>
      <c r="W29" s="296"/>
      <c r="X29" s="297">
        <f>((MATCH("a",N30:W30)+1)/2)-((MATCH("r",N29:W29)+1)/2)</f>
        <v>0</v>
      </c>
      <c r="Y29" s="286">
        <f>'Weight-KEE'!AD13</f>
        <v>4.4920525224602624E-2</v>
      </c>
      <c r="Z29" s="309">
        <f>Y29*$K$61</f>
        <v>7.6364892881824464E-3</v>
      </c>
      <c r="AA29" s="311">
        <f>X29*Z29</f>
        <v>0</v>
      </c>
      <c r="AB29" s="311"/>
    </row>
    <row r="30" spans="1:28" ht="51" customHeight="1" thickBot="1">
      <c r="A30" s="359"/>
      <c r="B30" s="345"/>
      <c r="C30" s="345"/>
      <c r="D30" s="288"/>
      <c r="E30" s="288"/>
      <c r="F30" s="288"/>
      <c r="G30" s="288"/>
      <c r="H30" s="343"/>
      <c r="I30" s="317"/>
      <c r="J30" s="317"/>
      <c r="K30" s="317"/>
      <c r="L30" s="318"/>
      <c r="M30" s="209" t="s">
        <v>517</v>
      </c>
      <c r="N30" s="282"/>
      <c r="O30" s="282"/>
      <c r="P30" s="295"/>
      <c r="Q30" s="296"/>
      <c r="R30" s="282" t="s">
        <v>778</v>
      </c>
      <c r="S30" s="282"/>
      <c r="T30" s="282"/>
      <c r="U30" s="282"/>
      <c r="V30" s="282"/>
      <c r="W30" s="282"/>
      <c r="X30" s="298"/>
      <c r="Y30" s="287"/>
      <c r="Z30" s="310"/>
      <c r="AA30" s="312"/>
      <c r="AB30" s="312"/>
    </row>
    <row r="31" spans="1:28" ht="51" customHeight="1">
      <c r="A31" s="358">
        <v>13</v>
      </c>
      <c r="B31" s="345"/>
      <c r="C31" s="345"/>
      <c r="D31" s="288"/>
      <c r="E31" s="288"/>
      <c r="F31" s="288" t="s">
        <v>713</v>
      </c>
      <c r="G31" s="288" t="s">
        <v>825</v>
      </c>
      <c r="H31" s="360" t="s">
        <v>784</v>
      </c>
      <c r="I31" s="361"/>
      <c r="J31" s="361"/>
      <c r="K31" s="361"/>
      <c r="L31" s="362"/>
      <c r="M31" s="207" t="s">
        <v>516</v>
      </c>
      <c r="N31" s="282"/>
      <c r="O31" s="282"/>
      <c r="P31" s="282" t="s">
        <v>776</v>
      </c>
      <c r="Q31" s="282"/>
      <c r="R31" s="282"/>
      <c r="S31" s="282"/>
      <c r="T31" s="282"/>
      <c r="U31" s="282"/>
      <c r="V31" s="295"/>
      <c r="W31" s="296"/>
      <c r="X31" s="297">
        <f>((MATCH("a",N32:W32)+1)/2)-((MATCH("r",N31:W31)+1)/2)</f>
        <v>0</v>
      </c>
      <c r="Y31" s="286">
        <f>'Weight-KEE'!AD14</f>
        <v>3.455425017277125E-2</v>
      </c>
      <c r="Z31" s="309">
        <f>Y31*$K$61</f>
        <v>5.874222529371113E-3</v>
      </c>
      <c r="AA31" s="311">
        <f>X31*Z31</f>
        <v>0</v>
      </c>
      <c r="AB31" s="311"/>
    </row>
    <row r="32" spans="1:28" ht="51" customHeight="1" thickBot="1">
      <c r="A32" s="359"/>
      <c r="B32" s="345"/>
      <c r="C32" s="345"/>
      <c r="D32" s="288"/>
      <c r="E32" s="288"/>
      <c r="F32" s="288"/>
      <c r="G32" s="288"/>
      <c r="H32" s="363"/>
      <c r="I32" s="364"/>
      <c r="J32" s="364"/>
      <c r="K32" s="364"/>
      <c r="L32" s="365"/>
      <c r="M32" s="209" t="s">
        <v>517</v>
      </c>
      <c r="N32" s="282"/>
      <c r="O32" s="282"/>
      <c r="P32" s="295" t="s">
        <v>778</v>
      </c>
      <c r="Q32" s="296"/>
      <c r="R32" s="282"/>
      <c r="S32" s="282"/>
      <c r="T32" s="282"/>
      <c r="U32" s="282"/>
      <c r="V32" s="296"/>
      <c r="W32" s="296"/>
      <c r="X32" s="298"/>
      <c r="Y32" s="287"/>
      <c r="Z32" s="310"/>
      <c r="AA32" s="312"/>
      <c r="AB32" s="312"/>
    </row>
    <row r="33" spans="1:28" ht="51" customHeight="1">
      <c r="A33" s="358">
        <v>14</v>
      </c>
      <c r="B33" s="345"/>
      <c r="C33" s="345"/>
      <c r="D33" s="288"/>
      <c r="E33" s="288"/>
      <c r="F33" s="206"/>
      <c r="G33" s="366" t="s">
        <v>826</v>
      </c>
      <c r="H33" s="325" t="s">
        <v>785</v>
      </c>
      <c r="I33" s="326"/>
      <c r="J33" s="326"/>
      <c r="K33" s="326"/>
      <c r="L33" s="327"/>
      <c r="M33" s="207" t="s">
        <v>516</v>
      </c>
      <c r="N33" s="282"/>
      <c r="O33" s="282"/>
      <c r="P33" s="296"/>
      <c r="Q33" s="296"/>
      <c r="R33" s="282" t="s">
        <v>776</v>
      </c>
      <c r="S33" s="282"/>
      <c r="T33" s="295"/>
      <c r="U33" s="296"/>
      <c r="V33" s="282"/>
      <c r="W33" s="282"/>
      <c r="X33" s="297">
        <f>((MATCH("a",N34:W34)+1)/2)-((MATCH("r",N33:W33)+1)/2)</f>
        <v>-1</v>
      </c>
      <c r="Y33" s="286">
        <f>'Weight-KEE'!AD15</f>
        <v>3.2480995162404977E-2</v>
      </c>
      <c r="Z33" s="309">
        <f>Y33*$K$61</f>
        <v>5.5217691776088462E-3</v>
      </c>
      <c r="AA33" s="311">
        <f>X33*Z33</f>
        <v>-5.5217691776088462E-3</v>
      </c>
      <c r="AB33" s="333"/>
    </row>
    <row r="34" spans="1:28" ht="51" customHeight="1" thickBot="1">
      <c r="A34" s="359"/>
      <c r="B34" s="345"/>
      <c r="C34" s="345"/>
      <c r="D34" s="288"/>
      <c r="E34" s="288"/>
      <c r="F34" s="206"/>
      <c r="G34" s="366"/>
      <c r="H34" s="343"/>
      <c r="I34" s="317"/>
      <c r="J34" s="317"/>
      <c r="K34" s="317"/>
      <c r="L34" s="318"/>
      <c r="M34" s="217"/>
      <c r="N34" s="282"/>
      <c r="O34" s="282"/>
      <c r="P34" s="296" t="s">
        <v>778</v>
      </c>
      <c r="Q34" s="296"/>
      <c r="R34" s="282"/>
      <c r="S34" s="282"/>
      <c r="T34" s="282"/>
      <c r="U34" s="282"/>
      <c r="V34" s="357"/>
      <c r="W34" s="357"/>
      <c r="X34" s="298"/>
      <c r="Y34" s="287"/>
      <c r="Z34" s="310"/>
      <c r="AA34" s="312"/>
      <c r="AB34" s="320"/>
    </row>
    <row r="35" spans="1:28" ht="51" customHeight="1">
      <c r="A35" s="358">
        <v>15</v>
      </c>
      <c r="B35" s="345"/>
      <c r="C35" s="345"/>
      <c r="D35" s="288"/>
      <c r="E35" s="288"/>
      <c r="F35" s="288" t="s">
        <v>709</v>
      </c>
      <c r="G35" s="288" t="s">
        <v>827</v>
      </c>
      <c r="H35" s="325" t="s">
        <v>786</v>
      </c>
      <c r="I35" s="326"/>
      <c r="J35" s="326"/>
      <c r="K35" s="326"/>
      <c r="L35" s="327"/>
      <c r="M35" s="207" t="s">
        <v>516</v>
      </c>
      <c r="N35" s="282"/>
      <c r="O35" s="282"/>
      <c r="P35" s="282" t="s">
        <v>776</v>
      </c>
      <c r="Q35" s="282"/>
      <c r="R35" s="295"/>
      <c r="S35" s="296"/>
      <c r="T35" s="282"/>
      <c r="U35" s="282"/>
      <c r="V35" s="295"/>
      <c r="W35" s="296"/>
      <c r="X35" s="297">
        <f>((MATCH("a",N36:W36)+1)/2)-((MATCH("r",N35:W35)+1)/2)</f>
        <v>-1</v>
      </c>
      <c r="Y35" s="286">
        <f>'Weight-KEE'!AD16</f>
        <v>3.3863165169315826E-2</v>
      </c>
      <c r="Z35" s="309">
        <f>Y35*$K$61</f>
        <v>5.7567380787836905E-3</v>
      </c>
      <c r="AA35" s="311">
        <f>X35*Z35</f>
        <v>-5.7567380787836905E-3</v>
      </c>
      <c r="AB35" s="311"/>
    </row>
    <row r="36" spans="1:28" ht="51" customHeight="1" thickBot="1">
      <c r="A36" s="359"/>
      <c r="B36" s="345"/>
      <c r="C36" s="345"/>
      <c r="D36" s="288"/>
      <c r="E36" s="288"/>
      <c r="F36" s="288"/>
      <c r="G36" s="288"/>
      <c r="H36" s="343"/>
      <c r="I36" s="317"/>
      <c r="J36" s="317"/>
      <c r="K36" s="317"/>
      <c r="L36" s="318"/>
      <c r="M36" s="209" t="s">
        <v>517</v>
      </c>
      <c r="N36" s="282" t="s">
        <v>778</v>
      </c>
      <c r="O36" s="282"/>
      <c r="P36" s="353"/>
      <c r="Q36" s="354"/>
      <c r="R36" s="282"/>
      <c r="S36" s="282"/>
      <c r="T36" s="282"/>
      <c r="U36" s="282"/>
      <c r="V36" s="295"/>
      <c r="W36" s="296"/>
      <c r="X36" s="298"/>
      <c r="Y36" s="287"/>
      <c r="Z36" s="310"/>
      <c r="AA36" s="312"/>
      <c r="AB36" s="312"/>
    </row>
    <row r="37" spans="1:28" ht="51" customHeight="1">
      <c r="A37" s="358">
        <v>16</v>
      </c>
      <c r="B37" s="345"/>
      <c r="C37" s="345"/>
      <c r="D37" s="288"/>
      <c r="E37" s="288"/>
      <c r="F37" s="288" t="s">
        <v>713</v>
      </c>
      <c r="G37" s="288" t="s">
        <v>828</v>
      </c>
      <c r="H37" s="325" t="s">
        <v>787</v>
      </c>
      <c r="I37" s="326"/>
      <c r="J37" s="326"/>
      <c r="K37" s="326"/>
      <c r="L37" s="327"/>
      <c r="M37" s="207" t="s">
        <v>516</v>
      </c>
      <c r="N37" s="282"/>
      <c r="O37" s="282"/>
      <c r="P37" s="282"/>
      <c r="Q37" s="282"/>
      <c r="R37" s="282" t="s">
        <v>776</v>
      </c>
      <c r="S37" s="282"/>
      <c r="T37" s="282"/>
      <c r="U37" s="282"/>
      <c r="V37" s="295"/>
      <c r="W37" s="296"/>
      <c r="X37" s="297">
        <f>((MATCH("a",N38:W38)+1)/2)-((MATCH("r",N37:W37)+1)/2)</f>
        <v>-2</v>
      </c>
      <c r="Y37" s="286">
        <f>'Weight-KEE'!AD17</f>
        <v>4.2847270214236351E-2</v>
      </c>
      <c r="Z37" s="309">
        <f>Y37*$K$61</f>
        <v>7.2840359364201804E-3</v>
      </c>
      <c r="AA37" s="311">
        <f>X37*Z37</f>
        <v>-1.4568071872840361E-2</v>
      </c>
      <c r="AB37" s="311"/>
    </row>
    <row r="38" spans="1:28" ht="51" customHeight="1" thickBot="1">
      <c r="A38" s="359"/>
      <c r="B38" s="345"/>
      <c r="C38" s="345"/>
      <c r="D38" s="288"/>
      <c r="E38" s="288"/>
      <c r="F38" s="288"/>
      <c r="G38" s="288"/>
      <c r="H38" s="292"/>
      <c r="I38" s="293"/>
      <c r="J38" s="293"/>
      <c r="K38" s="293"/>
      <c r="L38" s="294"/>
      <c r="M38" s="209" t="s">
        <v>517</v>
      </c>
      <c r="N38" s="282" t="s">
        <v>778</v>
      </c>
      <c r="O38" s="282"/>
      <c r="P38" s="282"/>
      <c r="Q38" s="282"/>
      <c r="R38" s="295"/>
      <c r="S38" s="296"/>
      <c r="T38" s="282"/>
      <c r="U38" s="282"/>
      <c r="V38" s="296"/>
      <c r="W38" s="296"/>
      <c r="X38" s="298"/>
      <c r="Y38" s="287"/>
      <c r="Z38" s="310"/>
      <c r="AA38" s="312"/>
      <c r="AB38" s="312"/>
    </row>
    <row r="39" spans="1:28" ht="51" customHeight="1">
      <c r="A39" s="358">
        <v>17</v>
      </c>
      <c r="B39" s="345"/>
      <c r="C39" s="345"/>
      <c r="D39" s="288"/>
      <c r="E39" s="288"/>
      <c r="F39" s="304" t="s">
        <v>713</v>
      </c>
      <c r="G39" s="288" t="s">
        <v>829</v>
      </c>
      <c r="H39" s="289" t="s">
        <v>788</v>
      </c>
      <c r="I39" s="290"/>
      <c r="J39" s="290"/>
      <c r="K39" s="290"/>
      <c r="L39" s="291"/>
      <c r="M39" s="218" t="s">
        <v>789</v>
      </c>
      <c r="N39" s="282"/>
      <c r="O39" s="282"/>
      <c r="P39" s="296"/>
      <c r="Q39" s="296"/>
      <c r="R39" s="295" t="s">
        <v>776</v>
      </c>
      <c r="S39" s="296"/>
      <c r="T39" s="295"/>
      <c r="U39" s="296"/>
      <c r="V39" s="295"/>
      <c r="W39" s="296"/>
      <c r="X39" s="297">
        <f>((MATCH("a",N40:W40)+1)/2)-((MATCH("r",N39:W39)+1)/2)</f>
        <v>0</v>
      </c>
      <c r="Y39" s="286">
        <f>'Weight-KEE'!AD18</f>
        <v>3.7318590186592948E-2</v>
      </c>
      <c r="Z39" s="309">
        <f>Y39*$K$61</f>
        <v>6.3441603317208016E-3</v>
      </c>
      <c r="AA39" s="311">
        <f>X39*Z39</f>
        <v>0</v>
      </c>
      <c r="AB39" s="311"/>
    </row>
    <row r="40" spans="1:28" ht="51" customHeight="1" thickBot="1">
      <c r="A40" s="359"/>
      <c r="B40" s="345"/>
      <c r="C40" s="398"/>
      <c r="D40" s="288"/>
      <c r="E40" s="288"/>
      <c r="F40" s="303"/>
      <c r="G40" s="288"/>
      <c r="H40" s="292"/>
      <c r="I40" s="293"/>
      <c r="J40" s="293"/>
      <c r="K40" s="293"/>
      <c r="L40" s="294"/>
      <c r="M40" s="219" t="s">
        <v>517</v>
      </c>
      <c r="N40" s="282"/>
      <c r="O40" s="282"/>
      <c r="P40" s="295"/>
      <c r="Q40" s="296"/>
      <c r="R40" s="295" t="s">
        <v>778</v>
      </c>
      <c r="S40" s="296"/>
      <c r="T40" s="295"/>
      <c r="U40" s="296"/>
      <c r="V40" s="295"/>
      <c r="W40" s="296"/>
      <c r="X40" s="298"/>
      <c r="Y40" s="287"/>
      <c r="Z40" s="310"/>
      <c r="AA40" s="312"/>
      <c r="AB40" s="312"/>
    </row>
    <row r="41" spans="1:28" ht="51" customHeight="1">
      <c r="A41" s="358">
        <v>18</v>
      </c>
      <c r="B41" s="345"/>
      <c r="C41" s="345" t="s">
        <v>765</v>
      </c>
      <c r="D41" s="288"/>
      <c r="E41" s="288"/>
      <c r="F41" s="304" t="s">
        <v>713</v>
      </c>
      <c r="G41" s="303" t="s">
        <v>830</v>
      </c>
      <c r="H41" s="289" t="s">
        <v>790</v>
      </c>
      <c r="I41" s="290"/>
      <c r="J41" s="290"/>
      <c r="K41" s="290"/>
      <c r="L41" s="291"/>
      <c r="M41" s="207" t="s">
        <v>516</v>
      </c>
      <c r="N41" s="282"/>
      <c r="O41" s="282"/>
      <c r="P41" s="282"/>
      <c r="Q41" s="282"/>
      <c r="R41" s="282" t="s">
        <v>776</v>
      </c>
      <c r="S41" s="282"/>
      <c r="T41" s="282"/>
      <c r="U41" s="282"/>
      <c r="V41" s="295"/>
      <c r="W41" s="296"/>
      <c r="X41" s="297">
        <f>((MATCH("a",N42:W42)+1)/2)-((MATCH("r",N41:W41)+1)/2)</f>
        <v>-2</v>
      </c>
      <c r="Y41" s="286">
        <f>'Weight-KEE'!AD19</f>
        <v>3.8009675190048373E-2</v>
      </c>
      <c r="Z41" s="309">
        <f>Y41*$K$61</f>
        <v>6.4616447823082242E-3</v>
      </c>
      <c r="AA41" s="311">
        <f>X41*Z41</f>
        <v>-1.2923289564616448E-2</v>
      </c>
      <c r="AB41" s="311"/>
    </row>
    <row r="42" spans="1:28" ht="51" customHeight="1" thickBot="1">
      <c r="A42" s="359"/>
      <c r="B42" s="345"/>
      <c r="C42" s="395"/>
      <c r="D42" s="288"/>
      <c r="E42" s="288"/>
      <c r="F42" s="303"/>
      <c r="G42" s="305"/>
      <c r="H42" s="306"/>
      <c r="I42" s="307"/>
      <c r="J42" s="307"/>
      <c r="K42" s="307"/>
      <c r="L42" s="308"/>
      <c r="M42" s="209" t="s">
        <v>517</v>
      </c>
      <c r="N42" s="282" t="s">
        <v>778</v>
      </c>
      <c r="O42" s="282"/>
      <c r="P42" s="282"/>
      <c r="Q42" s="282"/>
      <c r="R42" s="282"/>
      <c r="S42" s="282"/>
      <c r="T42" s="282"/>
      <c r="U42" s="282"/>
      <c r="V42" s="295"/>
      <c r="W42" s="296"/>
      <c r="X42" s="298"/>
      <c r="Y42" s="287"/>
      <c r="Z42" s="310"/>
      <c r="AA42" s="312"/>
      <c r="AB42" s="312"/>
    </row>
    <row r="43" spans="1:28" ht="51" customHeight="1">
      <c r="A43" s="358">
        <v>19</v>
      </c>
      <c r="B43" s="345"/>
      <c r="C43" s="220"/>
      <c r="D43" s="288"/>
      <c r="E43" s="288"/>
      <c r="F43" s="288"/>
      <c r="G43" s="323" t="s">
        <v>831</v>
      </c>
      <c r="H43" s="325" t="s">
        <v>791</v>
      </c>
      <c r="I43" s="326"/>
      <c r="J43" s="326"/>
      <c r="K43" s="326"/>
      <c r="L43" s="327"/>
      <c r="M43" s="207" t="s">
        <v>516</v>
      </c>
      <c r="N43" s="282"/>
      <c r="O43" s="282"/>
      <c r="P43" s="282" t="s">
        <v>776</v>
      </c>
      <c r="Q43" s="282"/>
      <c r="R43" s="282"/>
      <c r="S43" s="282"/>
      <c r="T43" s="282"/>
      <c r="U43" s="282"/>
      <c r="V43" s="296"/>
      <c r="W43" s="296"/>
      <c r="X43" s="297">
        <f>((MATCH("a",N44:W44)+1)/2)-((MATCH("r",N43:W43)+1)/2)</f>
        <v>-1</v>
      </c>
      <c r="Y43" s="286">
        <f>'Weight-KEE'!AD20</f>
        <v>4.0774015203870077E-2</v>
      </c>
      <c r="Z43" s="309">
        <f>Y43*$K$61</f>
        <v>6.9315825846579136E-3</v>
      </c>
      <c r="AA43" s="311">
        <f>X43*Z43</f>
        <v>-6.9315825846579136E-3</v>
      </c>
      <c r="AB43" s="333"/>
    </row>
    <row r="44" spans="1:28" ht="51" customHeight="1" thickBot="1">
      <c r="A44" s="359"/>
      <c r="B44" s="345"/>
      <c r="C44" s="220"/>
      <c r="D44" s="288"/>
      <c r="E44" s="288"/>
      <c r="F44" s="288"/>
      <c r="G44" s="324"/>
      <c r="H44" s="292"/>
      <c r="I44" s="293"/>
      <c r="J44" s="293"/>
      <c r="K44" s="293"/>
      <c r="L44" s="294"/>
      <c r="M44" s="209" t="s">
        <v>517</v>
      </c>
      <c r="N44" s="282" t="s">
        <v>778</v>
      </c>
      <c r="O44" s="282"/>
      <c r="P44" s="295"/>
      <c r="Q44" s="296"/>
      <c r="R44" s="282"/>
      <c r="S44" s="282"/>
      <c r="T44" s="282"/>
      <c r="U44" s="282"/>
      <c r="V44" s="295"/>
      <c r="W44" s="296"/>
      <c r="X44" s="298"/>
      <c r="Y44" s="287"/>
      <c r="Z44" s="310"/>
      <c r="AA44" s="312"/>
      <c r="AB44" s="333"/>
    </row>
    <row r="45" spans="1:28" ht="51" customHeight="1">
      <c r="A45" s="358">
        <v>20</v>
      </c>
      <c r="B45" s="345"/>
      <c r="C45" s="220"/>
      <c r="D45" s="288"/>
      <c r="E45" s="288"/>
      <c r="F45" s="288"/>
      <c r="G45" s="323" t="s">
        <v>832</v>
      </c>
      <c r="H45" s="289" t="s">
        <v>792</v>
      </c>
      <c r="I45" s="290"/>
      <c r="J45" s="290"/>
      <c r="K45" s="290"/>
      <c r="L45" s="291"/>
      <c r="M45" s="207" t="s">
        <v>516</v>
      </c>
      <c r="N45" s="282"/>
      <c r="O45" s="282"/>
      <c r="P45" s="282" t="s">
        <v>776</v>
      </c>
      <c r="Q45" s="282"/>
      <c r="R45" s="357"/>
      <c r="S45" s="357"/>
      <c r="T45" s="282"/>
      <c r="U45" s="282"/>
      <c r="V45" s="295"/>
      <c r="W45" s="296"/>
      <c r="X45" s="297">
        <f>((MATCH("a",N46:W46)+1)/2)-((MATCH("r",N45:W45)+1)/2)</f>
        <v>-1</v>
      </c>
      <c r="Y45" s="286">
        <f>'Weight-KEE'!AD21</f>
        <v>3.8700760193503804E-2</v>
      </c>
      <c r="Z45" s="309">
        <f>Y45*$K$61</f>
        <v>6.5791292328956467E-3</v>
      </c>
      <c r="AA45" s="311">
        <f>X45*Z45</f>
        <v>-6.5791292328956467E-3</v>
      </c>
      <c r="AB45" s="333"/>
    </row>
    <row r="46" spans="1:28" ht="51" customHeight="1" thickBot="1">
      <c r="A46" s="359"/>
      <c r="B46" s="345"/>
      <c r="C46" s="220"/>
      <c r="D46" s="288"/>
      <c r="E46" s="288"/>
      <c r="F46" s="288"/>
      <c r="G46" s="324"/>
      <c r="H46" s="292"/>
      <c r="I46" s="293"/>
      <c r="J46" s="293"/>
      <c r="K46" s="293"/>
      <c r="L46" s="294"/>
      <c r="M46" s="209" t="s">
        <v>517</v>
      </c>
      <c r="N46" s="282" t="s">
        <v>778</v>
      </c>
      <c r="O46" s="282"/>
      <c r="P46" s="282"/>
      <c r="Q46" s="282"/>
      <c r="R46" s="282"/>
      <c r="S46" s="282"/>
      <c r="T46" s="282"/>
      <c r="U46" s="282"/>
      <c r="V46" s="295"/>
      <c r="W46" s="296"/>
      <c r="X46" s="298"/>
      <c r="Y46" s="287"/>
      <c r="Z46" s="310"/>
      <c r="AA46" s="312"/>
      <c r="AB46" s="333"/>
    </row>
    <row r="47" spans="1:28" ht="51" customHeight="1">
      <c r="A47" s="358">
        <v>21</v>
      </c>
      <c r="B47" s="345"/>
      <c r="C47" s="220"/>
      <c r="D47" s="288"/>
      <c r="E47" s="288"/>
      <c r="F47" s="288"/>
      <c r="G47" s="323" t="s">
        <v>833</v>
      </c>
      <c r="H47" s="289" t="s">
        <v>793</v>
      </c>
      <c r="I47" s="290"/>
      <c r="J47" s="290"/>
      <c r="K47" s="290"/>
      <c r="L47" s="291"/>
      <c r="M47" s="207" t="s">
        <v>516</v>
      </c>
      <c r="N47" s="282"/>
      <c r="O47" s="282"/>
      <c r="P47" s="282" t="s">
        <v>776</v>
      </c>
      <c r="Q47" s="282"/>
      <c r="R47" s="295"/>
      <c r="S47" s="296"/>
      <c r="T47" s="282"/>
      <c r="U47" s="282"/>
      <c r="V47" s="296"/>
      <c r="W47" s="296"/>
      <c r="X47" s="297">
        <f>((MATCH("a",N48:W48)+1)/2)-((MATCH("r",N47:W47)+1)/2)</f>
        <v>0</v>
      </c>
      <c r="Y47" s="286">
        <f>'Weight-KEE'!AD22</f>
        <v>4.0082930200414653E-2</v>
      </c>
      <c r="Z47" s="309">
        <f>Y47*$K$61</f>
        <v>6.8140981340704919E-3</v>
      </c>
      <c r="AA47" s="311">
        <f>X47*Z47</f>
        <v>0</v>
      </c>
      <c r="AB47" s="333"/>
    </row>
    <row r="48" spans="1:28" ht="51" customHeight="1" thickBot="1">
      <c r="A48" s="359"/>
      <c r="B48" s="345"/>
      <c r="C48" s="220"/>
      <c r="D48" s="288"/>
      <c r="E48" s="288"/>
      <c r="F48" s="288"/>
      <c r="G48" s="324"/>
      <c r="H48" s="292"/>
      <c r="I48" s="293"/>
      <c r="J48" s="293"/>
      <c r="K48" s="293"/>
      <c r="L48" s="294"/>
      <c r="M48" s="209" t="s">
        <v>517</v>
      </c>
      <c r="N48" s="282"/>
      <c r="O48" s="282"/>
      <c r="P48" s="282" t="s">
        <v>778</v>
      </c>
      <c r="Q48" s="282"/>
      <c r="R48" s="296"/>
      <c r="S48" s="296"/>
      <c r="T48" s="282"/>
      <c r="U48" s="282"/>
      <c r="V48" s="296"/>
      <c r="W48" s="296"/>
      <c r="X48" s="298"/>
      <c r="Y48" s="287"/>
      <c r="Z48" s="310"/>
      <c r="AA48" s="312"/>
      <c r="AB48" s="333"/>
    </row>
    <row r="49" spans="1:28" ht="51" customHeight="1">
      <c r="A49" s="358">
        <v>22</v>
      </c>
      <c r="B49" s="345"/>
      <c r="C49" s="220"/>
      <c r="D49" s="288"/>
      <c r="E49" s="288"/>
      <c r="F49" s="288"/>
      <c r="G49" s="323" t="s">
        <v>834</v>
      </c>
      <c r="H49" s="289" t="s">
        <v>878</v>
      </c>
      <c r="I49" s="290"/>
      <c r="J49" s="290"/>
      <c r="K49" s="290"/>
      <c r="L49" s="291"/>
      <c r="M49" s="207" t="s">
        <v>516</v>
      </c>
      <c r="N49" s="282"/>
      <c r="O49" s="282"/>
      <c r="P49" s="282"/>
      <c r="Q49" s="282"/>
      <c r="R49" s="296" t="s">
        <v>776</v>
      </c>
      <c r="S49" s="296"/>
      <c r="T49" s="282"/>
      <c r="U49" s="282"/>
      <c r="V49" s="296"/>
      <c r="W49" s="296"/>
      <c r="X49" s="297">
        <f>((MATCH("a",N50:W50)+1)/2)-((MATCH("r",N49:W49)+1)/2)</f>
        <v>0</v>
      </c>
      <c r="Y49" s="286">
        <f>'Weight-KEE'!AD23</f>
        <v>3.9391845196959228E-2</v>
      </c>
      <c r="Z49" s="309">
        <f>Y49*$K$61</f>
        <v>6.6966136834830693E-3</v>
      </c>
      <c r="AA49" s="311">
        <f>X49*Z49</f>
        <v>0</v>
      </c>
      <c r="AB49" s="333"/>
    </row>
    <row r="50" spans="1:28" ht="51" customHeight="1" thickBot="1">
      <c r="A50" s="359"/>
      <c r="B50" s="345"/>
      <c r="C50" s="220"/>
      <c r="D50" s="288"/>
      <c r="E50" s="288"/>
      <c r="F50" s="288"/>
      <c r="G50" s="324"/>
      <c r="H50" s="292"/>
      <c r="I50" s="293"/>
      <c r="J50" s="293"/>
      <c r="K50" s="293"/>
      <c r="L50" s="294"/>
      <c r="M50" s="209" t="s">
        <v>517</v>
      </c>
      <c r="N50" s="282"/>
      <c r="O50" s="282"/>
      <c r="P50" s="282"/>
      <c r="Q50" s="282"/>
      <c r="R50" s="282" t="s">
        <v>778</v>
      </c>
      <c r="S50" s="282"/>
      <c r="T50" s="282"/>
      <c r="U50" s="282"/>
      <c r="V50" s="296"/>
      <c r="W50" s="296"/>
      <c r="X50" s="298"/>
      <c r="Y50" s="287"/>
      <c r="Z50" s="310"/>
      <c r="AA50" s="312"/>
      <c r="AB50" s="333"/>
    </row>
    <row r="51" spans="1:28" ht="51" customHeight="1">
      <c r="A51" s="358">
        <v>23</v>
      </c>
      <c r="B51" s="345"/>
      <c r="C51" s="220"/>
      <c r="D51" s="288"/>
      <c r="E51" s="288"/>
      <c r="F51" s="304"/>
      <c r="G51" s="314" t="s">
        <v>835</v>
      </c>
      <c r="H51" s="289" t="s">
        <v>794</v>
      </c>
      <c r="I51" s="290"/>
      <c r="J51" s="290"/>
      <c r="K51" s="290"/>
      <c r="L51" s="291"/>
      <c r="M51" s="207" t="s">
        <v>516</v>
      </c>
      <c r="N51" s="353"/>
      <c r="O51" s="354"/>
      <c r="P51" s="296" t="s">
        <v>776</v>
      </c>
      <c r="Q51" s="296"/>
      <c r="R51" s="355"/>
      <c r="S51" s="356"/>
      <c r="T51" s="353"/>
      <c r="U51" s="354"/>
      <c r="V51" s="418"/>
      <c r="W51" s="419"/>
      <c r="X51" s="297">
        <f>((MATCH("a",N52:W52)+1)/2)-((MATCH("r",N51:W51)+1)/2)</f>
        <v>-1</v>
      </c>
      <c r="Y51" s="286">
        <f>'Weight-KEE'!AD24</f>
        <v>3.7318590186592948E-2</v>
      </c>
      <c r="Z51" s="309">
        <f>Y51*$K$61</f>
        <v>6.3441603317208016E-3</v>
      </c>
      <c r="AA51" s="311">
        <f>X51*Z51</f>
        <v>-6.3441603317208016E-3</v>
      </c>
      <c r="AB51" s="333"/>
    </row>
    <row r="52" spans="1:28" ht="51" customHeight="1" thickBot="1">
      <c r="A52" s="359"/>
      <c r="B52" s="345"/>
      <c r="C52" s="220"/>
      <c r="D52" s="288"/>
      <c r="E52" s="288"/>
      <c r="F52" s="329"/>
      <c r="G52" s="305"/>
      <c r="H52" s="292"/>
      <c r="I52" s="293"/>
      <c r="J52" s="293"/>
      <c r="K52" s="293"/>
      <c r="L52" s="294"/>
      <c r="M52" s="221" t="s">
        <v>517</v>
      </c>
      <c r="N52" s="282" t="s">
        <v>778</v>
      </c>
      <c r="O52" s="282"/>
      <c r="P52" s="282"/>
      <c r="Q52" s="282"/>
      <c r="R52" s="296"/>
      <c r="S52" s="296"/>
      <c r="T52" s="282"/>
      <c r="U52" s="282"/>
      <c r="V52" s="296"/>
      <c r="W52" s="296"/>
      <c r="X52" s="298"/>
      <c r="Y52" s="287"/>
      <c r="Z52" s="310"/>
      <c r="AA52" s="312"/>
      <c r="AB52" s="333"/>
    </row>
    <row r="53" spans="1:28" ht="51" customHeight="1">
      <c r="A53" s="358">
        <v>24</v>
      </c>
      <c r="B53" s="345"/>
      <c r="C53" s="220"/>
      <c r="D53" s="288"/>
      <c r="E53" s="288"/>
      <c r="F53" s="288"/>
      <c r="G53" s="323" t="s">
        <v>836</v>
      </c>
      <c r="H53" s="332" t="s">
        <v>795</v>
      </c>
      <c r="I53" s="332"/>
      <c r="J53" s="332"/>
      <c r="K53" s="332"/>
      <c r="L53" s="332"/>
      <c r="M53" s="222" t="s">
        <v>516</v>
      </c>
      <c r="N53" s="282"/>
      <c r="O53" s="282"/>
      <c r="P53" s="282" t="s">
        <v>776</v>
      </c>
      <c r="Q53" s="282"/>
      <c r="R53" s="282"/>
      <c r="S53" s="282"/>
      <c r="T53" s="282"/>
      <c r="U53" s="282"/>
      <c r="V53" s="295"/>
      <c r="W53" s="296"/>
      <c r="X53" s="297">
        <f>((MATCH("a",N54:W54)+1)/2)-((MATCH("r",N53:W53)+1)/2)</f>
        <v>0</v>
      </c>
      <c r="Y53" s="286">
        <f>'Weight-KEE'!AD25</f>
        <v>3.5245335176226675E-2</v>
      </c>
      <c r="Z53" s="309">
        <f>Y53*$K$61</f>
        <v>5.9917069799585347E-3</v>
      </c>
      <c r="AA53" s="311">
        <f>X53*Z53</f>
        <v>0</v>
      </c>
      <c r="AB53" s="333"/>
    </row>
    <row r="54" spans="1:28" ht="51" customHeight="1" thickBot="1">
      <c r="A54" s="359"/>
      <c r="B54" s="345"/>
      <c r="C54" s="220"/>
      <c r="D54" s="288"/>
      <c r="E54" s="288"/>
      <c r="F54" s="288"/>
      <c r="G54" s="347"/>
      <c r="H54" s="332"/>
      <c r="I54" s="332"/>
      <c r="J54" s="332"/>
      <c r="K54" s="332"/>
      <c r="L54" s="332"/>
      <c r="M54" s="209" t="s">
        <v>517</v>
      </c>
      <c r="N54" s="282"/>
      <c r="O54" s="282"/>
      <c r="P54" s="282" t="s">
        <v>778</v>
      </c>
      <c r="Q54" s="282"/>
      <c r="R54" s="296"/>
      <c r="S54" s="296"/>
      <c r="T54" s="282"/>
      <c r="U54" s="282"/>
      <c r="V54" s="296"/>
      <c r="W54" s="296"/>
      <c r="X54" s="298"/>
      <c r="Y54" s="287"/>
      <c r="Z54" s="310"/>
      <c r="AA54" s="312"/>
      <c r="AB54" s="333"/>
    </row>
    <row r="55" spans="1:28" ht="51" customHeight="1">
      <c r="A55" s="358">
        <v>25</v>
      </c>
      <c r="B55" s="345"/>
      <c r="C55" s="220"/>
      <c r="D55" s="288"/>
      <c r="E55" s="288"/>
      <c r="F55" s="288"/>
      <c r="G55" s="288" t="s">
        <v>837</v>
      </c>
      <c r="H55" s="316" t="s">
        <v>796</v>
      </c>
      <c r="I55" s="316"/>
      <c r="J55" s="316"/>
      <c r="K55" s="316"/>
      <c r="L55" s="334"/>
      <c r="M55" s="207" t="s">
        <v>516</v>
      </c>
      <c r="N55" s="282"/>
      <c r="O55" s="282"/>
      <c r="P55" s="282" t="s">
        <v>776</v>
      </c>
      <c r="Q55" s="282"/>
      <c r="R55" s="282"/>
      <c r="S55" s="282"/>
      <c r="T55" s="282"/>
      <c r="U55" s="282"/>
      <c r="V55" s="295"/>
      <c r="W55" s="296"/>
      <c r="X55" s="297">
        <f>((MATCH("a",N56:W56)+1)/2)-((MATCH("r",N55:W55)+1)/2)</f>
        <v>0</v>
      </c>
      <c r="Y55" s="286">
        <f>'Weight-KEE'!AD26</f>
        <v>3.7318590186592948E-2</v>
      </c>
      <c r="Z55" s="309">
        <f>Y55*$K$61</f>
        <v>6.3441603317208016E-3</v>
      </c>
      <c r="AA55" s="311">
        <f>X55*Z55</f>
        <v>0</v>
      </c>
      <c r="AB55" s="333"/>
    </row>
    <row r="56" spans="1:28" ht="51" customHeight="1" thickBot="1">
      <c r="A56" s="359"/>
      <c r="B56" s="345"/>
      <c r="C56" s="220"/>
      <c r="D56" s="288"/>
      <c r="E56" s="288"/>
      <c r="F56" s="288"/>
      <c r="G56" s="288"/>
      <c r="H56" s="293"/>
      <c r="I56" s="293"/>
      <c r="J56" s="293"/>
      <c r="K56" s="293"/>
      <c r="L56" s="294"/>
      <c r="M56" s="209" t="s">
        <v>517</v>
      </c>
      <c r="N56" s="282"/>
      <c r="O56" s="282"/>
      <c r="P56" s="282" t="s">
        <v>778</v>
      </c>
      <c r="Q56" s="282"/>
      <c r="R56" s="295"/>
      <c r="S56" s="296"/>
      <c r="T56" s="282"/>
      <c r="U56" s="282"/>
      <c r="V56" s="296"/>
      <c r="W56" s="296"/>
      <c r="X56" s="298"/>
      <c r="Y56" s="287"/>
      <c r="Z56" s="310"/>
      <c r="AA56" s="312"/>
      <c r="AB56" s="333"/>
    </row>
    <row r="57" spans="1:28" ht="51" customHeight="1">
      <c r="A57" s="358">
        <v>26</v>
      </c>
      <c r="B57" s="345"/>
      <c r="C57" s="220"/>
      <c r="D57" s="288"/>
      <c r="E57" s="288"/>
      <c r="F57" s="288"/>
      <c r="G57" s="288" t="s">
        <v>838</v>
      </c>
      <c r="H57" s="290" t="s">
        <v>879</v>
      </c>
      <c r="I57" s="290"/>
      <c r="J57" s="290"/>
      <c r="K57" s="290"/>
      <c r="L57" s="291"/>
      <c r="M57" s="207" t="s">
        <v>516</v>
      </c>
      <c r="N57" s="282"/>
      <c r="O57" s="282"/>
      <c r="P57" s="282"/>
      <c r="Q57" s="282"/>
      <c r="R57" s="282" t="s">
        <v>776</v>
      </c>
      <c r="S57" s="282"/>
      <c r="T57" s="282"/>
      <c r="U57" s="282"/>
      <c r="V57" s="295"/>
      <c r="W57" s="296"/>
      <c r="X57" s="297">
        <f>((MATCH("a",N58:W58)+1)/2)-((MATCH("r",N57:W57)+1)/2)</f>
        <v>-1</v>
      </c>
      <c r="Y57" s="286">
        <f>'Weight-KEE'!AD27</f>
        <v>3.8009675190048373E-2</v>
      </c>
      <c r="Z57" s="309">
        <f>Y57*$K$61</f>
        <v>6.4616447823082242E-3</v>
      </c>
      <c r="AA57" s="311">
        <f>X57*Z57</f>
        <v>-6.4616447823082242E-3</v>
      </c>
      <c r="AB57" s="333"/>
    </row>
    <row r="58" spans="1:28" ht="51" customHeight="1" thickBot="1">
      <c r="A58" s="359"/>
      <c r="B58" s="345"/>
      <c r="C58" s="220"/>
      <c r="D58" s="288"/>
      <c r="E58" s="288"/>
      <c r="F58" s="288"/>
      <c r="G58" s="288"/>
      <c r="H58" s="307"/>
      <c r="I58" s="307"/>
      <c r="J58" s="307"/>
      <c r="K58" s="307"/>
      <c r="L58" s="308"/>
      <c r="M58" s="209" t="s">
        <v>517</v>
      </c>
      <c r="N58" s="282"/>
      <c r="O58" s="282"/>
      <c r="P58" s="282" t="s">
        <v>778</v>
      </c>
      <c r="Q58" s="282"/>
      <c r="R58" s="296"/>
      <c r="S58" s="296"/>
      <c r="T58" s="282"/>
      <c r="U58" s="282"/>
      <c r="V58" s="296"/>
      <c r="W58" s="296"/>
      <c r="X58" s="298"/>
      <c r="Y58" s="287"/>
      <c r="Z58" s="310"/>
      <c r="AA58" s="312"/>
      <c r="AB58" s="333"/>
    </row>
    <row r="59" spans="1:28" ht="51" customHeight="1">
      <c r="A59" s="358">
        <v>27</v>
      </c>
      <c r="B59" s="345"/>
      <c r="C59" s="220"/>
      <c r="D59" s="288"/>
      <c r="E59" s="288"/>
      <c r="F59" s="288"/>
      <c r="G59" s="288" t="s">
        <v>839</v>
      </c>
      <c r="H59" s="290" t="s">
        <v>797</v>
      </c>
      <c r="I59" s="290"/>
      <c r="J59" s="290"/>
      <c r="K59" s="290"/>
      <c r="L59" s="291"/>
      <c r="M59" s="207" t="s">
        <v>516</v>
      </c>
      <c r="N59" s="282"/>
      <c r="O59" s="282"/>
      <c r="P59" s="295"/>
      <c r="Q59" s="296"/>
      <c r="R59" s="282" t="s">
        <v>776</v>
      </c>
      <c r="S59" s="282"/>
      <c r="T59" s="282"/>
      <c r="U59" s="282"/>
      <c r="V59" s="295"/>
      <c r="W59" s="296"/>
      <c r="X59" s="297">
        <f>((MATCH("a",N60:W60)+1)/2)-((MATCH("r",N59:W59)+1)/2)</f>
        <v>-2</v>
      </c>
      <c r="Y59" s="286">
        <f>'Weight-KEE'!AD28</f>
        <v>3.6627505183137524E-2</v>
      </c>
      <c r="Z59" s="309">
        <f>Y59*$K$61</f>
        <v>6.2266758811333799E-3</v>
      </c>
      <c r="AA59" s="311">
        <f>X59*Z59</f>
        <v>-1.245335176226676E-2</v>
      </c>
      <c r="AB59" s="333"/>
    </row>
    <row r="60" spans="1:28" ht="51" customHeight="1" thickBot="1">
      <c r="A60" s="359"/>
      <c r="B60" s="395"/>
      <c r="C60" s="220"/>
      <c r="D60" s="288"/>
      <c r="E60" s="288"/>
      <c r="F60" s="288"/>
      <c r="G60" s="288"/>
      <c r="H60" s="307"/>
      <c r="I60" s="307"/>
      <c r="J60" s="307"/>
      <c r="K60" s="307"/>
      <c r="L60" s="308"/>
      <c r="M60" s="209" t="s">
        <v>517</v>
      </c>
      <c r="N60" s="296" t="s">
        <v>778</v>
      </c>
      <c r="O60" s="296"/>
      <c r="P60" s="282"/>
      <c r="Q60" s="282"/>
      <c r="R60" s="295"/>
      <c r="S60" s="296"/>
      <c r="T60" s="282"/>
      <c r="U60" s="282"/>
      <c r="V60" s="296"/>
      <c r="W60" s="296"/>
      <c r="X60" s="298"/>
      <c r="Y60" s="287"/>
      <c r="Z60" s="310"/>
      <c r="AA60" s="312"/>
      <c r="AB60" s="333"/>
    </row>
    <row r="61" spans="1:28" s="204" customFormat="1" ht="51" customHeight="1" thickBot="1">
      <c r="A61" s="279" t="s">
        <v>12</v>
      </c>
      <c r="B61" s="279"/>
      <c r="C61" s="279"/>
      <c r="D61" s="279"/>
      <c r="E61" s="279"/>
      <c r="F61" s="279"/>
      <c r="G61" s="279"/>
      <c r="H61" s="279"/>
      <c r="I61" s="279"/>
      <c r="J61" s="279"/>
      <c r="K61" s="280">
        <v>0.17</v>
      </c>
      <c r="L61" s="281"/>
      <c r="M61" s="223"/>
      <c r="N61" s="282"/>
      <c r="O61" s="282"/>
      <c r="P61" s="282"/>
      <c r="Q61" s="282"/>
      <c r="R61" s="282"/>
      <c r="S61" s="282"/>
      <c r="T61" s="282"/>
      <c r="U61" s="282"/>
      <c r="V61" s="422"/>
      <c r="W61" s="423"/>
      <c r="X61" s="224"/>
      <c r="Y61" s="225">
        <f>SUM(Y7:Y60)</f>
        <v>0.99999999999999989</v>
      </c>
      <c r="Z61" s="225">
        <f>SUM(Z7:Z60)</f>
        <v>0.17</v>
      </c>
      <c r="AA61" s="225">
        <f>SUM(AA7:AA60)</f>
        <v>-0.10350380096751902</v>
      </c>
      <c r="AB61" s="226"/>
    </row>
    <row r="62" spans="1:28" ht="51" customHeight="1">
      <c r="A62" s="352">
        <v>28</v>
      </c>
      <c r="B62" s="344" t="s">
        <v>569</v>
      </c>
      <c r="C62" s="346" t="s">
        <v>766</v>
      </c>
      <c r="D62" s="323" t="s">
        <v>3</v>
      </c>
      <c r="E62" s="281"/>
      <c r="F62" s="288" t="s">
        <v>709</v>
      </c>
      <c r="G62" s="314" t="s">
        <v>840</v>
      </c>
      <c r="H62" s="349" t="s">
        <v>798</v>
      </c>
      <c r="I62" s="350"/>
      <c r="J62" s="350"/>
      <c r="K62" s="350"/>
      <c r="L62" s="351"/>
      <c r="M62" s="207" t="s">
        <v>516</v>
      </c>
      <c r="N62" s="282"/>
      <c r="O62" s="282"/>
      <c r="P62" s="282"/>
      <c r="Q62" s="282"/>
      <c r="R62" s="282" t="s">
        <v>776</v>
      </c>
      <c r="S62" s="282"/>
      <c r="T62" s="282"/>
      <c r="U62" s="282"/>
      <c r="V62" s="295"/>
      <c r="W62" s="296"/>
      <c r="X62" s="297">
        <f>((MATCH("a",N63:W63)+1)/2)-((MATCH("r",N62:W62)+1)/2)</f>
        <v>-1</v>
      </c>
      <c r="Y62" s="299">
        <f ca="1">'Weight-FIA'!S2</f>
        <v>6.6666666666666666E-2</v>
      </c>
      <c r="Z62" s="309">
        <f ca="1">Y62*$K$94</f>
        <v>3.3333333333333333E-2</v>
      </c>
      <c r="AA62" s="311">
        <f ca="1">X62*Z62</f>
        <v>-3.3333333333333333E-2</v>
      </c>
      <c r="AB62" s="311"/>
    </row>
    <row r="63" spans="1:28" ht="51" customHeight="1" thickBot="1">
      <c r="A63" s="300"/>
      <c r="B63" s="345"/>
      <c r="C63" s="346"/>
      <c r="D63" s="347"/>
      <c r="E63" s="348"/>
      <c r="F63" s="288"/>
      <c r="G63" s="329"/>
      <c r="H63" s="292"/>
      <c r="I63" s="293"/>
      <c r="J63" s="293"/>
      <c r="K63" s="293"/>
      <c r="L63" s="294"/>
      <c r="M63" s="209" t="s">
        <v>517</v>
      </c>
      <c r="N63" s="282"/>
      <c r="O63" s="282"/>
      <c r="P63" s="282" t="s">
        <v>778</v>
      </c>
      <c r="Q63" s="282"/>
      <c r="R63" s="282"/>
      <c r="S63" s="282"/>
      <c r="T63" s="282"/>
      <c r="U63" s="282"/>
      <c r="V63" s="295"/>
      <c r="W63" s="296"/>
      <c r="X63" s="298"/>
      <c r="Y63" s="299"/>
      <c r="Z63" s="310"/>
      <c r="AA63" s="312"/>
      <c r="AB63" s="312"/>
    </row>
    <row r="64" spans="1:28" ht="51" customHeight="1">
      <c r="A64" s="352">
        <v>29</v>
      </c>
      <c r="B64" s="345"/>
      <c r="C64" s="227"/>
      <c r="D64" s="347"/>
      <c r="E64" s="348"/>
      <c r="F64" s="206"/>
      <c r="G64" s="323" t="s">
        <v>841</v>
      </c>
      <c r="H64" s="289" t="s">
        <v>799</v>
      </c>
      <c r="I64" s="290"/>
      <c r="J64" s="290"/>
      <c r="K64" s="290"/>
      <c r="L64" s="291"/>
      <c r="M64" s="207" t="s">
        <v>516</v>
      </c>
      <c r="N64" s="282"/>
      <c r="O64" s="282"/>
      <c r="P64" s="282"/>
      <c r="Q64" s="282"/>
      <c r="R64" s="282" t="s">
        <v>776</v>
      </c>
      <c r="S64" s="282"/>
      <c r="T64" s="282"/>
      <c r="U64" s="282"/>
      <c r="V64" s="295"/>
      <c r="W64" s="296"/>
      <c r="X64" s="297">
        <f>((MATCH("a",N65:W65)+1)/2)-((MATCH("r",N64:W64)+1)/2)</f>
        <v>0</v>
      </c>
      <c r="Y64" s="299">
        <f ca="1">'Weight-FIA'!S3</f>
        <v>5.8333333333333334E-2</v>
      </c>
      <c r="Z64" s="309">
        <f ca="1">Y64*$K$94</f>
        <v>2.9166666666666667E-2</v>
      </c>
      <c r="AA64" s="311">
        <f ca="1">X64*Z64</f>
        <v>0</v>
      </c>
      <c r="AB64" s="333"/>
    </row>
    <row r="65" spans="1:28" ht="51" customHeight="1" thickBot="1">
      <c r="A65" s="300"/>
      <c r="B65" s="345"/>
      <c r="C65" s="227"/>
      <c r="D65" s="341"/>
      <c r="E65" s="342"/>
      <c r="F65" s="206"/>
      <c r="G65" s="324"/>
      <c r="H65" s="292"/>
      <c r="I65" s="293"/>
      <c r="J65" s="293"/>
      <c r="K65" s="293"/>
      <c r="L65" s="294"/>
      <c r="M65" s="209" t="s">
        <v>517</v>
      </c>
      <c r="N65" s="282"/>
      <c r="O65" s="282"/>
      <c r="P65" s="282"/>
      <c r="Q65" s="282"/>
      <c r="R65" s="282" t="s">
        <v>778</v>
      </c>
      <c r="S65" s="282"/>
      <c r="T65" s="282"/>
      <c r="U65" s="282"/>
      <c r="V65" s="295"/>
      <c r="W65" s="296"/>
      <c r="X65" s="298"/>
      <c r="Y65" s="299"/>
      <c r="Z65" s="310"/>
      <c r="AA65" s="312"/>
      <c r="AB65" s="320"/>
    </row>
    <row r="66" spans="1:28" ht="51" customHeight="1">
      <c r="A66" s="300">
        <v>30</v>
      </c>
      <c r="B66" s="345"/>
      <c r="C66" s="338" t="s">
        <v>764</v>
      </c>
      <c r="D66" s="339" t="s">
        <v>4</v>
      </c>
      <c r="E66" s="340"/>
      <c r="F66" s="288" t="s">
        <v>715</v>
      </c>
      <c r="G66" s="304" t="s">
        <v>842</v>
      </c>
      <c r="H66" s="289" t="s">
        <v>800</v>
      </c>
      <c r="I66" s="290"/>
      <c r="J66" s="290"/>
      <c r="K66" s="290"/>
      <c r="L66" s="291"/>
      <c r="M66" s="207" t="s">
        <v>516</v>
      </c>
      <c r="N66" s="282"/>
      <c r="O66" s="282"/>
      <c r="P66" s="282"/>
      <c r="Q66" s="282"/>
      <c r="R66" s="282" t="s">
        <v>776</v>
      </c>
      <c r="S66" s="282"/>
      <c r="T66" s="282"/>
      <c r="U66" s="282"/>
      <c r="V66" s="295"/>
      <c r="W66" s="296"/>
      <c r="X66" s="297">
        <f>((MATCH("a",N67:W67)+1)/2)-((MATCH("r",N66:W66)+1)/2)</f>
        <v>0</v>
      </c>
      <c r="Y66" s="299">
        <f ca="1">'Weight-FIA'!S4</f>
        <v>6.6666666666666666E-2</v>
      </c>
      <c r="Z66" s="309">
        <f ca="1">Y66*$K$94</f>
        <v>3.3333333333333333E-2</v>
      </c>
      <c r="AA66" s="311">
        <f ca="1">X66*Z66</f>
        <v>0</v>
      </c>
      <c r="AB66" s="311"/>
    </row>
    <row r="67" spans="1:28" ht="51" customHeight="1" thickBot="1">
      <c r="A67" s="300"/>
      <c r="B67" s="345"/>
      <c r="C67" s="338"/>
      <c r="D67" s="341"/>
      <c r="E67" s="342"/>
      <c r="F67" s="288"/>
      <c r="G67" s="329"/>
      <c r="H67" s="343"/>
      <c r="I67" s="317"/>
      <c r="J67" s="317"/>
      <c r="K67" s="317"/>
      <c r="L67" s="318"/>
      <c r="M67" s="209" t="s">
        <v>517</v>
      </c>
      <c r="N67" s="282"/>
      <c r="O67" s="282"/>
      <c r="P67" s="282"/>
      <c r="Q67" s="282"/>
      <c r="R67" s="282" t="s">
        <v>778</v>
      </c>
      <c r="S67" s="282"/>
      <c r="T67" s="295"/>
      <c r="U67" s="296"/>
      <c r="V67" s="296"/>
      <c r="W67" s="296"/>
      <c r="X67" s="298"/>
      <c r="Y67" s="299"/>
      <c r="Z67" s="310"/>
      <c r="AA67" s="312"/>
      <c r="AB67" s="312"/>
    </row>
    <row r="68" spans="1:28" ht="51" customHeight="1">
      <c r="A68" s="300">
        <v>31</v>
      </c>
      <c r="B68" s="345"/>
      <c r="C68" s="328" t="s">
        <v>766</v>
      </c>
      <c r="D68" s="288" t="s">
        <v>52</v>
      </c>
      <c r="E68" s="288"/>
      <c r="F68" s="288" t="s">
        <v>711</v>
      </c>
      <c r="G68" s="304" t="s">
        <v>843</v>
      </c>
      <c r="H68" s="325" t="s">
        <v>801</v>
      </c>
      <c r="I68" s="326"/>
      <c r="J68" s="326"/>
      <c r="K68" s="326"/>
      <c r="L68" s="327"/>
      <c r="M68" s="207" t="s">
        <v>516</v>
      </c>
      <c r="N68" s="282"/>
      <c r="O68" s="282"/>
      <c r="P68" s="282"/>
      <c r="Q68" s="282"/>
      <c r="R68" s="282" t="s">
        <v>776</v>
      </c>
      <c r="S68" s="282"/>
      <c r="T68" s="282"/>
      <c r="U68" s="282"/>
      <c r="V68" s="295"/>
      <c r="W68" s="296"/>
      <c r="X68" s="297">
        <f>((MATCH("a",N69:W69)+1)/2)-((MATCH("r",N68:W68)+1)/2)</f>
        <v>0</v>
      </c>
      <c r="Y68" s="299">
        <f ca="1">'Weight-FIA'!S5</f>
        <v>6.8750000000000006E-2</v>
      </c>
      <c r="Z68" s="309">
        <f ca="1">Y68*$K$94</f>
        <v>3.4375000000000003E-2</v>
      </c>
      <c r="AA68" s="311">
        <f ca="1">X68*Z68</f>
        <v>0</v>
      </c>
      <c r="AB68" s="311"/>
    </row>
    <row r="69" spans="1:28" ht="51" customHeight="1" thickBot="1">
      <c r="A69" s="300"/>
      <c r="B69" s="345"/>
      <c r="C69" s="328"/>
      <c r="D69" s="288"/>
      <c r="E69" s="288"/>
      <c r="F69" s="288"/>
      <c r="G69" s="329"/>
      <c r="H69" s="292"/>
      <c r="I69" s="293"/>
      <c r="J69" s="293"/>
      <c r="K69" s="293"/>
      <c r="L69" s="294"/>
      <c r="M69" s="209" t="s">
        <v>517</v>
      </c>
      <c r="N69" s="282"/>
      <c r="O69" s="282"/>
      <c r="P69" s="282"/>
      <c r="Q69" s="282"/>
      <c r="R69" s="295" t="s">
        <v>778</v>
      </c>
      <c r="S69" s="296"/>
      <c r="T69" s="282"/>
      <c r="U69" s="282"/>
      <c r="V69" s="282"/>
      <c r="W69" s="282"/>
      <c r="X69" s="298"/>
      <c r="Y69" s="299"/>
      <c r="Z69" s="310"/>
      <c r="AA69" s="312"/>
      <c r="AB69" s="312"/>
    </row>
    <row r="70" spans="1:28" ht="51" customHeight="1">
      <c r="A70" s="300">
        <v>32</v>
      </c>
      <c r="B70" s="345"/>
      <c r="C70" s="328"/>
      <c r="D70" s="288"/>
      <c r="E70" s="288"/>
      <c r="F70" s="206"/>
      <c r="G70" s="330" t="s">
        <v>844</v>
      </c>
      <c r="H70" s="289" t="s">
        <v>802</v>
      </c>
      <c r="I70" s="290"/>
      <c r="J70" s="290"/>
      <c r="K70" s="290"/>
      <c r="L70" s="291"/>
      <c r="M70" s="207" t="s">
        <v>516</v>
      </c>
      <c r="N70" s="282"/>
      <c r="O70" s="282"/>
      <c r="P70" s="295" t="s">
        <v>776</v>
      </c>
      <c r="Q70" s="296"/>
      <c r="R70" s="295"/>
      <c r="S70" s="296"/>
      <c r="T70" s="282"/>
      <c r="U70" s="282"/>
      <c r="V70" s="295"/>
      <c r="W70" s="296"/>
      <c r="X70" s="297">
        <f>((MATCH("a",N71:W71)+1)/2)-((MATCH("r",N70:W70)+1)/2)</f>
        <v>0</v>
      </c>
      <c r="Y70" s="299">
        <f ca="1">'Weight-FIA'!S6</f>
        <v>3.7499999999999999E-2</v>
      </c>
      <c r="Z70" s="309">
        <f ca="1">Y70*$K$94</f>
        <v>1.8749999999999999E-2</v>
      </c>
      <c r="AA70" s="311">
        <f ca="1">X70*Z70</f>
        <v>0</v>
      </c>
      <c r="AB70" s="333"/>
    </row>
    <row r="71" spans="1:28" ht="51" customHeight="1" thickBot="1">
      <c r="A71" s="300"/>
      <c r="B71" s="345"/>
      <c r="C71" s="328"/>
      <c r="D71" s="288"/>
      <c r="E71" s="288"/>
      <c r="F71" s="206"/>
      <c r="G71" s="331"/>
      <c r="H71" s="315"/>
      <c r="I71" s="316"/>
      <c r="J71" s="316"/>
      <c r="K71" s="316"/>
      <c r="L71" s="334"/>
      <c r="M71" s="209" t="s">
        <v>517</v>
      </c>
      <c r="N71" s="295"/>
      <c r="O71" s="296"/>
      <c r="P71" s="295" t="s">
        <v>778</v>
      </c>
      <c r="Q71" s="296"/>
      <c r="R71" s="296"/>
      <c r="S71" s="296"/>
      <c r="T71" s="282"/>
      <c r="U71" s="282"/>
      <c r="V71" s="282"/>
      <c r="W71" s="282"/>
      <c r="X71" s="298"/>
      <c r="Y71" s="299"/>
      <c r="Z71" s="310"/>
      <c r="AA71" s="312"/>
      <c r="AB71" s="333"/>
    </row>
    <row r="72" spans="1:28" ht="51" customHeight="1">
      <c r="A72" s="300">
        <v>33</v>
      </c>
      <c r="B72" s="345"/>
      <c r="C72" s="328"/>
      <c r="D72" s="288"/>
      <c r="E72" s="288"/>
      <c r="F72" s="206"/>
      <c r="G72" s="330" t="s">
        <v>880</v>
      </c>
      <c r="H72" s="335" t="s">
        <v>881</v>
      </c>
      <c r="I72" s="336"/>
      <c r="J72" s="336"/>
      <c r="K72" s="336"/>
      <c r="L72" s="337"/>
      <c r="M72" s="207" t="s">
        <v>516</v>
      </c>
      <c r="N72" s="282"/>
      <c r="O72" s="282"/>
      <c r="P72" s="282"/>
      <c r="Q72" s="282"/>
      <c r="R72" s="295" t="s">
        <v>776</v>
      </c>
      <c r="S72" s="296"/>
      <c r="T72" s="282"/>
      <c r="U72" s="282"/>
      <c r="V72" s="295"/>
      <c r="W72" s="296"/>
      <c r="X72" s="297">
        <f>((MATCH("a",N73:W73)+1)/2)-((MATCH("r",N72:W72)+1)/2)</f>
        <v>-1</v>
      </c>
      <c r="Y72" s="299">
        <f ca="1">'Weight-FIA'!S7</f>
        <v>6.6666666666666666E-2</v>
      </c>
      <c r="Z72" s="309">
        <f ca="1">Y72*$K$94</f>
        <v>3.3333333333333333E-2</v>
      </c>
      <c r="AA72" s="311">
        <f ca="1">X72*Z72</f>
        <v>-3.3333333333333333E-2</v>
      </c>
      <c r="AB72" s="333"/>
    </row>
    <row r="73" spans="1:28" ht="51" customHeight="1" thickBot="1">
      <c r="A73" s="300"/>
      <c r="B73" s="345"/>
      <c r="C73" s="328"/>
      <c r="D73" s="288"/>
      <c r="E73" s="288"/>
      <c r="F73" s="206"/>
      <c r="G73" s="331"/>
      <c r="H73" s="335"/>
      <c r="I73" s="336"/>
      <c r="J73" s="336"/>
      <c r="K73" s="336"/>
      <c r="L73" s="337"/>
      <c r="M73" s="209" t="s">
        <v>517</v>
      </c>
      <c r="N73" s="282"/>
      <c r="O73" s="282"/>
      <c r="P73" s="282" t="s">
        <v>778</v>
      </c>
      <c r="Q73" s="282"/>
      <c r="R73" s="295"/>
      <c r="S73" s="296"/>
      <c r="T73" s="282"/>
      <c r="U73" s="282"/>
      <c r="V73" s="296"/>
      <c r="W73" s="296"/>
      <c r="X73" s="298"/>
      <c r="Y73" s="299"/>
      <c r="Z73" s="310"/>
      <c r="AA73" s="312"/>
      <c r="AB73" s="333"/>
    </row>
    <row r="74" spans="1:28" ht="51" customHeight="1">
      <c r="A74" s="300">
        <v>34</v>
      </c>
      <c r="B74" s="345"/>
      <c r="C74" s="328"/>
      <c r="D74" s="288"/>
      <c r="E74" s="288"/>
      <c r="F74" s="206"/>
      <c r="G74" s="330" t="s">
        <v>845</v>
      </c>
      <c r="H74" s="315" t="s">
        <v>803</v>
      </c>
      <c r="I74" s="316"/>
      <c r="J74" s="316"/>
      <c r="K74" s="316"/>
      <c r="L74" s="334"/>
      <c r="M74" s="207" t="s">
        <v>516</v>
      </c>
      <c r="N74" s="282"/>
      <c r="O74" s="282"/>
      <c r="P74" s="282" t="s">
        <v>776</v>
      </c>
      <c r="Q74" s="282"/>
      <c r="R74" s="296"/>
      <c r="S74" s="296"/>
      <c r="T74" s="282"/>
      <c r="U74" s="282"/>
      <c r="V74" s="296"/>
      <c r="W74" s="296"/>
      <c r="X74" s="297">
        <f>((MATCH("a",N75:W75)+1)/2)-((MATCH("r",N74:W74)+1)/2)</f>
        <v>0</v>
      </c>
      <c r="Y74" s="299">
        <f ca="1">'Weight-FIA'!S8</f>
        <v>4.583333333333333E-2</v>
      </c>
      <c r="Z74" s="309">
        <f ca="1">Y74*$K$94</f>
        <v>2.2916666666666665E-2</v>
      </c>
      <c r="AA74" s="311">
        <f ca="1">X74*Z74</f>
        <v>0</v>
      </c>
      <c r="AB74" s="333"/>
    </row>
    <row r="75" spans="1:28" ht="51" customHeight="1" thickBot="1">
      <c r="A75" s="300"/>
      <c r="B75" s="345"/>
      <c r="C75" s="328"/>
      <c r="D75" s="288"/>
      <c r="E75" s="288"/>
      <c r="F75" s="206"/>
      <c r="G75" s="331"/>
      <c r="H75" s="292"/>
      <c r="I75" s="293"/>
      <c r="J75" s="293"/>
      <c r="K75" s="293"/>
      <c r="L75" s="294"/>
      <c r="M75" s="209" t="s">
        <v>517</v>
      </c>
      <c r="N75" s="282"/>
      <c r="O75" s="282"/>
      <c r="P75" s="282" t="s">
        <v>778</v>
      </c>
      <c r="Q75" s="282"/>
      <c r="R75" s="282"/>
      <c r="S75" s="282"/>
      <c r="T75" s="295"/>
      <c r="U75" s="296"/>
      <c r="V75" s="282"/>
      <c r="W75" s="282"/>
      <c r="X75" s="298"/>
      <c r="Y75" s="299"/>
      <c r="Z75" s="310"/>
      <c r="AA75" s="312"/>
      <c r="AB75" s="333"/>
    </row>
    <row r="76" spans="1:28" ht="51" customHeight="1">
      <c r="A76" s="300">
        <v>35</v>
      </c>
      <c r="B76" s="345"/>
      <c r="C76" s="328"/>
      <c r="D76" s="288"/>
      <c r="E76" s="288"/>
      <c r="F76" s="288" t="s">
        <v>715</v>
      </c>
      <c r="G76" s="304" t="s">
        <v>846</v>
      </c>
      <c r="H76" s="289" t="s">
        <v>804</v>
      </c>
      <c r="I76" s="290"/>
      <c r="J76" s="290"/>
      <c r="K76" s="290"/>
      <c r="L76" s="291"/>
      <c r="M76" s="218" t="s">
        <v>516</v>
      </c>
      <c r="N76" s="282"/>
      <c r="O76" s="282"/>
      <c r="P76" s="296"/>
      <c r="Q76" s="296"/>
      <c r="R76" s="295"/>
      <c r="S76" s="296"/>
      <c r="T76" s="296" t="s">
        <v>776</v>
      </c>
      <c r="U76" s="296"/>
      <c r="V76" s="295"/>
      <c r="W76" s="296"/>
      <c r="X76" s="297">
        <f>((MATCH("a",N77:W77)+1)/2)-((MATCH("r",N76:W76)+1)/2)</f>
        <v>0</v>
      </c>
      <c r="Y76" s="299">
        <f ca="1">'Weight-FIA'!S9</f>
        <v>7.9166666666666663E-2</v>
      </c>
      <c r="Z76" s="309">
        <f ca="1">Y76*$K$94</f>
        <v>3.9583333333333331E-2</v>
      </c>
      <c r="AA76" s="311">
        <f ca="1">X76*Z76</f>
        <v>0</v>
      </c>
      <c r="AB76" s="311"/>
    </row>
    <row r="77" spans="1:28" ht="51" customHeight="1" thickBot="1">
      <c r="A77" s="300"/>
      <c r="B77" s="345"/>
      <c r="C77" s="328"/>
      <c r="D77" s="288"/>
      <c r="E77" s="288"/>
      <c r="F77" s="288"/>
      <c r="G77" s="329"/>
      <c r="H77" s="292"/>
      <c r="I77" s="293"/>
      <c r="J77" s="293"/>
      <c r="K77" s="293"/>
      <c r="L77" s="294"/>
      <c r="M77" s="219" t="s">
        <v>517</v>
      </c>
      <c r="N77" s="282"/>
      <c r="O77" s="282"/>
      <c r="P77" s="296"/>
      <c r="Q77" s="296"/>
      <c r="R77" s="296"/>
      <c r="S77" s="296"/>
      <c r="T77" s="295" t="s">
        <v>778</v>
      </c>
      <c r="U77" s="296"/>
      <c r="V77" s="295"/>
      <c r="W77" s="296"/>
      <c r="X77" s="298"/>
      <c r="Y77" s="299"/>
      <c r="Z77" s="310"/>
      <c r="AA77" s="312"/>
      <c r="AB77" s="312"/>
    </row>
    <row r="78" spans="1:28" ht="51" customHeight="1">
      <c r="A78" s="300">
        <v>36</v>
      </c>
      <c r="B78" s="345"/>
      <c r="C78" s="328" t="s">
        <v>764</v>
      </c>
      <c r="D78" s="288"/>
      <c r="E78" s="288"/>
      <c r="F78" s="288" t="s">
        <v>715</v>
      </c>
      <c r="G78" s="304" t="s">
        <v>847</v>
      </c>
      <c r="H78" s="289" t="s">
        <v>805</v>
      </c>
      <c r="I78" s="290"/>
      <c r="J78" s="290"/>
      <c r="K78" s="290"/>
      <c r="L78" s="291"/>
      <c r="M78" s="207" t="s">
        <v>516</v>
      </c>
      <c r="N78" s="282"/>
      <c r="O78" s="282"/>
      <c r="P78" s="282"/>
      <c r="Q78" s="282"/>
      <c r="R78" s="282"/>
      <c r="S78" s="282"/>
      <c r="T78" s="282" t="s">
        <v>776</v>
      </c>
      <c r="U78" s="282"/>
      <c r="V78" s="295"/>
      <c r="W78" s="296"/>
      <c r="X78" s="297">
        <f>((MATCH("a",N79:W79)+1)/2)-((MATCH("r",N78:W78)+1)/2)</f>
        <v>0</v>
      </c>
      <c r="Y78" s="299">
        <f ca="1">'Weight-FIA'!S10</f>
        <v>8.3333333333333329E-2</v>
      </c>
      <c r="Z78" s="309">
        <f ca="1">Y78*$K$94</f>
        <v>4.1666666666666664E-2</v>
      </c>
      <c r="AA78" s="311">
        <f ca="1">X78*Z78</f>
        <v>0</v>
      </c>
      <c r="AB78" s="311"/>
    </row>
    <row r="79" spans="1:28" ht="51" customHeight="1" thickBot="1">
      <c r="A79" s="300"/>
      <c r="B79" s="345"/>
      <c r="C79" s="328"/>
      <c r="D79" s="288"/>
      <c r="E79" s="288"/>
      <c r="F79" s="288"/>
      <c r="G79" s="329"/>
      <c r="H79" s="292"/>
      <c r="I79" s="293"/>
      <c r="J79" s="293"/>
      <c r="K79" s="293"/>
      <c r="L79" s="294"/>
      <c r="M79" s="209" t="s">
        <v>517</v>
      </c>
      <c r="N79" s="282"/>
      <c r="O79" s="282"/>
      <c r="P79" s="282"/>
      <c r="Q79" s="282"/>
      <c r="R79" s="282"/>
      <c r="S79" s="282"/>
      <c r="T79" s="282" t="s">
        <v>778</v>
      </c>
      <c r="U79" s="282"/>
      <c r="V79" s="282"/>
      <c r="W79" s="282"/>
      <c r="X79" s="298"/>
      <c r="Y79" s="299"/>
      <c r="Z79" s="310"/>
      <c r="AA79" s="312"/>
      <c r="AB79" s="312"/>
    </row>
    <row r="80" spans="1:28" ht="51" customHeight="1">
      <c r="A80" s="300">
        <v>37</v>
      </c>
      <c r="B80" s="345"/>
      <c r="C80" s="228"/>
      <c r="D80" s="288"/>
      <c r="E80" s="288"/>
      <c r="F80" s="288"/>
      <c r="G80" s="330" t="s">
        <v>848</v>
      </c>
      <c r="H80" s="332" t="s">
        <v>806</v>
      </c>
      <c r="I80" s="332"/>
      <c r="J80" s="332"/>
      <c r="K80" s="332"/>
      <c r="L80" s="332"/>
      <c r="M80" s="207" t="s">
        <v>516</v>
      </c>
      <c r="N80" s="282"/>
      <c r="O80" s="282"/>
      <c r="P80" s="282"/>
      <c r="Q80" s="282"/>
      <c r="R80" s="282" t="s">
        <v>776</v>
      </c>
      <c r="S80" s="282"/>
      <c r="T80" s="282"/>
      <c r="U80" s="282"/>
      <c r="V80" s="295"/>
      <c r="W80" s="296"/>
      <c r="X80" s="297">
        <f>((MATCH("a",N81:W81)+1)/2)-((MATCH("r",N80:W80)+1)/2)</f>
        <v>0</v>
      </c>
      <c r="Y80" s="299">
        <f ca="1">'Weight-FIA'!S11</f>
        <v>6.8750000000000006E-2</v>
      </c>
      <c r="Z80" s="309">
        <f ca="1">Y80*$K$94</f>
        <v>3.4375000000000003E-2</v>
      </c>
      <c r="AA80" s="311">
        <f ca="1">X80*Z80</f>
        <v>0</v>
      </c>
      <c r="AB80" s="319"/>
    </row>
    <row r="81" spans="1:28" ht="51" customHeight="1" thickBot="1">
      <c r="A81" s="300"/>
      <c r="B81" s="345"/>
      <c r="C81" s="228"/>
      <c r="D81" s="288"/>
      <c r="E81" s="288"/>
      <c r="F81" s="288"/>
      <c r="G81" s="331"/>
      <c r="H81" s="332"/>
      <c r="I81" s="332"/>
      <c r="J81" s="332"/>
      <c r="K81" s="332"/>
      <c r="L81" s="332"/>
      <c r="M81" s="209" t="s">
        <v>517</v>
      </c>
      <c r="N81" s="282"/>
      <c r="O81" s="282"/>
      <c r="P81" s="282"/>
      <c r="Q81" s="282"/>
      <c r="R81" s="282" t="s">
        <v>778</v>
      </c>
      <c r="S81" s="282"/>
      <c r="T81" s="282"/>
      <c r="U81" s="282"/>
      <c r="V81" s="296"/>
      <c r="W81" s="296"/>
      <c r="X81" s="298"/>
      <c r="Y81" s="299"/>
      <c r="Z81" s="310"/>
      <c r="AA81" s="312"/>
      <c r="AB81" s="333"/>
    </row>
    <row r="82" spans="1:28" ht="51" customHeight="1">
      <c r="A82" s="300">
        <v>38</v>
      </c>
      <c r="B82" s="345"/>
      <c r="C82" s="228"/>
      <c r="D82" s="288"/>
      <c r="E82" s="288"/>
      <c r="F82" s="288"/>
      <c r="G82" s="330" t="s">
        <v>849</v>
      </c>
      <c r="H82" s="332" t="s">
        <v>807</v>
      </c>
      <c r="I82" s="332"/>
      <c r="J82" s="332"/>
      <c r="K82" s="332"/>
      <c r="L82" s="332"/>
      <c r="M82" s="207" t="s">
        <v>516</v>
      </c>
      <c r="N82" s="282"/>
      <c r="O82" s="282"/>
      <c r="P82" s="282"/>
      <c r="Q82" s="282"/>
      <c r="R82" s="282" t="s">
        <v>776</v>
      </c>
      <c r="S82" s="282"/>
      <c r="T82" s="282"/>
      <c r="U82" s="282"/>
      <c r="V82" s="295"/>
      <c r="W82" s="296"/>
      <c r="X82" s="297">
        <f>((MATCH("a",N83:W83)+1)/2)-((MATCH("r",N82:W82)+1)/2)</f>
        <v>0</v>
      </c>
      <c r="Y82" s="299">
        <f ca="1">'Weight-FIA'!S12</f>
        <v>6.458333333333334E-2</v>
      </c>
      <c r="Z82" s="309">
        <f ca="1">Y82*$K$94</f>
        <v>3.229166666666667E-2</v>
      </c>
      <c r="AA82" s="311">
        <f ca="1">X82*Z82</f>
        <v>0</v>
      </c>
      <c r="AB82" s="319"/>
    </row>
    <row r="83" spans="1:28" ht="51" customHeight="1" thickBot="1">
      <c r="A83" s="300"/>
      <c r="B83" s="345"/>
      <c r="C83" s="228"/>
      <c r="D83" s="288"/>
      <c r="E83" s="288"/>
      <c r="F83" s="288"/>
      <c r="G83" s="331"/>
      <c r="H83" s="332"/>
      <c r="I83" s="332"/>
      <c r="J83" s="332"/>
      <c r="K83" s="332"/>
      <c r="L83" s="332"/>
      <c r="M83" s="209" t="s">
        <v>517</v>
      </c>
      <c r="N83" s="282"/>
      <c r="O83" s="282"/>
      <c r="P83" s="282"/>
      <c r="Q83" s="282"/>
      <c r="R83" s="282" t="s">
        <v>778</v>
      </c>
      <c r="S83" s="282"/>
      <c r="T83" s="282"/>
      <c r="U83" s="282"/>
      <c r="V83" s="282"/>
      <c r="W83" s="282"/>
      <c r="X83" s="298"/>
      <c r="Y83" s="299"/>
      <c r="Z83" s="310"/>
      <c r="AA83" s="312"/>
      <c r="AB83" s="333"/>
    </row>
    <row r="84" spans="1:28" ht="51" customHeight="1">
      <c r="A84" s="300">
        <v>39</v>
      </c>
      <c r="B84" s="345"/>
      <c r="C84" s="228"/>
      <c r="D84" s="288"/>
      <c r="E84" s="288"/>
      <c r="F84" s="288"/>
      <c r="G84" s="330" t="s">
        <v>850</v>
      </c>
      <c r="H84" s="332" t="s">
        <v>808</v>
      </c>
      <c r="I84" s="332"/>
      <c r="J84" s="332"/>
      <c r="K84" s="332"/>
      <c r="L84" s="332"/>
      <c r="M84" s="207" t="s">
        <v>516</v>
      </c>
      <c r="N84" s="282"/>
      <c r="O84" s="282"/>
      <c r="P84" s="282" t="s">
        <v>776</v>
      </c>
      <c r="Q84" s="282"/>
      <c r="R84" s="282"/>
      <c r="S84" s="282"/>
      <c r="T84" s="282"/>
      <c r="U84" s="282"/>
      <c r="V84" s="295"/>
      <c r="W84" s="296"/>
      <c r="X84" s="297">
        <f>((MATCH("a",N85:W85)+1)/2)-((MATCH("r",N84:W84)+1)/2)</f>
        <v>0</v>
      </c>
      <c r="Y84" s="299">
        <f ca="1">'Weight-FIA'!S13</f>
        <v>4.583333333333333E-2</v>
      </c>
      <c r="Z84" s="309">
        <f ca="1">Y84*$K$94</f>
        <v>2.2916666666666665E-2</v>
      </c>
      <c r="AA84" s="311">
        <f ca="1">X84*Z84</f>
        <v>0</v>
      </c>
      <c r="AB84" s="319"/>
    </row>
    <row r="85" spans="1:28" ht="51" customHeight="1" thickBot="1">
      <c r="A85" s="300"/>
      <c r="B85" s="345"/>
      <c r="C85" s="228"/>
      <c r="D85" s="288"/>
      <c r="E85" s="288"/>
      <c r="F85" s="288"/>
      <c r="G85" s="331"/>
      <c r="H85" s="332"/>
      <c r="I85" s="332"/>
      <c r="J85" s="332"/>
      <c r="K85" s="332"/>
      <c r="L85" s="332"/>
      <c r="M85" s="209" t="s">
        <v>517</v>
      </c>
      <c r="N85" s="282"/>
      <c r="O85" s="282"/>
      <c r="P85" s="282" t="s">
        <v>778</v>
      </c>
      <c r="Q85" s="282"/>
      <c r="R85" s="282"/>
      <c r="S85" s="282"/>
      <c r="T85" s="282"/>
      <c r="U85" s="282"/>
      <c r="V85" s="282"/>
      <c r="W85" s="282"/>
      <c r="X85" s="298"/>
      <c r="Y85" s="299"/>
      <c r="Z85" s="310"/>
      <c r="AA85" s="312"/>
      <c r="AB85" s="333"/>
    </row>
    <row r="86" spans="1:28" ht="51" customHeight="1">
      <c r="A86" s="300">
        <v>40</v>
      </c>
      <c r="B86" s="345"/>
      <c r="C86" s="328" t="s">
        <v>766</v>
      </c>
      <c r="D86" s="288"/>
      <c r="E86" s="288"/>
      <c r="F86" s="303" t="s">
        <v>715</v>
      </c>
      <c r="G86" s="304" t="s">
        <v>851</v>
      </c>
      <c r="H86" s="289" t="s">
        <v>809</v>
      </c>
      <c r="I86" s="290"/>
      <c r="J86" s="290"/>
      <c r="K86" s="290"/>
      <c r="L86" s="291"/>
      <c r="M86" s="207" t="s">
        <v>516</v>
      </c>
      <c r="N86" s="282"/>
      <c r="O86" s="282"/>
      <c r="P86" s="282"/>
      <c r="Q86" s="282"/>
      <c r="R86" s="282" t="s">
        <v>776</v>
      </c>
      <c r="S86" s="282"/>
      <c r="T86" s="282"/>
      <c r="U86" s="282"/>
      <c r="V86" s="295"/>
      <c r="W86" s="296"/>
      <c r="X86" s="297">
        <f>((MATCH("a",N87:W87)+1)/2)-((MATCH("r",N86:W86)+1)/2)</f>
        <v>-1</v>
      </c>
      <c r="Y86" s="299">
        <f ca="1">'Weight-FIA'!S14</f>
        <v>0.05</v>
      </c>
      <c r="Z86" s="309">
        <f ca="1">Y86*$K$94</f>
        <v>2.5000000000000001E-2</v>
      </c>
      <c r="AA86" s="311">
        <f ca="1">X86*Z86</f>
        <v>-2.5000000000000001E-2</v>
      </c>
      <c r="AB86" s="311"/>
    </row>
    <row r="87" spans="1:28" ht="51" customHeight="1" thickBot="1">
      <c r="A87" s="300"/>
      <c r="B87" s="345"/>
      <c r="C87" s="328"/>
      <c r="D87" s="288"/>
      <c r="E87" s="288"/>
      <c r="F87" s="303"/>
      <c r="G87" s="329"/>
      <c r="H87" s="292"/>
      <c r="I87" s="293"/>
      <c r="J87" s="293"/>
      <c r="K87" s="293"/>
      <c r="L87" s="294"/>
      <c r="M87" s="209" t="s">
        <v>517</v>
      </c>
      <c r="N87" s="282"/>
      <c r="O87" s="282"/>
      <c r="P87" s="282" t="s">
        <v>778</v>
      </c>
      <c r="Q87" s="282"/>
      <c r="R87" s="282"/>
      <c r="S87" s="282"/>
      <c r="T87" s="282"/>
      <c r="U87" s="282"/>
      <c r="V87" s="295"/>
      <c r="W87" s="296"/>
      <c r="X87" s="298"/>
      <c r="Y87" s="299"/>
      <c r="Z87" s="310"/>
      <c r="AA87" s="312"/>
      <c r="AB87" s="312"/>
    </row>
    <row r="88" spans="1:28" ht="51" customHeight="1">
      <c r="A88" s="300">
        <v>41</v>
      </c>
      <c r="B88" s="345"/>
      <c r="C88" s="301" t="s">
        <v>764</v>
      </c>
      <c r="D88" s="288"/>
      <c r="E88" s="288"/>
      <c r="F88" s="303" t="s">
        <v>715</v>
      </c>
      <c r="G88" s="304" t="s">
        <v>852</v>
      </c>
      <c r="H88" s="289" t="s">
        <v>810</v>
      </c>
      <c r="I88" s="290"/>
      <c r="J88" s="290"/>
      <c r="K88" s="290"/>
      <c r="L88" s="291"/>
      <c r="M88" s="207" t="s">
        <v>516</v>
      </c>
      <c r="N88" s="282"/>
      <c r="O88" s="282"/>
      <c r="P88" s="282"/>
      <c r="Q88" s="282"/>
      <c r="R88" s="282"/>
      <c r="S88" s="282"/>
      <c r="T88" s="282" t="s">
        <v>776</v>
      </c>
      <c r="U88" s="282"/>
      <c r="V88" s="295"/>
      <c r="W88" s="296"/>
      <c r="X88" s="297">
        <f>((MATCH("a",N89:W89)+1)/2)-((MATCH("r",N88:W88)+1)/2)</f>
        <v>-1</v>
      </c>
      <c r="Y88" s="299">
        <f ca="1">'Weight-FIA'!S15</f>
        <v>8.5416666666666669E-2</v>
      </c>
      <c r="Z88" s="309">
        <f ca="1">Y88*$K$94</f>
        <v>4.2708333333333334E-2</v>
      </c>
      <c r="AA88" s="311">
        <f ca="1">X88*Z88</f>
        <v>-4.2708333333333334E-2</v>
      </c>
      <c r="AB88" s="311"/>
    </row>
    <row r="89" spans="1:28" ht="51" customHeight="1" thickBot="1">
      <c r="A89" s="300"/>
      <c r="B89" s="345"/>
      <c r="C89" s="302"/>
      <c r="D89" s="288"/>
      <c r="E89" s="288"/>
      <c r="F89" s="303"/>
      <c r="G89" s="305"/>
      <c r="H89" s="306"/>
      <c r="I89" s="307"/>
      <c r="J89" s="307"/>
      <c r="K89" s="307"/>
      <c r="L89" s="308"/>
      <c r="M89" s="209" t="s">
        <v>517</v>
      </c>
      <c r="N89" s="282"/>
      <c r="O89" s="282"/>
      <c r="P89" s="282"/>
      <c r="Q89" s="282"/>
      <c r="R89" s="282" t="s">
        <v>778</v>
      </c>
      <c r="S89" s="282"/>
      <c r="T89" s="296"/>
      <c r="U89" s="296"/>
      <c r="V89" s="282"/>
      <c r="W89" s="282"/>
      <c r="X89" s="298"/>
      <c r="Y89" s="299"/>
      <c r="Z89" s="310"/>
      <c r="AA89" s="312"/>
      <c r="AB89" s="312"/>
    </row>
    <row r="90" spans="1:28" ht="51" customHeight="1">
      <c r="A90" s="300">
        <v>42</v>
      </c>
      <c r="B90" s="345"/>
      <c r="C90" s="229"/>
      <c r="D90" s="288"/>
      <c r="E90" s="288"/>
      <c r="F90" s="206"/>
      <c r="G90" s="323" t="s">
        <v>853</v>
      </c>
      <c r="H90" s="325" t="s">
        <v>811</v>
      </c>
      <c r="I90" s="326"/>
      <c r="J90" s="326"/>
      <c r="K90" s="326"/>
      <c r="L90" s="327"/>
      <c r="M90" s="207" t="s">
        <v>516</v>
      </c>
      <c r="N90" s="282"/>
      <c r="O90" s="282"/>
      <c r="P90" s="282"/>
      <c r="Q90" s="282"/>
      <c r="R90" s="282" t="s">
        <v>776</v>
      </c>
      <c r="S90" s="282"/>
      <c r="T90" s="295"/>
      <c r="U90" s="296"/>
      <c r="V90" s="295"/>
      <c r="W90" s="296"/>
      <c r="X90" s="297">
        <f>((MATCH("a",N91:W91)+1)/2)-((MATCH("r",N90:W90)+1)/2)</f>
        <v>-2</v>
      </c>
      <c r="Y90" s="299">
        <f ca="1">'Weight-FIA'!S16</f>
        <v>4.1666666666666664E-2</v>
      </c>
      <c r="Z90" s="309">
        <f ca="1">Y90*$K$94</f>
        <v>2.0833333333333332E-2</v>
      </c>
      <c r="AA90" s="311">
        <f ca="1">X90*Z90</f>
        <v>-4.1666666666666664E-2</v>
      </c>
      <c r="AB90" s="319"/>
    </row>
    <row r="91" spans="1:28" ht="51" customHeight="1" thickBot="1">
      <c r="A91" s="300"/>
      <c r="B91" s="345"/>
      <c r="C91" s="229"/>
      <c r="D91" s="288"/>
      <c r="E91" s="288"/>
      <c r="F91" s="206"/>
      <c r="G91" s="324"/>
      <c r="H91" s="292"/>
      <c r="I91" s="293"/>
      <c r="J91" s="293"/>
      <c r="K91" s="293"/>
      <c r="L91" s="294"/>
      <c r="M91" s="209" t="s">
        <v>517</v>
      </c>
      <c r="N91" s="282" t="s">
        <v>778</v>
      </c>
      <c r="O91" s="282"/>
      <c r="P91" s="282"/>
      <c r="Q91" s="282"/>
      <c r="R91" s="295"/>
      <c r="S91" s="296"/>
      <c r="T91" s="282"/>
      <c r="U91" s="282"/>
      <c r="V91" s="295"/>
      <c r="W91" s="296"/>
      <c r="X91" s="298"/>
      <c r="Y91" s="299"/>
      <c r="Z91" s="310"/>
      <c r="AA91" s="312"/>
      <c r="AB91" s="320"/>
    </row>
    <row r="92" spans="1:28" ht="51" customHeight="1">
      <c r="A92" s="300">
        <v>43</v>
      </c>
      <c r="B92" s="345"/>
      <c r="C92" s="229"/>
      <c r="D92" s="288"/>
      <c r="E92" s="288"/>
      <c r="F92" s="206"/>
      <c r="G92" s="314" t="s">
        <v>854</v>
      </c>
      <c r="H92" s="289" t="s">
        <v>812</v>
      </c>
      <c r="I92" s="290"/>
      <c r="J92" s="290"/>
      <c r="K92" s="290"/>
      <c r="L92" s="291"/>
      <c r="M92" s="207" t="s">
        <v>516</v>
      </c>
      <c r="N92" s="282"/>
      <c r="O92" s="282"/>
      <c r="P92" s="282"/>
      <c r="Q92" s="282"/>
      <c r="R92" s="282" t="s">
        <v>776</v>
      </c>
      <c r="S92" s="282"/>
      <c r="T92" s="295"/>
      <c r="U92" s="296"/>
      <c r="V92" s="295"/>
      <c r="W92" s="296"/>
      <c r="X92" s="297">
        <f>((MATCH("a",N93:W93)+1)/2)-((MATCH("r",N92:W92)+1)/2)</f>
        <v>0</v>
      </c>
      <c r="Y92" s="299">
        <f ca="1">'Weight-FIA'!S17</f>
        <v>7.0833333333333331E-2</v>
      </c>
      <c r="Z92" s="309">
        <f ca="1">Y92*$K$94</f>
        <v>3.5416666666666666E-2</v>
      </c>
      <c r="AA92" s="311">
        <f ca="1">X92*Z92</f>
        <v>0</v>
      </c>
      <c r="AB92" s="319"/>
    </row>
    <row r="93" spans="1:28" ht="51" customHeight="1" thickBot="1">
      <c r="A93" s="313"/>
      <c r="B93" s="345"/>
      <c r="C93" s="229"/>
      <c r="D93" s="304"/>
      <c r="E93" s="304"/>
      <c r="F93" s="214"/>
      <c r="G93" s="303"/>
      <c r="H93" s="315"/>
      <c r="I93" s="316"/>
      <c r="J93" s="316"/>
      <c r="K93" s="317"/>
      <c r="L93" s="318"/>
      <c r="M93" s="209" t="s">
        <v>517</v>
      </c>
      <c r="N93" s="282"/>
      <c r="O93" s="282"/>
      <c r="P93" s="321"/>
      <c r="Q93" s="322"/>
      <c r="R93" s="282" t="s">
        <v>778</v>
      </c>
      <c r="S93" s="282"/>
      <c r="T93" s="295"/>
      <c r="U93" s="296"/>
      <c r="V93" s="296"/>
      <c r="W93" s="296"/>
      <c r="X93" s="298"/>
      <c r="Y93" s="299"/>
      <c r="Z93" s="310"/>
      <c r="AA93" s="312"/>
      <c r="AB93" s="320"/>
    </row>
    <row r="94" spans="1:28" s="204" customFormat="1" ht="51" customHeight="1" thickBot="1">
      <c r="A94" s="279" t="s">
        <v>12</v>
      </c>
      <c r="B94" s="279"/>
      <c r="C94" s="279"/>
      <c r="D94" s="279"/>
      <c r="E94" s="279"/>
      <c r="F94" s="279"/>
      <c r="G94" s="279"/>
      <c r="H94" s="279"/>
      <c r="I94" s="279"/>
      <c r="J94" s="279"/>
      <c r="K94" s="280">
        <v>0.5</v>
      </c>
      <c r="L94" s="281"/>
      <c r="M94" s="230"/>
      <c r="N94" s="282"/>
      <c r="O94" s="282"/>
      <c r="P94" s="282"/>
      <c r="Q94" s="282"/>
      <c r="R94" s="282"/>
      <c r="S94" s="282"/>
      <c r="T94" s="282"/>
      <c r="U94" s="282"/>
      <c r="V94" s="283"/>
      <c r="W94" s="283"/>
      <c r="X94" s="224"/>
      <c r="Y94" s="225">
        <f ca="1">SUM(Y62:Y93)</f>
        <v>0.99999999999999989</v>
      </c>
      <c r="Z94" s="225">
        <f ca="1">SUM(Z62:Z93)</f>
        <v>0.49999999999999994</v>
      </c>
      <c r="AA94" s="225">
        <f ca="1">SUM(AA62:AA93)</f>
        <v>-0.17604166666666668</v>
      </c>
      <c r="AB94" s="231"/>
    </row>
    <row r="95" spans="1:28" ht="51" customHeight="1">
      <c r="A95" s="311">
        <v>44</v>
      </c>
      <c r="B95" s="396"/>
      <c r="C95" s="227"/>
      <c r="D95" s="339" t="s">
        <v>813</v>
      </c>
      <c r="E95" s="340"/>
      <c r="F95" s="304"/>
      <c r="G95" s="420" t="s">
        <v>910</v>
      </c>
      <c r="H95" s="315"/>
      <c r="I95" s="316"/>
      <c r="J95" s="316"/>
      <c r="K95" s="316"/>
      <c r="L95" s="334"/>
      <c r="M95" s="207" t="s">
        <v>516</v>
      </c>
      <c r="N95" s="353"/>
      <c r="O95" s="354"/>
      <c r="P95" s="424"/>
      <c r="Q95" s="354"/>
      <c r="R95" s="424" t="s">
        <v>776</v>
      </c>
      <c r="S95" s="354"/>
      <c r="T95" s="424"/>
      <c r="U95" s="354"/>
      <c r="V95" s="353"/>
      <c r="W95" s="354"/>
      <c r="X95" s="297">
        <f>((MATCH("a",N96:W96)+1)/2)-((MATCH("r",N95:W95)+1)/2)</f>
        <v>-2</v>
      </c>
      <c r="Y95" s="286">
        <f ca="1">'Weight-S'!AA2</f>
        <v>4.8007246376811592E-2</v>
      </c>
      <c r="Z95" s="309">
        <f ca="1">Y95*$K$143</f>
        <v>1.5842391304347826E-2</v>
      </c>
      <c r="AA95" s="311">
        <f ca="1">X95*Z95</f>
        <v>-3.1684782608695651E-2</v>
      </c>
      <c r="AB95" s="319"/>
    </row>
    <row r="96" spans="1:28" ht="51" customHeight="1" thickBot="1">
      <c r="A96" s="312"/>
      <c r="B96" s="397"/>
      <c r="C96" s="227"/>
      <c r="D96" s="347"/>
      <c r="E96" s="348"/>
      <c r="F96" s="329"/>
      <c r="G96" s="421"/>
      <c r="H96" s="292"/>
      <c r="I96" s="293"/>
      <c r="J96" s="293"/>
      <c r="K96" s="293"/>
      <c r="L96" s="294"/>
      <c r="M96" s="209" t="s">
        <v>517</v>
      </c>
      <c r="N96" s="353" t="s">
        <v>778</v>
      </c>
      <c r="O96" s="354"/>
      <c r="P96" s="353"/>
      <c r="Q96" s="354"/>
      <c r="R96" s="353"/>
      <c r="S96" s="354"/>
      <c r="T96" s="353"/>
      <c r="U96" s="354"/>
      <c r="V96" s="353"/>
      <c r="W96" s="354"/>
      <c r="X96" s="298"/>
      <c r="Y96" s="287"/>
      <c r="Z96" s="310"/>
      <c r="AA96" s="312"/>
      <c r="AB96" s="333"/>
    </row>
    <row r="97" spans="1:28" ht="51" customHeight="1">
      <c r="A97" s="311">
        <v>45</v>
      </c>
      <c r="B97" s="397"/>
      <c r="C97" s="227"/>
      <c r="D97" s="347"/>
      <c r="E97" s="348"/>
      <c r="F97" s="215"/>
      <c r="G97" s="421" t="s">
        <v>911</v>
      </c>
      <c r="H97" s="289"/>
      <c r="I97" s="290"/>
      <c r="J97" s="290"/>
      <c r="K97" s="290"/>
      <c r="L97" s="291"/>
      <c r="M97" s="207" t="s">
        <v>516</v>
      </c>
      <c r="N97" s="353"/>
      <c r="O97" s="354"/>
      <c r="P97" s="424"/>
      <c r="Q97" s="354"/>
      <c r="R97" s="424" t="s">
        <v>776</v>
      </c>
      <c r="S97" s="354"/>
      <c r="T97" s="424"/>
      <c r="U97" s="354"/>
      <c r="V97" s="353"/>
      <c r="W97" s="354"/>
      <c r="X97" s="297">
        <f t="shared" ref="X97" si="0">((MATCH("a",N98:W98)+1)/2)-((MATCH("r",N97:W97)+1)/2)</f>
        <v>-2</v>
      </c>
      <c r="Y97" s="286">
        <f ca="1">'Weight-S'!AA3</f>
        <v>4.8007246376811592E-2</v>
      </c>
      <c r="Z97" s="309">
        <f t="shared" ref="Z97" ca="1" si="1">Y97*$K$143</f>
        <v>1.5842391304347826E-2</v>
      </c>
      <c r="AA97" s="311">
        <f t="shared" ref="AA97" ca="1" si="2">X97*Z97</f>
        <v>-3.1684782608695651E-2</v>
      </c>
      <c r="AB97" s="216"/>
    </row>
    <row r="98" spans="1:28" ht="51" customHeight="1" thickBot="1">
      <c r="A98" s="312"/>
      <c r="B98" s="397"/>
      <c r="C98" s="227"/>
      <c r="D98" s="347"/>
      <c r="E98" s="348"/>
      <c r="F98" s="215"/>
      <c r="G98" s="421"/>
      <c r="H98" s="292"/>
      <c r="I98" s="293"/>
      <c r="J98" s="293"/>
      <c r="K98" s="293"/>
      <c r="L98" s="294"/>
      <c r="M98" s="209" t="s">
        <v>517</v>
      </c>
      <c r="N98" s="353" t="s">
        <v>778</v>
      </c>
      <c r="O98" s="354"/>
      <c r="P98" s="353"/>
      <c r="Q98" s="354"/>
      <c r="R98" s="353"/>
      <c r="S98" s="354"/>
      <c r="T98" s="353"/>
      <c r="U98" s="354"/>
      <c r="V98" s="353"/>
      <c r="W98" s="354"/>
      <c r="X98" s="298"/>
      <c r="Y98" s="287"/>
      <c r="Z98" s="310"/>
      <c r="AA98" s="312"/>
      <c r="AB98" s="216"/>
    </row>
    <row r="99" spans="1:28" ht="51" customHeight="1">
      <c r="A99" s="311">
        <v>46</v>
      </c>
      <c r="B99" s="397"/>
      <c r="C99" s="227"/>
      <c r="D99" s="347"/>
      <c r="E99" s="348"/>
      <c r="F99" s="304"/>
      <c r="G99" s="421" t="s">
        <v>912</v>
      </c>
      <c r="H99" s="289"/>
      <c r="I99" s="290"/>
      <c r="J99" s="290"/>
      <c r="K99" s="290"/>
      <c r="L99" s="291"/>
      <c r="M99" s="207" t="s">
        <v>516</v>
      </c>
      <c r="N99" s="353"/>
      <c r="O99" s="354"/>
      <c r="P99" s="424"/>
      <c r="Q99" s="354"/>
      <c r="R99" s="424" t="s">
        <v>776</v>
      </c>
      <c r="S99" s="354"/>
      <c r="T99" s="424"/>
      <c r="U99" s="425"/>
      <c r="V99" s="355"/>
      <c r="W99" s="356"/>
      <c r="X99" s="297">
        <f t="shared" ref="X99" si="3">((MATCH("a",N100:W100)+1)/2)-((MATCH("r",N99:W99)+1)/2)</f>
        <v>-2</v>
      </c>
      <c r="Y99" s="286">
        <f ca="1">'Weight-S'!AA4</f>
        <v>4.8007246376811592E-2</v>
      </c>
      <c r="Z99" s="309">
        <f t="shared" ref="Z99" ca="1" si="4">Y99*$K$143</f>
        <v>1.5842391304347826E-2</v>
      </c>
      <c r="AA99" s="311">
        <f t="shared" ref="AA99" ca="1" si="5">X99*Z99</f>
        <v>-3.1684782608695651E-2</v>
      </c>
      <c r="AB99" s="333"/>
    </row>
    <row r="100" spans="1:28" ht="51" customHeight="1" thickBot="1">
      <c r="A100" s="312"/>
      <c r="B100" s="397"/>
      <c r="C100" s="227"/>
      <c r="D100" s="347"/>
      <c r="E100" s="348"/>
      <c r="F100" s="329"/>
      <c r="G100" s="421"/>
      <c r="H100" s="292"/>
      <c r="I100" s="293"/>
      <c r="J100" s="293"/>
      <c r="K100" s="293"/>
      <c r="L100" s="294"/>
      <c r="M100" s="209" t="s">
        <v>517</v>
      </c>
      <c r="N100" s="353" t="s">
        <v>778</v>
      </c>
      <c r="O100" s="354"/>
      <c r="P100" s="353"/>
      <c r="Q100" s="354"/>
      <c r="R100" s="353"/>
      <c r="S100" s="354"/>
      <c r="T100" s="424"/>
      <c r="U100" s="425"/>
      <c r="V100" s="353"/>
      <c r="W100" s="354"/>
      <c r="X100" s="298"/>
      <c r="Y100" s="287"/>
      <c r="Z100" s="310"/>
      <c r="AA100" s="312"/>
      <c r="AB100" s="333"/>
    </row>
    <row r="101" spans="1:28" ht="51" customHeight="1">
      <c r="A101" s="311">
        <v>47</v>
      </c>
      <c r="B101" s="397"/>
      <c r="C101" s="227"/>
      <c r="D101" s="347"/>
      <c r="E101" s="348"/>
      <c r="F101" s="304"/>
      <c r="G101" s="421" t="s">
        <v>913</v>
      </c>
      <c r="H101" s="289"/>
      <c r="I101" s="290"/>
      <c r="J101" s="290"/>
      <c r="K101" s="290"/>
      <c r="L101" s="291"/>
      <c r="M101" s="207" t="s">
        <v>516</v>
      </c>
      <c r="N101" s="353"/>
      <c r="O101" s="354"/>
      <c r="P101" s="424"/>
      <c r="Q101" s="354"/>
      <c r="R101" s="424" t="s">
        <v>776</v>
      </c>
      <c r="S101" s="354"/>
      <c r="T101" s="424"/>
      <c r="U101" s="354"/>
      <c r="V101" s="355"/>
      <c r="W101" s="356"/>
      <c r="X101" s="297">
        <f t="shared" ref="X101" si="6">((MATCH("a",N102:W102)+1)/2)-((MATCH("r",N101:W101)+1)/2)</f>
        <v>-2</v>
      </c>
      <c r="Y101" s="286">
        <f ca="1">'Weight-S'!AA5</f>
        <v>2.6268115942028984E-2</v>
      </c>
      <c r="Z101" s="309">
        <f t="shared" ref="Z101" ca="1" si="7">Y101*$K$143</f>
        <v>8.6684782608695658E-3</v>
      </c>
      <c r="AA101" s="311">
        <f t="shared" ref="AA101" ca="1" si="8">X101*Z101</f>
        <v>-1.7336956521739132E-2</v>
      </c>
      <c r="AB101" s="333"/>
    </row>
    <row r="102" spans="1:28" ht="51" customHeight="1" thickBot="1">
      <c r="A102" s="312"/>
      <c r="B102" s="397"/>
      <c r="C102" s="227"/>
      <c r="D102" s="347"/>
      <c r="E102" s="348"/>
      <c r="F102" s="329"/>
      <c r="G102" s="421"/>
      <c r="H102" s="292"/>
      <c r="I102" s="293"/>
      <c r="J102" s="293"/>
      <c r="K102" s="293"/>
      <c r="L102" s="294"/>
      <c r="M102" s="209" t="s">
        <v>517</v>
      </c>
      <c r="N102" s="353" t="s">
        <v>778</v>
      </c>
      <c r="O102" s="354"/>
      <c r="P102" s="353"/>
      <c r="Q102" s="354"/>
      <c r="R102" s="353"/>
      <c r="S102" s="354"/>
      <c r="T102" s="424"/>
      <c r="U102" s="354"/>
      <c r="V102" s="353"/>
      <c r="W102" s="354"/>
      <c r="X102" s="298"/>
      <c r="Y102" s="287"/>
      <c r="Z102" s="310"/>
      <c r="AA102" s="312"/>
      <c r="AB102" s="333"/>
    </row>
    <row r="103" spans="1:28" ht="51" customHeight="1">
      <c r="A103" s="311">
        <v>48</v>
      </c>
      <c r="B103" s="397"/>
      <c r="C103" s="227"/>
      <c r="D103" s="347"/>
      <c r="E103" s="348"/>
      <c r="F103" s="304"/>
      <c r="G103" s="421" t="s">
        <v>914</v>
      </c>
      <c r="H103" s="289"/>
      <c r="I103" s="290"/>
      <c r="J103" s="290"/>
      <c r="K103" s="290"/>
      <c r="L103" s="291"/>
      <c r="M103" s="207" t="s">
        <v>516</v>
      </c>
      <c r="N103" s="353"/>
      <c r="O103" s="354"/>
      <c r="P103" s="424"/>
      <c r="Q103" s="354"/>
      <c r="R103" s="424" t="s">
        <v>776</v>
      </c>
      <c r="S103" s="354"/>
      <c r="T103" s="424"/>
      <c r="U103" s="354"/>
      <c r="V103" s="355"/>
      <c r="W103" s="356"/>
      <c r="X103" s="297">
        <f t="shared" ref="X103" si="9">((MATCH("a",N104:W104)+1)/2)-((MATCH("r",N103:W103)+1)/2)</f>
        <v>-2</v>
      </c>
      <c r="Y103" s="286">
        <f ca="1">'Weight-S'!AA6</f>
        <v>2.2644927536231884E-2</v>
      </c>
      <c r="Z103" s="309">
        <f t="shared" ref="Z103" ca="1" si="10">Y103*$K$143</f>
        <v>7.472826086956522E-3</v>
      </c>
      <c r="AA103" s="311">
        <f t="shared" ref="AA103" ca="1" si="11">X103*Z103</f>
        <v>-1.4945652173913044E-2</v>
      </c>
      <c r="AB103" s="333"/>
    </row>
    <row r="104" spans="1:28" ht="51" customHeight="1" thickBot="1">
      <c r="A104" s="312"/>
      <c r="B104" s="397"/>
      <c r="C104" s="227"/>
      <c r="D104" s="347"/>
      <c r="E104" s="348"/>
      <c r="F104" s="329"/>
      <c r="G104" s="421"/>
      <c r="H104" s="292"/>
      <c r="I104" s="293"/>
      <c r="J104" s="293"/>
      <c r="K104" s="293"/>
      <c r="L104" s="294"/>
      <c r="M104" s="209" t="s">
        <v>517</v>
      </c>
      <c r="N104" s="353" t="s">
        <v>778</v>
      </c>
      <c r="O104" s="354"/>
      <c r="P104" s="353"/>
      <c r="Q104" s="354"/>
      <c r="R104" s="353"/>
      <c r="S104" s="354"/>
      <c r="T104" s="424"/>
      <c r="U104" s="354"/>
      <c r="V104" s="353"/>
      <c r="W104" s="354"/>
      <c r="X104" s="298"/>
      <c r="Y104" s="287"/>
      <c r="Z104" s="310"/>
      <c r="AA104" s="312"/>
      <c r="AB104" s="333"/>
    </row>
    <row r="105" spans="1:28" ht="51" customHeight="1">
      <c r="A105" s="311">
        <v>49</v>
      </c>
      <c r="B105" s="397"/>
      <c r="C105" s="227"/>
      <c r="D105" s="347"/>
      <c r="E105" s="348"/>
      <c r="F105" s="304"/>
      <c r="G105" s="421" t="s">
        <v>915</v>
      </c>
      <c r="H105" s="289"/>
      <c r="I105" s="290"/>
      <c r="J105" s="290"/>
      <c r="K105" s="290"/>
      <c r="L105" s="291"/>
      <c r="M105" s="207" t="s">
        <v>516</v>
      </c>
      <c r="N105" s="353"/>
      <c r="O105" s="354"/>
      <c r="P105" s="424"/>
      <c r="Q105" s="354"/>
      <c r="R105" s="424" t="s">
        <v>776</v>
      </c>
      <c r="S105" s="354"/>
      <c r="T105" s="424"/>
      <c r="U105" s="354"/>
      <c r="V105" s="355"/>
      <c r="W105" s="356"/>
      <c r="X105" s="297">
        <f t="shared" ref="X105" si="12">((MATCH("a",N106:W106)+1)/2)-((MATCH("r",N105:W105)+1)/2)</f>
        <v>-2</v>
      </c>
      <c r="Y105" s="286">
        <f ca="1">'Weight-S'!AA7</f>
        <v>4.5289855072463768E-2</v>
      </c>
      <c r="Z105" s="309">
        <f t="shared" ref="Z105" ca="1" si="13">Y105*$K$143</f>
        <v>1.4945652173913044E-2</v>
      </c>
      <c r="AA105" s="311">
        <f t="shared" ref="AA105" ca="1" si="14">X105*Z105</f>
        <v>-2.9891304347826088E-2</v>
      </c>
      <c r="AB105" s="333"/>
    </row>
    <row r="106" spans="1:28" ht="51" customHeight="1" thickBot="1">
      <c r="A106" s="312"/>
      <c r="B106" s="397"/>
      <c r="C106" s="227"/>
      <c r="D106" s="347"/>
      <c r="E106" s="348"/>
      <c r="F106" s="329"/>
      <c r="G106" s="421"/>
      <c r="H106" s="292"/>
      <c r="I106" s="293"/>
      <c r="J106" s="293"/>
      <c r="K106" s="293"/>
      <c r="L106" s="294"/>
      <c r="M106" s="209" t="s">
        <v>517</v>
      </c>
      <c r="N106" s="353" t="s">
        <v>778</v>
      </c>
      <c r="O106" s="354"/>
      <c r="P106" s="353"/>
      <c r="Q106" s="354"/>
      <c r="R106" s="353"/>
      <c r="S106" s="354"/>
      <c r="T106" s="424"/>
      <c r="U106" s="354"/>
      <c r="V106" s="353"/>
      <c r="W106" s="354"/>
      <c r="X106" s="298"/>
      <c r="Y106" s="287"/>
      <c r="Z106" s="310"/>
      <c r="AA106" s="312"/>
      <c r="AB106" s="333"/>
    </row>
    <row r="107" spans="1:28" ht="51" customHeight="1">
      <c r="A107" s="311">
        <v>50</v>
      </c>
      <c r="B107" s="397"/>
      <c r="C107" s="227"/>
      <c r="D107" s="347"/>
      <c r="E107" s="348"/>
      <c r="F107" s="304"/>
      <c r="G107" s="421" t="s">
        <v>916</v>
      </c>
      <c r="H107" s="289"/>
      <c r="I107" s="290"/>
      <c r="J107" s="290"/>
      <c r="K107" s="290"/>
      <c r="L107" s="291"/>
      <c r="M107" s="207" t="s">
        <v>516</v>
      </c>
      <c r="N107" s="353"/>
      <c r="O107" s="354"/>
      <c r="P107" s="424"/>
      <c r="Q107" s="354"/>
      <c r="R107" s="424" t="s">
        <v>776</v>
      </c>
      <c r="S107" s="354"/>
      <c r="T107" s="424"/>
      <c r="U107" s="354"/>
      <c r="V107" s="355"/>
      <c r="W107" s="356"/>
      <c r="X107" s="297">
        <f t="shared" ref="X107" si="15">((MATCH("a",N108:W108)+1)/2)-((MATCH("r",N107:W107)+1)/2)</f>
        <v>-2</v>
      </c>
      <c r="Y107" s="286">
        <f ca="1">'Weight-S'!AA8</f>
        <v>2.4456521739130436E-2</v>
      </c>
      <c r="Z107" s="309">
        <f t="shared" ref="Z107" ca="1" si="16">Y107*$K$143</f>
        <v>8.0706521739130448E-3</v>
      </c>
      <c r="AA107" s="311">
        <f t="shared" ref="AA107" ca="1" si="17">X107*Z107</f>
        <v>-1.614130434782609E-2</v>
      </c>
      <c r="AB107" s="333"/>
    </row>
    <row r="108" spans="1:28" ht="51" customHeight="1" thickBot="1">
      <c r="A108" s="312"/>
      <c r="B108" s="397"/>
      <c r="C108" s="227"/>
      <c r="D108" s="347"/>
      <c r="E108" s="348"/>
      <c r="F108" s="329"/>
      <c r="G108" s="421"/>
      <c r="H108" s="292"/>
      <c r="I108" s="293"/>
      <c r="J108" s="293"/>
      <c r="K108" s="293"/>
      <c r="L108" s="294"/>
      <c r="M108" s="209" t="s">
        <v>517</v>
      </c>
      <c r="N108" s="353" t="s">
        <v>778</v>
      </c>
      <c r="O108" s="354"/>
      <c r="P108" s="353"/>
      <c r="Q108" s="354"/>
      <c r="R108" s="353"/>
      <c r="S108" s="354"/>
      <c r="T108" s="424"/>
      <c r="U108" s="354"/>
      <c r="V108" s="353"/>
      <c r="W108" s="354"/>
      <c r="X108" s="298"/>
      <c r="Y108" s="287"/>
      <c r="Z108" s="310"/>
      <c r="AA108" s="312"/>
      <c r="AB108" s="333"/>
    </row>
    <row r="109" spans="1:28" ht="51" customHeight="1">
      <c r="A109" s="311">
        <v>51</v>
      </c>
      <c r="B109" s="397"/>
      <c r="C109" s="227"/>
      <c r="D109" s="347"/>
      <c r="E109" s="348"/>
      <c r="F109" s="304"/>
      <c r="G109" s="421" t="s">
        <v>917</v>
      </c>
      <c r="H109" s="289"/>
      <c r="I109" s="290"/>
      <c r="J109" s="290"/>
      <c r="K109" s="290"/>
      <c r="L109" s="291"/>
      <c r="M109" s="207" t="s">
        <v>516</v>
      </c>
      <c r="N109" s="353"/>
      <c r="O109" s="354"/>
      <c r="P109" s="424"/>
      <c r="Q109" s="354"/>
      <c r="R109" s="424" t="s">
        <v>776</v>
      </c>
      <c r="S109" s="354"/>
      <c r="T109" s="424"/>
      <c r="U109" s="354"/>
      <c r="V109" s="353"/>
      <c r="W109" s="354"/>
      <c r="X109" s="297">
        <f t="shared" ref="X109" si="18">((MATCH("a",N110:W110)+1)/2)-((MATCH("r",N109:W109)+1)/2)</f>
        <v>-2</v>
      </c>
      <c r="Y109" s="286">
        <f ca="1">'Weight-S'!AA9</f>
        <v>2.717391304347826E-2</v>
      </c>
      <c r="Z109" s="309">
        <f t="shared" ref="Z109" ca="1" si="19">Y109*$K$143</f>
        <v>8.9673913043478264E-3</v>
      </c>
      <c r="AA109" s="311">
        <f t="shared" ref="AA109" ca="1" si="20">X109*Z109</f>
        <v>-1.7934782608695653E-2</v>
      </c>
      <c r="AB109" s="333"/>
    </row>
    <row r="110" spans="1:28" ht="51" customHeight="1" thickBot="1">
      <c r="A110" s="312"/>
      <c r="B110" s="397"/>
      <c r="C110" s="227"/>
      <c r="D110" s="347"/>
      <c r="E110" s="348"/>
      <c r="F110" s="329"/>
      <c r="G110" s="421"/>
      <c r="H110" s="343"/>
      <c r="I110" s="317"/>
      <c r="J110" s="317"/>
      <c r="K110" s="317"/>
      <c r="L110" s="318"/>
      <c r="M110" s="209" t="s">
        <v>517</v>
      </c>
      <c r="N110" s="353" t="s">
        <v>778</v>
      </c>
      <c r="O110" s="354"/>
      <c r="P110" s="353"/>
      <c r="Q110" s="354"/>
      <c r="R110" s="353"/>
      <c r="S110" s="354"/>
      <c r="T110" s="353"/>
      <c r="U110" s="354"/>
      <c r="V110" s="353"/>
      <c r="W110" s="354"/>
      <c r="X110" s="298"/>
      <c r="Y110" s="287"/>
      <c r="Z110" s="310"/>
      <c r="AA110" s="312"/>
      <c r="AB110" s="333"/>
    </row>
    <row r="111" spans="1:28" ht="51" customHeight="1">
      <c r="A111" s="311">
        <v>52</v>
      </c>
      <c r="B111" s="397"/>
      <c r="C111" s="227"/>
      <c r="D111" s="347"/>
      <c r="E111" s="348"/>
      <c r="F111" s="304"/>
      <c r="G111" s="421" t="s">
        <v>918</v>
      </c>
      <c r="H111" s="325"/>
      <c r="I111" s="326"/>
      <c r="J111" s="326"/>
      <c r="K111" s="326"/>
      <c r="L111" s="327"/>
      <c r="M111" s="207" t="s">
        <v>516</v>
      </c>
      <c r="N111" s="353"/>
      <c r="O111" s="354"/>
      <c r="P111" s="424"/>
      <c r="Q111" s="354"/>
      <c r="R111" s="424" t="s">
        <v>776</v>
      </c>
      <c r="S111" s="354"/>
      <c r="T111" s="424"/>
      <c r="U111" s="354"/>
      <c r="V111" s="353"/>
      <c r="W111" s="354"/>
      <c r="X111" s="297">
        <f t="shared" ref="X111" si="21">((MATCH("a",N112:W112)+1)/2)-((MATCH("r",N111:W111)+1)/2)</f>
        <v>-2</v>
      </c>
      <c r="Y111" s="286">
        <f ca="1">'Weight-S'!AA10</f>
        <v>2.717391304347826E-2</v>
      </c>
      <c r="Z111" s="309">
        <f t="shared" ref="Z111" ca="1" si="22">Y111*$K$143</f>
        <v>8.9673913043478264E-3</v>
      </c>
      <c r="AA111" s="311">
        <f t="shared" ref="AA111" ca="1" si="23">X111*Z111</f>
        <v>-1.7934782608695653E-2</v>
      </c>
      <c r="AB111" s="333"/>
    </row>
    <row r="112" spans="1:28" ht="51" customHeight="1" thickBot="1">
      <c r="A112" s="312"/>
      <c r="B112" s="397"/>
      <c r="C112" s="227"/>
      <c r="D112" s="347"/>
      <c r="E112" s="348"/>
      <c r="F112" s="329"/>
      <c r="G112" s="421"/>
      <c r="H112" s="292"/>
      <c r="I112" s="293"/>
      <c r="J112" s="293"/>
      <c r="K112" s="293"/>
      <c r="L112" s="294"/>
      <c r="M112" s="209" t="s">
        <v>517</v>
      </c>
      <c r="N112" s="353" t="s">
        <v>778</v>
      </c>
      <c r="O112" s="354"/>
      <c r="P112" s="353"/>
      <c r="Q112" s="354"/>
      <c r="R112" s="353"/>
      <c r="S112" s="354"/>
      <c r="T112" s="353"/>
      <c r="U112" s="354"/>
      <c r="V112" s="353"/>
      <c r="W112" s="354"/>
      <c r="X112" s="298"/>
      <c r="Y112" s="287"/>
      <c r="Z112" s="310"/>
      <c r="AA112" s="312"/>
      <c r="AB112" s="333"/>
    </row>
    <row r="113" spans="1:28" ht="51" customHeight="1">
      <c r="A113" s="311">
        <v>53</v>
      </c>
      <c r="B113" s="397"/>
      <c r="C113" s="227"/>
      <c r="D113" s="347"/>
      <c r="E113" s="348"/>
      <c r="F113" s="304"/>
      <c r="G113" s="421" t="s">
        <v>919</v>
      </c>
      <c r="H113" s="289"/>
      <c r="I113" s="290"/>
      <c r="J113" s="290"/>
      <c r="K113" s="290"/>
      <c r="L113" s="291"/>
      <c r="M113" s="207" t="s">
        <v>516</v>
      </c>
      <c r="N113" s="353"/>
      <c r="O113" s="354"/>
      <c r="P113" s="424"/>
      <c r="Q113" s="354"/>
      <c r="R113" s="424" t="s">
        <v>776</v>
      </c>
      <c r="S113" s="354"/>
      <c r="T113" s="353"/>
      <c r="U113" s="354"/>
      <c r="V113" s="355"/>
      <c r="W113" s="356"/>
      <c r="X113" s="297">
        <f t="shared" ref="X113" si="24">((MATCH("a",N114:W114)+1)/2)-((MATCH("r",N113:W113)+1)/2)</f>
        <v>-2</v>
      </c>
      <c r="Y113" s="286">
        <f ca="1">'Weight-S'!AA11</f>
        <v>4.8913043478260872E-2</v>
      </c>
      <c r="Z113" s="309">
        <f t="shared" ref="Z113" ca="1" si="25">Y113*$K$143</f>
        <v>1.614130434782609E-2</v>
      </c>
      <c r="AA113" s="311">
        <f t="shared" ref="AA113" ca="1" si="26">X113*Z113</f>
        <v>-3.2282608695652179E-2</v>
      </c>
      <c r="AB113" s="333"/>
    </row>
    <row r="114" spans="1:28" ht="51" customHeight="1" thickBot="1">
      <c r="A114" s="312"/>
      <c r="B114" s="397"/>
      <c r="C114" s="227"/>
      <c r="D114" s="347"/>
      <c r="E114" s="348"/>
      <c r="F114" s="329"/>
      <c r="G114" s="421"/>
      <c r="H114" s="292"/>
      <c r="I114" s="293"/>
      <c r="J114" s="293"/>
      <c r="K114" s="293"/>
      <c r="L114" s="294"/>
      <c r="M114" s="209" t="s">
        <v>517</v>
      </c>
      <c r="N114" s="353" t="s">
        <v>778</v>
      </c>
      <c r="O114" s="354"/>
      <c r="P114" s="353"/>
      <c r="Q114" s="354"/>
      <c r="R114" s="353"/>
      <c r="S114" s="354"/>
      <c r="T114" s="353"/>
      <c r="U114" s="354"/>
      <c r="V114" s="353"/>
      <c r="W114" s="354"/>
      <c r="X114" s="298"/>
      <c r="Y114" s="287"/>
      <c r="Z114" s="310"/>
      <c r="AA114" s="312"/>
      <c r="AB114" s="333"/>
    </row>
    <row r="115" spans="1:28" ht="51" customHeight="1">
      <c r="A115" s="311">
        <v>54</v>
      </c>
      <c r="B115" s="397"/>
      <c r="C115" s="227"/>
      <c r="D115" s="347"/>
      <c r="E115" s="348"/>
      <c r="F115" s="304"/>
      <c r="G115" s="421" t="s">
        <v>920</v>
      </c>
      <c r="H115" s="289"/>
      <c r="I115" s="290"/>
      <c r="J115" s="290"/>
      <c r="K115" s="290"/>
      <c r="L115" s="291"/>
      <c r="M115" s="207" t="s">
        <v>516</v>
      </c>
      <c r="N115" s="353"/>
      <c r="O115" s="354"/>
      <c r="P115" s="424"/>
      <c r="Q115" s="354"/>
      <c r="R115" s="424" t="s">
        <v>776</v>
      </c>
      <c r="S115" s="354"/>
      <c r="T115" s="353"/>
      <c r="U115" s="354"/>
      <c r="V115" s="355"/>
      <c r="W115" s="356"/>
      <c r="X115" s="297">
        <f t="shared" ref="X115" si="27">((MATCH("a",N116:W116)+1)/2)-((MATCH("r",N115:W115)+1)/2)</f>
        <v>-2</v>
      </c>
      <c r="Y115" s="286">
        <f ca="1">'Weight-S'!AA12</f>
        <v>5.7065217391304345E-2</v>
      </c>
      <c r="Z115" s="309">
        <f t="shared" ref="Z115" ca="1" si="28">Y115*$K$143</f>
        <v>1.8831521739130434E-2</v>
      </c>
      <c r="AA115" s="311">
        <f t="shared" ref="AA115" ca="1" si="29">X115*Z115</f>
        <v>-3.7663043478260869E-2</v>
      </c>
      <c r="AB115" s="333"/>
    </row>
    <row r="116" spans="1:28" ht="51" customHeight="1" thickBot="1">
      <c r="A116" s="312"/>
      <c r="B116" s="397"/>
      <c r="C116" s="227"/>
      <c r="D116" s="347"/>
      <c r="E116" s="348"/>
      <c r="F116" s="329"/>
      <c r="G116" s="421"/>
      <c r="H116" s="292"/>
      <c r="I116" s="293"/>
      <c r="J116" s="293"/>
      <c r="K116" s="293"/>
      <c r="L116" s="294"/>
      <c r="M116" s="209" t="s">
        <v>517</v>
      </c>
      <c r="N116" s="353" t="s">
        <v>778</v>
      </c>
      <c r="O116" s="354"/>
      <c r="P116" s="353"/>
      <c r="Q116" s="354"/>
      <c r="R116" s="353"/>
      <c r="S116" s="354"/>
      <c r="T116" s="353"/>
      <c r="U116" s="354"/>
      <c r="V116" s="353"/>
      <c r="W116" s="354"/>
      <c r="X116" s="298"/>
      <c r="Y116" s="287"/>
      <c r="Z116" s="310"/>
      <c r="AA116" s="312"/>
      <c r="AB116" s="333"/>
    </row>
    <row r="117" spans="1:28" ht="51" customHeight="1">
      <c r="A117" s="311">
        <v>55</v>
      </c>
      <c r="B117" s="397"/>
      <c r="C117" s="227"/>
      <c r="D117" s="347"/>
      <c r="E117" s="348"/>
      <c r="F117" s="304"/>
      <c r="G117" s="421" t="s">
        <v>921</v>
      </c>
      <c r="H117" s="315"/>
      <c r="I117" s="316"/>
      <c r="J117" s="316"/>
      <c r="K117" s="316"/>
      <c r="L117" s="334"/>
      <c r="M117" s="207" t="s">
        <v>516</v>
      </c>
      <c r="N117" s="353"/>
      <c r="O117" s="354"/>
      <c r="P117" s="353"/>
      <c r="Q117" s="354"/>
      <c r="R117" s="424" t="s">
        <v>776</v>
      </c>
      <c r="S117" s="354"/>
      <c r="T117" s="424"/>
      <c r="U117" s="354"/>
      <c r="V117" s="355"/>
      <c r="W117" s="356"/>
      <c r="X117" s="297">
        <f t="shared" ref="X117" si="30">((MATCH("a",N118:W118)+1)/2)-((MATCH("r",N117:W117)+1)/2)</f>
        <v>-2</v>
      </c>
      <c r="Y117" s="286">
        <f ca="1">'Weight-S'!AA13</f>
        <v>5.0724637681159424E-2</v>
      </c>
      <c r="Z117" s="309">
        <f t="shared" ref="Z117" ca="1" si="31">Y117*$K$143</f>
        <v>1.6739130434782611E-2</v>
      </c>
      <c r="AA117" s="311">
        <f t="shared" ref="AA117" ca="1" si="32">X117*Z117</f>
        <v>-3.3478260869565221E-2</v>
      </c>
      <c r="AB117" s="333"/>
    </row>
    <row r="118" spans="1:28" ht="51" customHeight="1" thickBot="1">
      <c r="A118" s="312"/>
      <c r="B118" s="397"/>
      <c r="C118" s="227"/>
      <c r="D118" s="347"/>
      <c r="E118" s="348"/>
      <c r="F118" s="329"/>
      <c r="G118" s="421"/>
      <c r="H118" s="292"/>
      <c r="I118" s="293"/>
      <c r="J118" s="293"/>
      <c r="K118" s="293"/>
      <c r="L118" s="294"/>
      <c r="M118" s="209" t="s">
        <v>517</v>
      </c>
      <c r="N118" s="353" t="s">
        <v>778</v>
      </c>
      <c r="O118" s="354"/>
      <c r="P118" s="353"/>
      <c r="Q118" s="354"/>
      <c r="R118" s="353"/>
      <c r="S118" s="354"/>
      <c r="T118" s="353"/>
      <c r="U118" s="354"/>
      <c r="V118" s="353"/>
      <c r="W118" s="354"/>
      <c r="X118" s="298"/>
      <c r="Y118" s="287"/>
      <c r="Z118" s="310"/>
      <c r="AA118" s="312"/>
      <c r="AB118" s="333"/>
    </row>
    <row r="119" spans="1:28" ht="51" customHeight="1">
      <c r="A119" s="311">
        <v>56</v>
      </c>
      <c r="B119" s="397"/>
      <c r="C119" s="227"/>
      <c r="D119" s="347"/>
      <c r="E119" s="348"/>
      <c r="F119" s="304"/>
      <c r="G119" s="421" t="s">
        <v>922</v>
      </c>
      <c r="H119" s="315"/>
      <c r="I119" s="316"/>
      <c r="J119" s="316"/>
      <c r="K119" s="316"/>
      <c r="L119" s="334"/>
      <c r="M119" s="207" t="s">
        <v>516</v>
      </c>
      <c r="N119" s="353"/>
      <c r="O119" s="354"/>
      <c r="P119" s="424"/>
      <c r="Q119" s="354"/>
      <c r="R119" s="424" t="s">
        <v>776</v>
      </c>
      <c r="S119" s="354"/>
      <c r="T119" s="424"/>
      <c r="U119" s="354"/>
      <c r="V119" s="355"/>
      <c r="W119" s="356"/>
      <c r="X119" s="297">
        <f t="shared" ref="X119" si="33">((MATCH("a",N120:W120)+1)/2)-((MATCH("r",N119:W119)+1)/2)</f>
        <v>-2</v>
      </c>
      <c r="Y119" s="286">
        <f ca="1">'Weight-S'!AA14</f>
        <v>2.8079710144927536E-2</v>
      </c>
      <c r="Z119" s="309">
        <f t="shared" ref="Z119" ca="1" si="34">Y119*$K$143</f>
        <v>9.2663043478260869E-3</v>
      </c>
      <c r="AA119" s="311">
        <f t="shared" ref="AA119" ca="1" si="35">X119*Z119</f>
        <v>-1.8532608695652174E-2</v>
      </c>
      <c r="AB119" s="333"/>
    </row>
    <row r="120" spans="1:28" ht="51" customHeight="1" thickBot="1">
      <c r="A120" s="312"/>
      <c r="B120" s="397"/>
      <c r="C120" s="227"/>
      <c r="D120" s="347"/>
      <c r="E120" s="348"/>
      <c r="F120" s="329"/>
      <c r="G120" s="421"/>
      <c r="H120" s="292"/>
      <c r="I120" s="293"/>
      <c r="J120" s="293"/>
      <c r="K120" s="293"/>
      <c r="L120" s="294"/>
      <c r="M120" s="209" t="s">
        <v>517</v>
      </c>
      <c r="N120" s="353" t="s">
        <v>778</v>
      </c>
      <c r="O120" s="354"/>
      <c r="P120" s="353"/>
      <c r="Q120" s="354"/>
      <c r="R120" s="353"/>
      <c r="S120" s="354"/>
      <c r="T120" s="353"/>
      <c r="U120" s="354"/>
      <c r="V120" s="353"/>
      <c r="W120" s="354"/>
      <c r="X120" s="298"/>
      <c r="Y120" s="287"/>
      <c r="Z120" s="310"/>
      <c r="AA120" s="312"/>
      <c r="AB120" s="333"/>
    </row>
    <row r="121" spans="1:28" ht="51" customHeight="1">
      <c r="A121" s="311">
        <v>57</v>
      </c>
      <c r="B121" s="397"/>
      <c r="C121" s="227"/>
      <c r="D121" s="347"/>
      <c r="E121" s="348"/>
      <c r="F121" s="304"/>
      <c r="G121" s="421" t="s">
        <v>923</v>
      </c>
      <c r="H121" s="289"/>
      <c r="I121" s="290"/>
      <c r="J121" s="290"/>
      <c r="K121" s="290"/>
      <c r="L121" s="291"/>
      <c r="M121" s="207" t="s">
        <v>516</v>
      </c>
      <c r="N121" s="353"/>
      <c r="O121" s="354"/>
      <c r="P121" s="424"/>
      <c r="Q121" s="354"/>
      <c r="R121" s="424" t="s">
        <v>776</v>
      </c>
      <c r="S121" s="354"/>
      <c r="T121" s="424"/>
      <c r="U121" s="354"/>
      <c r="V121" s="355"/>
      <c r="W121" s="356"/>
      <c r="X121" s="297">
        <f t="shared" ref="X121" si="36">((MATCH("a",N122:W122)+1)/2)-((MATCH("r",N121:W121)+1)/2)</f>
        <v>-2</v>
      </c>
      <c r="Y121" s="286">
        <f ca="1">'Weight-S'!AA15</f>
        <v>4.3478260869565216E-2</v>
      </c>
      <c r="Z121" s="309">
        <f t="shared" ref="Z121" ca="1" si="37">Y121*$K$143</f>
        <v>1.4347826086956523E-2</v>
      </c>
      <c r="AA121" s="311">
        <f t="shared" ref="AA121" ca="1" si="38">X121*Z121</f>
        <v>-2.8695652173913046E-2</v>
      </c>
      <c r="AB121" s="333"/>
    </row>
    <row r="122" spans="1:28" ht="51" customHeight="1" thickBot="1">
      <c r="A122" s="312"/>
      <c r="B122" s="397"/>
      <c r="C122" s="227"/>
      <c r="D122" s="347"/>
      <c r="E122" s="348"/>
      <c r="F122" s="329"/>
      <c r="G122" s="421"/>
      <c r="H122" s="292"/>
      <c r="I122" s="293"/>
      <c r="J122" s="293"/>
      <c r="K122" s="293"/>
      <c r="L122" s="294"/>
      <c r="M122" s="209" t="s">
        <v>517</v>
      </c>
      <c r="N122" s="353" t="s">
        <v>778</v>
      </c>
      <c r="O122" s="354"/>
      <c r="P122" s="353"/>
      <c r="Q122" s="354"/>
      <c r="R122" s="353"/>
      <c r="S122" s="354"/>
      <c r="T122" s="424"/>
      <c r="U122" s="354"/>
      <c r="V122" s="353"/>
      <c r="W122" s="354"/>
      <c r="X122" s="298"/>
      <c r="Y122" s="287"/>
      <c r="Z122" s="310"/>
      <c r="AA122" s="312"/>
      <c r="AB122" s="333"/>
    </row>
    <row r="123" spans="1:28" ht="51" customHeight="1">
      <c r="A123" s="311">
        <v>58</v>
      </c>
      <c r="B123" s="397"/>
      <c r="C123" s="227"/>
      <c r="D123" s="347"/>
      <c r="E123" s="348"/>
      <c r="F123" s="304"/>
      <c r="G123" s="421" t="s">
        <v>924</v>
      </c>
      <c r="H123" s="289"/>
      <c r="I123" s="290"/>
      <c r="J123" s="290"/>
      <c r="K123" s="290"/>
      <c r="L123" s="291"/>
      <c r="M123" s="207" t="s">
        <v>516</v>
      </c>
      <c r="N123" s="353"/>
      <c r="O123" s="354"/>
      <c r="P123" s="424"/>
      <c r="Q123" s="354"/>
      <c r="R123" s="424" t="s">
        <v>776</v>
      </c>
      <c r="S123" s="354"/>
      <c r="T123" s="424"/>
      <c r="U123" s="354"/>
      <c r="V123" s="355"/>
      <c r="W123" s="356"/>
      <c r="X123" s="297">
        <f t="shared" ref="X123" si="39">((MATCH("a",N124:W124)+1)/2)-((MATCH("r",N123:W123)+1)/2)</f>
        <v>-2</v>
      </c>
      <c r="Y123" s="286">
        <f ca="1">'Weight-S'!AA16</f>
        <v>3.9855072463768113E-2</v>
      </c>
      <c r="Z123" s="309">
        <f t="shared" ref="Z123" ca="1" si="40">Y123*$K$143</f>
        <v>1.3152173913043477E-2</v>
      </c>
      <c r="AA123" s="311">
        <f t="shared" ref="AA123" ca="1" si="41">X123*Z123</f>
        <v>-2.6304347826086955E-2</v>
      </c>
      <c r="AB123" s="333"/>
    </row>
    <row r="124" spans="1:28" ht="51" customHeight="1" thickBot="1">
      <c r="A124" s="312"/>
      <c r="B124" s="397"/>
      <c r="C124" s="227"/>
      <c r="D124" s="347"/>
      <c r="E124" s="348"/>
      <c r="F124" s="329"/>
      <c r="G124" s="421"/>
      <c r="H124" s="292"/>
      <c r="I124" s="293"/>
      <c r="J124" s="293"/>
      <c r="K124" s="293"/>
      <c r="L124" s="294"/>
      <c r="M124" s="209" t="s">
        <v>517</v>
      </c>
      <c r="N124" s="353" t="s">
        <v>778</v>
      </c>
      <c r="O124" s="354"/>
      <c r="P124" s="353"/>
      <c r="Q124" s="354"/>
      <c r="R124" s="353"/>
      <c r="S124" s="354"/>
      <c r="T124" s="424"/>
      <c r="U124" s="354"/>
      <c r="V124" s="353"/>
      <c r="W124" s="354"/>
      <c r="X124" s="298"/>
      <c r="Y124" s="287"/>
      <c r="Z124" s="310"/>
      <c r="AA124" s="312"/>
      <c r="AB124" s="333"/>
    </row>
    <row r="125" spans="1:28" ht="51" customHeight="1">
      <c r="A125" s="311">
        <v>59</v>
      </c>
      <c r="B125" s="397"/>
      <c r="C125" s="227"/>
      <c r="D125" s="347"/>
      <c r="E125" s="348"/>
      <c r="F125" s="304"/>
      <c r="G125" s="421" t="s">
        <v>925</v>
      </c>
      <c r="H125" s="289"/>
      <c r="I125" s="290"/>
      <c r="J125" s="290"/>
      <c r="K125" s="290"/>
      <c r="L125" s="291"/>
      <c r="M125" s="207" t="s">
        <v>516</v>
      </c>
      <c r="N125" s="353"/>
      <c r="O125" s="354"/>
      <c r="P125" s="424"/>
      <c r="Q125" s="354"/>
      <c r="R125" s="424" t="s">
        <v>776</v>
      </c>
      <c r="S125" s="354"/>
      <c r="T125" s="424"/>
      <c r="U125" s="354"/>
      <c r="V125" s="355"/>
      <c r="W125" s="356"/>
      <c r="X125" s="297">
        <f t="shared" ref="X125" si="42">((MATCH("a",N126:W126)+1)/2)-((MATCH("r",N125:W125)+1)/2)</f>
        <v>-2</v>
      </c>
      <c r="Y125" s="286">
        <f ca="1">'Weight-S'!AA17</f>
        <v>3.9855072463768113E-2</v>
      </c>
      <c r="Z125" s="309">
        <f t="shared" ref="Z125" ca="1" si="43">Y125*$K$143</f>
        <v>1.3152173913043477E-2</v>
      </c>
      <c r="AA125" s="311">
        <f t="shared" ref="AA125" ca="1" si="44">X125*Z125</f>
        <v>-2.6304347826086955E-2</v>
      </c>
      <c r="AB125" s="333"/>
    </row>
    <row r="126" spans="1:28" ht="51" customHeight="1" thickBot="1">
      <c r="A126" s="312"/>
      <c r="B126" s="397"/>
      <c r="C126" s="227"/>
      <c r="D126" s="347"/>
      <c r="E126" s="348"/>
      <c r="F126" s="329"/>
      <c r="G126" s="421"/>
      <c r="H126" s="292"/>
      <c r="I126" s="293"/>
      <c r="J126" s="293"/>
      <c r="K126" s="293"/>
      <c r="L126" s="294"/>
      <c r="M126" s="209" t="s">
        <v>517</v>
      </c>
      <c r="N126" s="353" t="s">
        <v>778</v>
      </c>
      <c r="O126" s="354"/>
      <c r="P126" s="353"/>
      <c r="Q126" s="354"/>
      <c r="R126" s="353"/>
      <c r="S126" s="354"/>
      <c r="T126" s="424"/>
      <c r="U126" s="354"/>
      <c r="V126" s="353"/>
      <c r="W126" s="354"/>
      <c r="X126" s="298"/>
      <c r="Y126" s="287"/>
      <c r="Z126" s="310"/>
      <c r="AA126" s="312"/>
      <c r="AB126" s="333"/>
    </row>
    <row r="127" spans="1:28" ht="51" customHeight="1">
      <c r="A127" s="311">
        <v>60</v>
      </c>
      <c r="B127" s="397"/>
      <c r="C127" s="227"/>
      <c r="D127" s="347"/>
      <c r="E127" s="348"/>
      <c r="F127" s="304"/>
      <c r="G127" s="421" t="s">
        <v>926</v>
      </c>
      <c r="H127" s="289"/>
      <c r="I127" s="290"/>
      <c r="J127" s="290"/>
      <c r="K127" s="290"/>
      <c r="L127" s="291"/>
      <c r="M127" s="207" t="s">
        <v>516</v>
      </c>
      <c r="N127" s="353"/>
      <c r="O127" s="354"/>
      <c r="P127" s="424"/>
      <c r="Q127" s="354"/>
      <c r="R127" s="424" t="s">
        <v>776</v>
      </c>
      <c r="S127" s="354"/>
      <c r="T127" s="424"/>
      <c r="U127" s="354"/>
      <c r="V127" s="355"/>
      <c r="W127" s="356"/>
      <c r="X127" s="297">
        <f t="shared" ref="X127" si="45">((MATCH("a",N128:W128)+1)/2)-((MATCH("r",N127:W127)+1)/2)</f>
        <v>-2</v>
      </c>
      <c r="Y127" s="286">
        <f ca="1">'Weight-S'!AA18</f>
        <v>3.894927536231884E-2</v>
      </c>
      <c r="Z127" s="309">
        <f t="shared" ref="Z127" ca="1" si="46">Y127*$K$143</f>
        <v>1.2853260869565218E-2</v>
      </c>
      <c r="AA127" s="311">
        <f t="shared" ref="AA127" ca="1" si="47">X127*Z127</f>
        <v>-2.5706521739130437E-2</v>
      </c>
      <c r="AB127" s="216"/>
    </row>
    <row r="128" spans="1:28" ht="51" customHeight="1" thickBot="1">
      <c r="A128" s="312"/>
      <c r="B128" s="397"/>
      <c r="C128" s="227"/>
      <c r="D128" s="347"/>
      <c r="E128" s="348"/>
      <c r="F128" s="329"/>
      <c r="G128" s="421"/>
      <c r="H128" s="292"/>
      <c r="I128" s="293"/>
      <c r="J128" s="293"/>
      <c r="K128" s="293"/>
      <c r="L128" s="294"/>
      <c r="M128" s="209" t="s">
        <v>517</v>
      </c>
      <c r="N128" s="353" t="s">
        <v>778</v>
      </c>
      <c r="O128" s="354"/>
      <c r="P128" s="353"/>
      <c r="Q128" s="354"/>
      <c r="R128" s="353"/>
      <c r="S128" s="354"/>
      <c r="T128" s="353"/>
      <c r="U128" s="354"/>
      <c r="V128" s="353"/>
      <c r="W128" s="354"/>
      <c r="X128" s="298"/>
      <c r="Y128" s="287"/>
      <c r="Z128" s="310"/>
      <c r="AA128" s="312"/>
      <c r="AB128" s="216"/>
    </row>
    <row r="129" spans="1:28" ht="51" customHeight="1">
      <c r="A129" s="311">
        <v>61</v>
      </c>
      <c r="B129" s="397"/>
      <c r="C129" s="227"/>
      <c r="D129" s="347"/>
      <c r="E129" s="348"/>
      <c r="F129" s="304"/>
      <c r="G129" s="421" t="s">
        <v>927</v>
      </c>
      <c r="H129" s="289"/>
      <c r="I129" s="290"/>
      <c r="J129" s="290"/>
      <c r="K129" s="290"/>
      <c r="L129" s="291"/>
      <c r="M129" s="207" t="s">
        <v>516</v>
      </c>
      <c r="N129" s="282"/>
      <c r="O129" s="282"/>
      <c r="P129" s="426"/>
      <c r="Q129" s="282"/>
      <c r="R129" s="426" t="s">
        <v>776</v>
      </c>
      <c r="S129" s="282"/>
      <c r="T129" s="426"/>
      <c r="U129" s="282"/>
      <c r="V129" s="427"/>
      <c r="W129" s="296"/>
      <c r="X129" s="297">
        <f t="shared" ref="X129" si="48">((MATCH("a",N130:W130)+1)/2)-((MATCH("r",N129:W129)+1)/2)</f>
        <v>-2</v>
      </c>
      <c r="Y129" s="286">
        <f ca="1">'Weight-S'!AA19</f>
        <v>4.0760869565217392E-2</v>
      </c>
      <c r="Z129" s="309">
        <f t="shared" ref="Z129" ca="1" si="49">Y129*$K$143</f>
        <v>1.345108695652174E-2</v>
      </c>
      <c r="AA129" s="311">
        <f t="shared" ref="AA129" ca="1" si="50">X129*Z129</f>
        <v>-2.6902173913043479E-2</v>
      </c>
      <c r="AB129" s="216"/>
    </row>
    <row r="130" spans="1:28" ht="51" customHeight="1" thickBot="1">
      <c r="A130" s="312"/>
      <c r="B130" s="397"/>
      <c r="C130" s="227"/>
      <c r="D130" s="347"/>
      <c r="E130" s="348"/>
      <c r="F130" s="329"/>
      <c r="G130" s="421"/>
      <c r="H130" s="292"/>
      <c r="I130" s="293"/>
      <c r="J130" s="293"/>
      <c r="K130" s="293"/>
      <c r="L130" s="294"/>
      <c r="M130" s="209" t="s">
        <v>517</v>
      </c>
      <c r="N130" s="282" t="s">
        <v>778</v>
      </c>
      <c r="O130" s="282"/>
      <c r="P130" s="282"/>
      <c r="Q130" s="282"/>
      <c r="R130" s="282"/>
      <c r="S130" s="282"/>
      <c r="T130" s="282"/>
      <c r="U130" s="282"/>
      <c r="V130" s="282"/>
      <c r="W130" s="282"/>
      <c r="X130" s="298"/>
      <c r="Y130" s="287"/>
      <c r="Z130" s="310"/>
      <c r="AA130" s="312"/>
      <c r="AB130" s="216"/>
    </row>
    <row r="131" spans="1:28" ht="51" customHeight="1">
      <c r="A131" s="311">
        <v>62</v>
      </c>
      <c r="B131" s="397"/>
      <c r="C131" s="227"/>
      <c r="D131" s="347"/>
      <c r="E131" s="348"/>
      <c r="F131" s="304"/>
      <c r="G131" s="421" t="s">
        <v>928</v>
      </c>
      <c r="H131" s="289"/>
      <c r="I131" s="290"/>
      <c r="J131" s="290"/>
      <c r="K131" s="290"/>
      <c r="L131" s="291"/>
      <c r="M131" s="207" t="s">
        <v>516</v>
      </c>
      <c r="N131" s="282"/>
      <c r="O131" s="282"/>
      <c r="P131" s="426" t="s">
        <v>776</v>
      </c>
      <c r="Q131" s="282"/>
      <c r="R131" s="426"/>
      <c r="S131" s="282"/>
      <c r="T131" s="426"/>
      <c r="U131" s="282"/>
      <c r="V131" s="427"/>
      <c r="W131" s="296"/>
      <c r="X131" s="297">
        <f t="shared" ref="X131" si="51">((MATCH("a",N132:W132)+1)/2)-((MATCH("r",N131:W131)+1)/2)</f>
        <v>-1</v>
      </c>
      <c r="Y131" s="286">
        <f ca="1">'Weight-S'!AA20</f>
        <v>3.9855072463768113E-2</v>
      </c>
      <c r="Z131" s="309">
        <f t="shared" ref="Z131" ca="1" si="52">Y131*$K$143</f>
        <v>1.3152173913043477E-2</v>
      </c>
      <c r="AA131" s="311">
        <f t="shared" ref="AA131" ca="1" si="53">X131*Z131</f>
        <v>-1.3152173913043477E-2</v>
      </c>
      <c r="AB131" s="216"/>
    </row>
    <row r="132" spans="1:28" ht="51" customHeight="1" thickBot="1">
      <c r="A132" s="312"/>
      <c r="B132" s="397"/>
      <c r="C132" s="227"/>
      <c r="D132" s="347"/>
      <c r="E132" s="348"/>
      <c r="F132" s="329"/>
      <c r="G132" s="421"/>
      <c r="H132" s="292"/>
      <c r="I132" s="293"/>
      <c r="J132" s="293"/>
      <c r="K132" s="293"/>
      <c r="L132" s="294"/>
      <c r="M132" s="209" t="s">
        <v>517</v>
      </c>
      <c r="N132" s="282" t="s">
        <v>778</v>
      </c>
      <c r="O132" s="282"/>
      <c r="P132" s="282"/>
      <c r="Q132" s="282"/>
      <c r="R132" s="282"/>
      <c r="S132" s="282"/>
      <c r="T132" s="282"/>
      <c r="U132" s="282"/>
      <c r="V132" s="282"/>
      <c r="W132" s="282"/>
      <c r="X132" s="298"/>
      <c r="Y132" s="287"/>
      <c r="Z132" s="310"/>
      <c r="AA132" s="312"/>
      <c r="AB132" s="216"/>
    </row>
    <row r="133" spans="1:28" ht="51" customHeight="1">
      <c r="A133" s="311">
        <v>63</v>
      </c>
      <c r="B133" s="397"/>
      <c r="C133" s="227"/>
      <c r="D133" s="347"/>
      <c r="E133" s="348"/>
      <c r="F133" s="304"/>
      <c r="G133" s="421" t="s">
        <v>929</v>
      </c>
      <c r="H133" s="315"/>
      <c r="I133" s="316"/>
      <c r="J133" s="316"/>
      <c r="K133" s="316"/>
      <c r="L133" s="334"/>
      <c r="M133" s="207" t="s">
        <v>516</v>
      </c>
      <c r="N133" s="353"/>
      <c r="O133" s="354"/>
      <c r="P133" s="424"/>
      <c r="Q133" s="354"/>
      <c r="R133" s="424" t="s">
        <v>776</v>
      </c>
      <c r="S133" s="354"/>
      <c r="T133" s="424"/>
      <c r="U133" s="354"/>
      <c r="V133" s="355"/>
      <c r="W133" s="356"/>
      <c r="X133" s="297">
        <f t="shared" ref="X133" si="54">((MATCH("a",N134:W134)+1)/2)-((MATCH("r",N133:W133)+1)/2)</f>
        <v>-2</v>
      </c>
      <c r="Y133" s="286">
        <f ca="1">'Weight-S'!AA21</f>
        <v>4.710144927536232E-2</v>
      </c>
      <c r="Z133" s="309">
        <f t="shared" ref="Z133" ca="1" si="55">Y133*$K$143</f>
        <v>1.5543478260869567E-2</v>
      </c>
      <c r="AA133" s="311">
        <f t="shared" ref="AA133" ca="1" si="56">X133*Z133</f>
        <v>-3.1086956521739133E-2</v>
      </c>
      <c r="AB133" s="333"/>
    </row>
    <row r="134" spans="1:28" ht="51" customHeight="1" thickBot="1">
      <c r="A134" s="312"/>
      <c r="B134" s="397"/>
      <c r="C134" s="227"/>
      <c r="D134" s="347"/>
      <c r="E134" s="348"/>
      <c r="F134" s="329"/>
      <c r="G134" s="421"/>
      <c r="H134" s="292"/>
      <c r="I134" s="293"/>
      <c r="J134" s="293"/>
      <c r="K134" s="293"/>
      <c r="L134" s="294"/>
      <c r="M134" s="209" t="s">
        <v>517</v>
      </c>
      <c r="N134" s="353" t="s">
        <v>778</v>
      </c>
      <c r="O134" s="354"/>
      <c r="P134" s="353"/>
      <c r="Q134" s="354"/>
      <c r="R134" s="353"/>
      <c r="S134" s="354"/>
      <c r="T134" s="353"/>
      <c r="U134" s="354"/>
      <c r="V134" s="353"/>
      <c r="W134" s="354"/>
      <c r="X134" s="298"/>
      <c r="Y134" s="287"/>
      <c r="Z134" s="310"/>
      <c r="AA134" s="312"/>
      <c r="AB134" s="333"/>
    </row>
    <row r="135" spans="1:28" ht="51" customHeight="1">
      <c r="A135" s="311">
        <v>64</v>
      </c>
      <c r="B135" s="397"/>
      <c r="C135" s="227"/>
      <c r="D135" s="347"/>
      <c r="E135" s="348"/>
      <c r="F135" s="304"/>
      <c r="G135" s="421" t="s">
        <v>930</v>
      </c>
      <c r="H135" s="289"/>
      <c r="I135" s="290"/>
      <c r="J135" s="290"/>
      <c r="K135" s="290"/>
      <c r="L135" s="291"/>
      <c r="M135" s="207" t="s">
        <v>516</v>
      </c>
      <c r="N135" s="353" t="s">
        <v>776</v>
      </c>
      <c r="O135" s="354"/>
      <c r="P135" s="424"/>
      <c r="Q135" s="354"/>
      <c r="R135" s="424"/>
      <c r="S135" s="354"/>
      <c r="T135" s="424"/>
      <c r="U135" s="354"/>
      <c r="V135" s="355"/>
      <c r="W135" s="356"/>
      <c r="X135" s="297">
        <f t="shared" ref="X135" si="57">((MATCH("a",N136:W136)+1)/2)-((MATCH("r",N135:W135)+1)/2)</f>
        <v>0</v>
      </c>
      <c r="Y135" s="286">
        <f ca="1">'Weight-S'!AA22</f>
        <v>4.8913043478260872E-2</v>
      </c>
      <c r="Z135" s="309">
        <f t="shared" ref="Z135" ca="1" si="58">Y135*$K$143</f>
        <v>1.614130434782609E-2</v>
      </c>
      <c r="AA135" s="311">
        <f t="shared" ref="AA135" ca="1" si="59">X135*Z135</f>
        <v>0</v>
      </c>
      <c r="AB135" s="333"/>
    </row>
    <row r="136" spans="1:28" ht="51" customHeight="1" thickBot="1">
      <c r="A136" s="312"/>
      <c r="B136" s="397"/>
      <c r="C136" s="227"/>
      <c r="D136" s="347"/>
      <c r="E136" s="348"/>
      <c r="F136" s="329"/>
      <c r="G136" s="421"/>
      <c r="H136" s="292"/>
      <c r="I136" s="293"/>
      <c r="J136" s="293"/>
      <c r="K136" s="293"/>
      <c r="L136" s="294"/>
      <c r="M136" s="209" t="s">
        <v>517</v>
      </c>
      <c r="N136" s="353" t="s">
        <v>778</v>
      </c>
      <c r="O136" s="354"/>
      <c r="P136" s="353"/>
      <c r="Q136" s="354"/>
      <c r="R136" s="353"/>
      <c r="S136" s="354"/>
      <c r="T136" s="424"/>
      <c r="U136" s="354"/>
      <c r="V136" s="353"/>
      <c r="W136" s="354"/>
      <c r="X136" s="298"/>
      <c r="Y136" s="287"/>
      <c r="Z136" s="310"/>
      <c r="AA136" s="312"/>
      <c r="AB136" s="333"/>
    </row>
    <row r="137" spans="1:28" ht="51" customHeight="1">
      <c r="A137" s="311">
        <v>65</v>
      </c>
      <c r="B137" s="397"/>
      <c r="C137" s="227"/>
      <c r="D137" s="347"/>
      <c r="E137" s="348"/>
      <c r="F137" s="304"/>
      <c r="G137" s="421" t="s">
        <v>931</v>
      </c>
      <c r="H137" s="289"/>
      <c r="I137" s="290"/>
      <c r="J137" s="290"/>
      <c r="K137" s="290"/>
      <c r="L137" s="291"/>
      <c r="M137" s="207" t="s">
        <v>516</v>
      </c>
      <c r="N137" s="353"/>
      <c r="O137" s="354"/>
      <c r="P137" s="424"/>
      <c r="Q137" s="354"/>
      <c r="R137" s="424" t="s">
        <v>776</v>
      </c>
      <c r="S137" s="354"/>
      <c r="T137" s="424"/>
      <c r="U137" s="354"/>
      <c r="V137" s="355"/>
      <c r="W137" s="356"/>
      <c r="X137" s="297">
        <f t="shared" ref="X137" si="60">((MATCH("a",N138:W138)+1)/2)-((MATCH("r",N137:W137)+1)/2)</f>
        <v>0</v>
      </c>
      <c r="Y137" s="286">
        <f ca="1">'Weight-S'!AA23</f>
        <v>5.2536231884057968E-2</v>
      </c>
      <c r="Z137" s="309">
        <f t="shared" ref="Z137" ca="1" si="61">Y137*$K$143</f>
        <v>1.7336956521739132E-2</v>
      </c>
      <c r="AA137" s="311">
        <f t="shared" ref="AA137" ca="1" si="62">X137*Z137</f>
        <v>0</v>
      </c>
      <c r="AB137" s="333"/>
    </row>
    <row r="138" spans="1:28" ht="51" customHeight="1" thickBot="1">
      <c r="A138" s="312"/>
      <c r="B138" s="397"/>
      <c r="C138" s="227"/>
      <c r="D138" s="347"/>
      <c r="E138" s="348"/>
      <c r="F138" s="329"/>
      <c r="G138" s="421"/>
      <c r="H138" s="292"/>
      <c r="I138" s="293"/>
      <c r="J138" s="293"/>
      <c r="K138" s="293"/>
      <c r="L138" s="294"/>
      <c r="M138" s="209" t="s">
        <v>517</v>
      </c>
      <c r="N138" s="353"/>
      <c r="O138" s="354"/>
      <c r="P138" s="353"/>
      <c r="Q138" s="354"/>
      <c r="R138" s="353" t="s">
        <v>778</v>
      </c>
      <c r="S138" s="354"/>
      <c r="T138" s="424"/>
      <c r="U138" s="354"/>
      <c r="V138" s="353"/>
      <c r="W138" s="354"/>
      <c r="X138" s="298"/>
      <c r="Y138" s="287"/>
      <c r="Z138" s="310"/>
      <c r="AA138" s="312"/>
      <c r="AB138" s="333"/>
    </row>
    <row r="139" spans="1:28" ht="51" customHeight="1">
      <c r="A139" s="311">
        <v>66</v>
      </c>
      <c r="B139" s="397"/>
      <c r="C139" s="227"/>
      <c r="D139" s="347"/>
      <c r="E139" s="348"/>
      <c r="F139" s="304"/>
      <c r="G139" s="421" t="s">
        <v>932</v>
      </c>
      <c r="H139" s="289"/>
      <c r="I139" s="290"/>
      <c r="J139" s="290"/>
      <c r="K139" s="290"/>
      <c r="L139" s="291"/>
      <c r="M139" s="207" t="s">
        <v>516</v>
      </c>
      <c r="N139" s="353"/>
      <c r="O139" s="354"/>
      <c r="P139" s="424"/>
      <c r="Q139" s="354"/>
      <c r="R139" s="424" t="s">
        <v>776</v>
      </c>
      <c r="S139" s="354"/>
      <c r="T139" s="424"/>
      <c r="U139" s="354"/>
      <c r="V139" s="355"/>
      <c r="W139" s="356"/>
      <c r="X139" s="297">
        <f t="shared" ref="X139" si="63">((MATCH("a",N140:W140)+1)/2)-((MATCH("r",N139:W139)+1)/2)</f>
        <v>0</v>
      </c>
      <c r="Y139" s="286">
        <f ca="1">'Weight-S'!AA24</f>
        <v>5.434782608695652E-2</v>
      </c>
      <c r="Z139" s="309">
        <f t="shared" ref="Z139" ca="1" si="64">Y139*$K$143</f>
        <v>1.7934782608695653E-2</v>
      </c>
      <c r="AA139" s="311">
        <f t="shared" ref="AA139" ca="1" si="65">X139*Z139</f>
        <v>0</v>
      </c>
      <c r="AB139" s="333"/>
    </row>
    <row r="140" spans="1:28" ht="51" customHeight="1" thickBot="1">
      <c r="A140" s="312"/>
      <c r="B140" s="397"/>
      <c r="C140" s="227"/>
      <c r="D140" s="347"/>
      <c r="E140" s="348"/>
      <c r="F140" s="329"/>
      <c r="G140" s="421"/>
      <c r="H140" s="292"/>
      <c r="I140" s="293"/>
      <c r="J140" s="293"/>
      <c r="K140" s="293"/>
      <c r="L140" s="294"/>
      <c r="M140" s="209" t="s">
        <v>517</v>
      </c>
      <c r="N140" s="353"/>
      <c r="O140" s="354"/>
      <c r="P140" s="353"/>
      <c r="Q140" s="354"/>
      <c r="R140" s="353" t="s">
        <v>778</v>
      </c>
      <c r="S140" s="354"/>
      <c r="T140" s="424"/>
      <c r="U140" s="354"/>
      <c r="V140" s="353"/>
      <c r="W140" s="354"/>
      <c r="X140" s="298"/>
      <c r="Y140" s="287"/>
      <c r="Z140" s="310"/>
      <c r="AA140" s="312"/>
      <c r="AB140" s="333"/>
    </row>
    <row r="141" spans="1:28" ht="51" customHeight="1">
      <c r="A141" s="311">
        <v>67</v>
      </c>
      <c r="B141" s="397"/>
      <c r="C141" s="227"/>
      <c r="D141" s="347"/>
      <c r="E141" s="348"/>
      <c r="F141" s="304"/>
      <c r="G141" s="421" t="s">
        <v>933</v>
      </c>
      <c r="H141" s="289"/>
      <c r="I141" s="290"/>
      <c r="J141" s="290"/>
      <c r="K141" s="290"/>
      <c r="L141" s="291"/>
      <c r="M141" s="207" t="s">
        <v>516</v>
      </c>
      <c r="N141" s="353"/>
      <c r="O141" s="354"/>
      <c r="P141" s="424"/>
      <c r="Q141" s="354"/>
      <c r="R141" s="424" t="s">
        <v>776</v>
      </c>
      <c r="S141" s="354"/>
      <c r="T141" s="424"/>
      <c r="U141" s="354"/>
      <c r="V141" s="355"/>
      <c r="W141" s="356"/>
      <c r="X141" s="297">
        <f t="shared" ref="X141" si="66">((MATCH("a",N142:W142)+1)/2)-((MATCH("r",N141:W141)+1)/2)</f>
        <v>-2</v>
      </c>
      <c r="Y141" s="286">
        <f ca="1">'Weight-S'!AA25</f>
        <v>5.2536231884057968E-2</v>
      </c>
      <c r="Z141" s="309">
        <f t="shared" ref="Z141" ca="1" si="67">Y141*$K$143</f>
        <v>1.7336956521739132E-2</v>
      </c>
      <c r="AA141" s="311">
        <f t="shared" ref="AA141" ca="1" si="68">X141*Z141</f>
        <v>-3.4673913043478263E-2</v>
      </c>
      <c r="AB141" s="216"/>
    </row>
    <row r="142" spans="1:28" ht="51" customHeight="1" thickBot="1">
      <c r="A142" s="312"/>
      <c r="B142" s="397"/>
      <c r="C142" s="227"/>
      <c r="D142" s="347"/>
      <c r="E142" s="348"/>
      <c r="F142" s="329"/>
      <c r="G142" s="421"/>
      <c r="H142" s="292"/>
      <c r="I142" s="293"/>
      <c r="J142" s="293"/>
      <c r="K142" s="293"/>
      <c r="L142" s="294"/>
      <c r="M142" s="209" t="s">
        <v>517</v>
      </c>
      <c r="N142" s="353" t="s">
        <v>778</v>
      </c>
      <c r="O142" s="354"/>
      <c r="P142" s="353"/>
      <c r="Q142" s="354"/>
      <c r="R142" s="353"/>
      <c r="S142" s="354"/>
      <c r="T142" s="353"/>
      <c r="U142" s="354"/>
      <c r="V142" s="353"/>
      <c r="W142" s="354"/>
      <c r="X142" s="298"/>
      <c r="Y142" s="287"/>
      <c r="Z142" s="310"/>
      <c r="AA142" s="312"/>
      <c r="AB142" s="216"/>
    </row>
    <row r="143" spans="1:28">
      <c r="A143" s="436" t="s">
        <v>13</v>
      </c>
      <c r="B143" s="437"/>
      <c r="C143" s="438"/>
      <c r="D143" s="437"/>
      <c r="E143" s="437"/>
      <c r="F143" s="438"/>
      <c r="G143" s="438"/>
      <c r="H143" s="438"/>
      <c r="I143" s="438"/>
      <c r="J143" s="439"/>
      <c r="K143" s="440">
        <v>0.33</v>
      </c>
      <c r="L143" s="348"/>
      <c r="M143" s="232"/>
      <c r="N143" s="428"/>
      <c r="O143" s="429"/>
      <c r="P143" s="428"/>
      <c r="Q143" s="429"/>
      <c r="R143" s="428"/>
      <c r="S143" s="429"/>
      <c r="T143" s="428"/>
      <c r="U143" s="429"/>
      <c r="V143" s="233"/>
      <c r="W143" s="234"/>
      <c r="X143" s="266"/>
      <c r="Y143" s="225">
        <v>0.99999999999999989</v>
      </c>
      <c r="Z143" s="225">
        <f ca="1">SUM(Z95:Z142)</f>
        <v>0.32999999999999996</v>
      </c>
      <c r="AA143" s="225">
        <f ca="1">SUM(AA95:AA142)</f>
        <v>-0.54402173913043483</v>
      </c>
      <c r="AB143" s="235"/>
    </row>
    <row r="144" spans="1:28">
      <c r="A144" s="430"/>
      <c r="B144" s="431"/>
      <c r="C144" s="431"/>
      <c r="D144" s="431"/>
      <c r="E144" s="432"/>
      <c r="F144" s="236"/>
      <c r="G144" s="433" t="s">
        <v>686</v>
      </c>
      <c r="H144" s="433"/>
      <c r="I144" s="433"/>
      <c r="J144" s="433"/>
      <c r="K144" s="434">
        <v>1</v>
      </c>
      <c r="L144" s="435"/>
      <c r="M144" s="237"/>
      <c r="N144" s="428"/>
      <c r="O144" s="429"/>
      <c r="P144" s="428"/>
      <c r="Q144" s="429"/>
      <c r="R144" s="428"/>
      <c r="S144" s="429"/>
      <c r="T144" s="428"/>
      <c r="U144" s="429"/>
      <c r="V144" s="238"/>
      <c r="W144" s="238"/>
      <c r="X144" s="267"/>
      <c r="Y144" s="225"/>
      <c r="Z144" s="239">
        <f ca="1">Z61+Z94+Z143</f>
        <v>0.99999999999999989</v>
      </c>
      <c r="AA144" s="239">
        <f ca="1">AA61+AA94+AA143</f>
        <v>-0.82356720676462047</v>
      </c>
      <c r="AB144" s="240"/>
    </row>
    <row r="145" spans="1:12">
      <c r="H145" s="241" t="s">
        <v>814</v>
      </c>
      <c r="I145" s="242"/>
      <c r="J145" s="196" t="s">
        <v>687</v>
      </c>
    </row>
    <row r="146" spans="1:12">
      <c r="H146" s="197">
        <v>-2</v>
      </c>
      <c r="I146" s="243"/>
      <c r="J146" s="196" t="s">
        <v>687</v>
      </c>
    </row>
    <row r="147" spans="1:12">
      <c r="H147" s="197">
        <v>-3</v>
      </c>
      <c r="I147" s="244"/>
      <c r="J147" s="196" t="s">
        <v>688</v>
      </c>
    </row>
    <row r="149" spans="1:12">
      <c r="A149" s="196"/>
      <c r="B149" s="196"/>
      <c r="C149" s="205"/>
      <c r="J149" s="200"/>
      <c r="K149" s="200"/>
      <c r="L149" s="200"/>
    </row>
    <row r="150" spans="1:12">
      <c r="A150" s="196"/>
      <c r="B150" s="245"/>
      <c r="C150" s="246"/>
    </row>
    <row r="151" spans="1:12">
      <c r="A151" s="196"/>
      <c r="B151" s="245"/>
      <c r="C151" s="246"/>
    </row>
    <row r="152" spans="1:12">
      <c r="A152" s="196"/>
    </row>
  </sheetData>
  <mergeCells count="1323">
    <mergeCell ref="T144:U144"/>
    <mergeCell ref="A144:E144"/>
    <mergeCell ref="G144:J144"/>
    <mergeCell ref="K144:L144"/>
    <mergeCell ref="N144:O144"/>
    <mergeCell ref="P144:Q144"/>
    <mergeCell ref="R144:S144"/>
    <mergeCell ref="A143:J143"/>
    <mergeCell ref="K143:L143"/>
    <mergeCell ref="N143:O143"/>
    <mergeCell ref="P143:Q143"/>
    <mergeCell ref="R143:S143"/>
    <mergeCell ref="T143:U143"/>
    <mergeCell ref="AA141:AA142"/>
    <mergeCell ref="N142:O142"/>
    <mergeCell ref="P142:Q142"/>
    <mergeCell ref="R142:S142"/>
    <mergeCell ref="T142:U142"/>
    <mergeCell ref="V142:W142"/>
    <mergeCell ref="R141:S141"/>
    <mergeCell ref="T141:U141"/>
    <mergeCell ref="V141:W141"/>
    <mergeCell ref="X141:X142"/>
    <mergeCell ref="Y141:Y142"/>
    <mergeCell ref="Z141:Z142"/>
    <mergeCell ref="A141:A142"/>
    <mergeCell ref="F141:F142"/>
    <mergeCell ref="G141:G142"/>
    <mergeCell ref="H141:L142"/>
    <mergeCell ref="N141:O141"/>
    <mergeCell ref="P141:Q141"/>
    <mergeCell ref="AA139:AA140"/>
    <mergeCell ref="AB139:AB140"/>
    <mergeCell ref="N140:O140"/>
    <mergeCell ref="P140:Q140"/>
    <mergeCell ref="R140:S140"/>
    <mergeCell ref="T140:U140"/>
    <mergeCell ref="V140:W140"/>
    <mergeCell ref="R139:S139"/>
    <mergeCell ref="T139:U139"/>
    <mergeCell ref="V139:W139"/>
    <mergeCell ref="X139:X140"/>
    <mergeCell ref="Y139:Y140"/>
    <mergeCell ref="Z139:Z140"/>
    <mergeCell ref="A139:A140"/>
    <mergeCell ref="F139:F140"/>
    <mergeCell ref="G139:G140"/>
    <mergeCell ref="H139:L140"/>
    <mergeCell ref="N139:O139"/>
    <mergeCell ref="P139:Q139"/>
    <mergeCell ref="AA137:AA138"/>
    <mergeCell ref="AB137:AB138"/>
    <mergeCell ref="N138:O138"/>
    <mergeCell ref="P138:Q138"/>
    <mergeCell ref="R138:S138"/>
    <mergeCell ref="T138:U138"/>
    <mergeCell ref="V138:W138"/>
    <mergeCell ref="R137:S137"/>
    <mergeCell ref="T137:U137"/>
    <mergeCell ref="V137:W137"/>
    <mergeCell ref="X137:X138"/>
    <mergeCell ref="Y137:Y138"/>
    <mergeCell ref="Z137:Z138"/>
    <mergeCell ref="A137:A138"/>
    <mergeCell ref="F137:F138"/>
    <mergeCell ref="G137:G138"/>
    <mergeCell ref="H137:L138"/>
    <mergeCell ref="N137:O137"/>
    <mergeCell ref="P137:Q137"/>
    <mergeCell ref="AA135:AA136"/>
    <mergeCell ref="AB135:AB136"/>
    <mergeCell ref="N136:O136"/>
    <mergeCell ref="P136:Q136"/>
    <mergeCell ref="R136:S136"/>
    <mergeCell ref="T136:U136"/>
    <mergeCell ref="V136:W136"/>
    <mergeCell ref="R135:S135"/>
    <mergeCell ref="T135:U135"/>
    <mergeCell ref="V135:W135"/>
    <mergeCell ref="X135:X136"/>
    <mergeCell ref="Y135:Y136"/>
    <mergeCell ref="Z135:Z136"/>
    <mergeCell ref="A135:A136"/>
    <mergeCell ref="F135:F136"/>
    <mergeCell ref="G135:G136"/>
    <mergeCell ref="H135:L136"/>
    <mergeCell ref="N135:O135"/>
    <mergeCell ref="P135:Q135"/>
    <mergeCell ref="AA133:AA134"/>
    <mergeCell ref="AB133:AB134"/>
    <mergeCell ref="N134:O134"/>
    <mergeCell ref="P134:Q134"/>
    <mergeCell ref="R134:S134"/>
    <mergeCell ref="T134:U134"/>
    <mergeCell ref="V134:W134"/>
    <mergeCell ref="R133:S133"/>
    <mergeCell ref="T133:U133"/>
    <mergeCell ref="V133:W133"/>
    <mergeCell ref="X133:X134"/>
    <mergeCell ref="Y133:Y134"/>
    <mergeCell ref="Z133:Z134"/>
    <mergeCell ref="A133:A134"/>
    <mergeCell ref="F133:F134"/>
    <mergeCell ref="G133:G134"/>
    <mergeCell ref="H133:L134"/>
    <mergeCell ref="N133:O133"/>
    <mergeCell ref="P133:Q133"/>
    <mergeCell ref="AA131:AA132"/>
    <mergeCell ref="N132:O132"/>
    <mergeCell ref="P132:Q132"/>
    <mergeCell ref="R132:S132"/>
    <mergeCell ref="T132:U132"/>
    <mergeCell ref="V132:W132"/>
    <mergeCell ref="R131:S131"/>
    <mergeCell ref="T131:U131"/>
    <mergeCell ref="V131:W131"/>
    <mergeCell ref="X131:X132"/>
    <mergeCell ref="Y131:Y132"/>
    <mergeCell ref="Z131:Z132"/>
    <mergeCell ref="A131:A132"/>
    <mergeCell ref="F131:F132"/>
    <mergeCell ref="G131:G132"/>
    <mergeCell ref="H131:L132"/>
    <mergeCell ref="N131:O131"/>
    <mergeCell ref="P131:Q131"/>
    <mergeCell ref="AA129:AA130"/>
    <mergeCell ref="N130:O130"/>
    <mergeCell ref="P130:Q130"/>
    <mergeCell ref="R130:S130"/>
    <mergeCell ref="T130:U130"/>
    <mergeCell ref="V130:W130"/>
    <mergeCell ref="R129:S129"/>
    <mergeCell ref="T129:U129"/>
    <mergeCell ref="V129:W129"/>
    <mergeCell ref="X129:X130"/>
    <mergeCell ref="Y129:Y130"/>
    <mergeCell ref="Z129:Z130"/>
    <mergeCell ref="A129:A130"/>
    <mergeCell ref="F129:F130"/>
    <mergeCell ref="G129:G130"/>
    <mergeCell ref="H129:L130"/>
    <mergeCell ref="N129:O129"/>
    <mergeCell ref="P129:Q129"/>
    <mergeCell ref="AA127:AA128"/>
    <mergeCell ref="N128:O128"/>
    <mergeCell ref="P128:Q128"/>
    <mergeCell ref="R128:S128"/>
    <mergeCell ref="T128:U128"/>
    <mergeCell ref="V128:W128"/>
    <mergeCell ref="R127:S127"/>
    <mergeCell ref="T127:U127"/>
    <mergeCell ref="V127:W127"/>
    <mergeCell ref="X127:X128"/>
    <mergeCell ref="Y127:Y128"/>
    <mergeCell ref="Z127:Z128"/>
    <mergeCell ref="A127:A128"/>
    <mergeCell ref="F127:F128"/>
    <mergeCell ref="G127:G128"/>
    <mergeCell ref="H127:L128"/>
    <mergeCell ref="N127:O127"/>
    <mergeCell ref="P127:Q127"/>
    <mergeCell ref="AA125:AA126"/>
    <mergeCell ref="AB125:AB126"/>
    <mergeCell ref="N126:O126"/>
    <mergeCell ref="P126:Q126"/>
    <mergeCell ref="R126:S126"/>
    <mergeCell ref="T126:U126"/>
    <mergeCell ref="V126:W126"/>
    <mergeCell ref="R125:S125"/>
    <mergeCell ref="T125:U125"/>
    <mergeCell ref="V125:W125"/>
    <mergeCell ref="X125:X126"/>
    <mergeCell ref="Y125:Y126"/>
    <mergeCell ref="Z125:Z126"/>
    <mergeCell ref="A125:A126"/>
    <mergeCell ref="F125:F126"/>
    <mergeCell ref="G125:G126"/>
    <mergeCell ref="H125:L126"/>
    <mergeCell ref="N125:O125"/>
    <mergeCell ref="P125:Q125"/>
    <mergeCell ref="AA123:AA124"/>
    <mergeCell ref="AB123:AB124"/>
    <mergeCell ref="N124:O124"/>
    <mergeCell ref="P124:Q124"/>
    <mergeCell ref="R124:S124"/>
    <mergeCell ref="T124:U124"/>
    <mergeCell ref="V124:W124"/>
    <mergeCell ref="R123:S123"/>
    <mergeCell ref="T123:U123"/>
    <mergeCell ref="V123:W123"/>
    <mergeCell ref="X123:X124"/>
    <mergeCell ref="Y123:Y124"/>
    <mergeCell ref="Z123:Z124"/>
    <mergeCell ref="A123:A124"/>
    <mergeCell ref="F123:F124"/>
    <mergeCell ref="G123:G124"/>
    <mergeCell ref="H123:L124"/>
    <mergeCell ref="N123:O123"/>
    <mergeCell ref="P123:Q123"/>
    <mergeCell ref="AA121:AA122"/>
    <mergeCell ref="AB121:AB122"/>
    <mergeCell ref="N122:O122"/>
    <mergeCell ref="P122:Q122"/>
    <mergeCell ref="R122:S122"/>
    <mergeCell ref="T122:U122"/>
    <mergeCell ref="V122:W122"/>
    <mergeCell ref="R121:S121"/>
    <mergeCell ref="T121:U121"/>
    <mergeCell ref="V121:W121"/>
    <mergeCell ref="X121:X122"/>
    <mergeCell ref="Y121:Y122"/>
    <mergeCell ref="Z121:Z122"/>
    <mergeCell ref="A121:A122"/>
    <mergeCell ref="F121:F122"/>
    <mergeCell ref="G121:G122"/>
    <mergeCell ref="H121:L122"/>
    <mergeCell ref="N121:O121"/>
    <mergeCell ref="P121:Q121"/>
    <mergeCell ref="AA119:AA120"/>
    <mergeCell ref="AB119:AB120"/>
    <mergeCell ref="N120:O120"/>
    <mergeCell ref="P120:Q120"/>
    <mergeCell ref="R120:S120"/>
    <mergeCell ref="T120:U120"/>
    <mergeCell ref="V120:W120"/>
    <mergeCell ref="R119:S119"/>
    <mergeCell ref="T119:U119"/>
    <mergeCell ref="V119:W119"/>
    <mergeCell ref="X119:X120"/>
    <mergeCell ref="Y119:Y120"/>
    <mergeCell ref="Z119:Z120"/>
    <mergeCell ref="A119:A120"/>
    <mergeCell ref="F119:F120"/>
    <mergeCell ref="G119:G120"/>
    <mergeCell ref="H119:L120"/>
    <mergeCell ref="N119:O119"/>
    <mergeCell ref="P119:Q119"/>
    <mergeCell ref="AA117:AA118"/>
    <mergeCell ref="AB117:AB118"/>
    <mergeCell ref="N118:O118"/>
    <mergeCell ref="P118:Q118"/>
    <mergeCell ref="R118:S118"/>
    <mergeCell ref="T118:U118"/>
    <mergeCell ref="V118:W118"/>
    <mergeCell ref="R117:S117"/>
    <mergeCell ref="T117:U117"/>
    <mergeCell ref="V117:W117"/>
    <mergeCell ref="X117:X118"/>
    <mergeCell ref="Y117:Y118"/>
    <mergeCell ref="Z117:Z118"/>
    <mergeCell ref="A117:A118"/>
    <mergeCell ref="F117:F118"/>
    <mergeCell ref="G117:G118"/>
    <mergeCell ref="H117:L118"/>
    <mergeCell ref="N117:O117"/>
    <mergeCell ref="P117:Q117"/>
    <mergeCell ref="AA115:AA116"/>
    <mergeCell ref="AB115:AB116"/>
    <mergeCell ref="N116:O116"/>
    <mergeCell ref="P116:Q116"/>
    <mergeCell ref="R116:S116"/>
    <mergeCell ref="T116:U116"/>
    <mergeCell ref="V116:W116"/>
    <mergeCell ref="R115:S115"/>
    <mergeCell ref="T115:U115"/>
    <mergeCell ref="V115:W115"/>
    <mergeCell ref="X115:X116"/>
    <mergeCell ref="Y115:Y116"/>
    <mergeCell ref="Z115:Z116"/>
    <mergeCell ref="A115:A116"/>
    <mergeCell ref="F115:F116"/>
    <mergeCell ref="G115:G116"/>
    <mergeCell ref="H115:L116"/>
    <mergeCell ref="N115:O115"/>
    <mergeCell ref="P115:Q115"/>
    <mergeCell ref="AA113:AA114"/>
    <mergeCell ref="AB113:AB114"/>
    <mergeCell ref="N114:O114"/>
    <mergeCell ref="P114:Q114"/>
    <mergeCell ref="R114:S114"/>
    <mergeCell ref="T114:U114"/>
    <mergeCell ref="V114:W114"/>
    <mergeCell ref="R113:S113"/>
    <mergeCell ref="T113:U113"/>
    <mergeCell ref="V113:W113"/>
    <mergeCell ref="X113:X114"/>
    <mergeCell ref="Y113:Y114"/>
    <mergeCell ref="Z113:Z114"/>
    <mergeCell ref="A113:A114"/>
    <mergeCell ref="F113:F114"/>
    <mergeCell ref="G113:G114"/>
    <mergeCell ref="H113:L114"/>
    <mergeCell ref="N113:O113"/>
    <mergeCell ref="P113:Q113"/>
    <mergeCell ref="AA111:AA112"/>
    <mergeCell ref="AB111:AB112"/>
    <mergeCell ref="N112:O112"/>
    <mergeCell ref="P112:Q112"/>
    <mergeCell ref="R112:S112"/>
    <mergeCell ref="T112:U112"/>
    <mergeCell ref="V112:W112"/>
    <mergeCell ref="R111:S111"/>
    <mergeCell ref="T111:U111"/>
    <mergeCell ref="V111:W111"/>
    <mergeCell ref="X111:X112"/>
    <mergeCell ref="Y111:Y112"/>
    <mergeCell ref="Z111:Z112"/>
    <mergeCell ref="A111:A112"/>
    <mergeCell ref="F111:F112"/>
    <mergeCell ref="G111:G112"/>
    <mergeCell ref="H111:L112"/>
    <mergeCell ref="N111:O111"/>
    <mergeCell ref="P111:Q111"/>
    <mergeCell ref="AA109:AA110"/>
    <mergeCell ref="AB109:AB110"/>
    <mergeCell ref="N110:O110"/>
    <mergeCell ref="P110:Q110"/>
    <mergeCell ref="R110:S110"/>
    <mergeCell ref="T110:U110"/>
    <mergeCell ref="V110:W110"/>
    <mergeCell ref="R109:S109"/>
    <mergeCell ref="T109:U109"/>
    <mergeCell ref="V109:W109"/>
    <mergeCell ref="X109:X110"/>
    <mergeCell ref="Y109:Y110"/>
    <mergeCell ref="Z109:Z110"/>
    <mergeCell ref="A109:A110"/>
    <mergeCell ref="F109:F110"/>
    <mergeCell ref="G109:G110"/>
    <mergeCell ref="H109:L110"/>
    <mergeCell ref="N109:O109"/>
    <mergeCell ref="P109:Q109"/>
    <mergeCell ref="AA107:AA108"/>
    <mergeCell ref="AB107:AB108"/>
    <mergeCell ref="N108:O108"/>
    <mergeCell ref="P108:Q108"/>
    <mergeCell ref="R108:S108"/>
    <mergeCell ref="T108:U108"/>
    <mergeCell ref="V108:W108"/>
    <mergeCell ref="R107:S107"/>
    <mergeCell ref="T107:U107"/>
    <mergeCell ref="V107:W107"/>
    <mergeCell ref="X107:X108"/>
    <mergeCell ref="Y107:Y108"/>
    <mergeCell ref="Z107:Z108"/>
    <mergeCell ref="A107:A108"/>
    <mergeCell ref="F107:F108"/>
    <mergeCell ref="G107:G108"/>
    <mergeCell ref="H107:L108"/>
    <mergeCell ref="N107:O107"/>
    <mergeCell ref="P107:Q107"/>
    <mergeCell ref="AA105:AA106"/>
    <mergeCell ref="AB105:AB106"/>
    <mergeCell ref="N106:O106"/>
    <mergeCell ref="P106:Q106"/>
    <mergeCell ref="R106:S106"/>
    <mergeCell ref="T106:U106"/>
    <mergeCell ref="V106:W106"/>
    <mergeCell ref="R105:S105"/>
    <mergeCell ref="T105:U105"/>
    <mergeCell ref="V105:W105"/>
    <mergeCell ref="X105:X106"/>
    <mergeCell ref="Y105:Y106"/>
    <mergeCell ref="Z105:Z106"/>
    <mergeCell ref="A105:A106"/>
    <mergeCell ref="F105:F106"/>
    <mergeCell ref="G105:G106"/>
    <mergeCell ref="H105:L106"/>
    <mergeCell ref="N105:O105"/>
    <mergeCell ref="P105:Q105"/>
    <mergeCell ref="AA103:AA104"/>
    <mergeCell ref="AB103:AB104"/>
    <mergeCell ref="N104:O104"/>
    <mergeCell ref="P104:Q104"/>
    <mergeCell ref="R104:S104"/>
    <mergeCell ref="T104:U104"/>
    <mergeCell ref="V104:W104"/>
    <mergeCell ref="R103:S103"/>
    <mergeCell ref="T103:U103"/>
    <mergeCell ref="V103:W103"/>
    <mergeCell ref="X103:X104"/>
    <mergeCell ref="Y103:Y104"/>
    <mergeCell ref="Z103:Z104"/>
    <mergeCell ref="A103:A104"/>
    <mergeCell ref="F103:F104"/>
    <mergeCell ref="G103:G104"/>
    <mergeCell ref="H103:L104"/>
    <mergeCell ref="N103:O103"/>
    <mergeCell ref="P103:Q103"/>
    <mergeCell ref="AA101:AA102"/>
    <mergeCell ref="AB101:AB102"/>
    <mergeCell ref="N102:O102"/>
    <mergeCell ref="P102:Q102"/>
    <mergeCell ref="R102:S102"/>
    <mergeCell ref="T102:U102"/>
    <mergeCell ref="V102:W102"/>
    <mergeCell ref="R101:S101"/>
    <mergeCell ref="T101:U101"/>
    <mergeCell ref="V101:W101"/>
    <mergeCell ref="X101:X102"/>
    <mergeCell ref="Y101:Y102"/>
    <mergeCell ref="Z101:Z102"/>
    <mergeCell ref="A101:A102"/>
    <mergeCell ref="F101:F102"/>
    <mergeCell ref="G101:G102"/>
    <mergeCell ref="H101:L102"/>
    <mergeCell ref="N101:O101"/>
    <mergeCell ref="P101:Q101"/>
    <mergeCell ref="AB99:AB100"/>
    <mergeCell ref="N100:O100"/>
    <mergeCell ref="P100:Q100"/>
    <mergeCell ref="R100:S100"/>
    <mergeCell ref="T100:U100"/>
    <mergeCell ref="V100:W100"/>
    <mergeCell ref="T99:U99"/>
    <mergeCell ref="V99:W99"/>
    <mergeCell ref="X99:X100"/>
    <mergeCell ref="Y99:Y100"/>
    <mergeCell ref="Z99:Z100"/>
    <mergeCell ref="AA99:AA100"/>
    <mergeCell ref="F99:F100"/>
    <mergeCell ref="G99:G100"/>
    <mergeCell ref="H99:L100"/>
    <mergeCell ref="N99:O99"/>
    <mergeCell ref="P99:Q99"/>
    <mergeCell ref="R99:S99"/>
    <mergeCell ref="Y97:Y98"/>
    <mergeCell ref="Z97:Z98"/>
    <mergeCell ref="AA97:AA98"/>
    <mergeCell ref="N98:O98"/>
    <mergeCell ref="P98:Q98"/>
    <mergeCell ref="R98:S98"/>
    <mergeCell ref="T98:U98"/>
    <mergeCell ref="V98:W98"/>
    <mergeCell ref="N97:O97"/>
    <mergeCell ref="P97:Q97"/>
    <mergeCell ref="R97:S97"/>
    <mergeCell ref="T97:U97"/>
    <mergeCell ref="V97:W97"/>
    <mergeCell ref="X97:X98"/>
    <mergeCell ref="Y95:Y96"/>
    <mergeCell ref="Z95:Z96"/>
    <mergeCell ref="AA95:AA96"/>
    <mergeCell ref="N96:O96"/>
    <mergeCell ref="P96:Q96"/>
    <mergeCell ref="R96:S96"/>
    <mergeCell ref="T96:U96"/>
    <mergeCell ref="V96:W96"/>
    <mergeCell ref="N95:O95"/>
    <mergeCell ref="P95:Q95"/>
    <mergeCell ref="R95:S95"/>
    <mergeCell ref="T95:U95"/>
    <mergeCell ref="V95:W95"/>
    <mergeCell ref="X95:X96"/>
    <mergeCell ref="Z55:Z56"/>
    <mergeCell ref="Z43:Z44"/>
    <mergeCell ref="A95:A96"/>
    <mergeCell ref="B95:B142"/>
    <mergeCell ref="D95:E142"/>
    <mergeCell ref="F95:F96"/>
    <mergeCell ref="G95:G96"/>
    <mergeCell ref="H95:L96"/>
    <mergeCell ref="A97:A98"/>
    <mergeCell ref="G97:G98"/>
    <mergeCell ref="H97:L98"/>
    <mergeCell ref="A99:A100"/>
    <mergeCell ref="V59:W59"/>
    <mergeCell ref="V64:W64"/>
    <mergeCell ref="T64:U64"/>
    <mergeCell ref="T61:U61"/>
    <mergeCell ref="V61:W61"/>
    <mergeCell ref="V63:W63"/>
    <mergeCell ref="T56:U56"/>
    <mergeCell ref="V58:W58"/>
    <mergeCell ref="A55:A56"/>
    <mergeCell ref="A57:A58"/>
    <mergeCell ref="G55:G56"/>
    <mergeCell ref="A62:A63"/>
    <mergeCell ref="N67:O67"/>
    <mergeCell ref="P67:Q67"/>
    <mergeCell ref="R67:S67"/>
    <mergeCell ref="P66:Q66"/>
    <mergeCell ref="N58:O58"/>
    <mergeCell ref="N65:O65"/>
    <mergeCell ref="N66:O66"/>
    <mergeCell ref="P58:Q58"/>
    <mergeCell ref="G41:G42"/>
    <mergeCell ref="H41:L42"/>
    <mergeCell ref="T55:U55"/>
    <mergeCell ref="T34:U34"/>
    <mergeCell ref="V34:W34"/>
    <mergeCell ref="V36:W36"/>
    <mergeCell ref="T38:U38"/>
    <mergeCell ref="V38:W38"/>
    <mergeCell ref="V45:W45"/>
    <mergeCell ref="V47:W47"/>
    <mergeCell ref="AB95:AB96"/>
    <mergeCell ref="AA59:AA60"/>
    <mergeCell ref="Z59:Z60"/>
    <mergeCell ref="V21:W21"/>
    <mergeCell ref="T23:U23"/>
    <mergeCell ref="V23:W23"/>
    <mergeCell ref="V25:W25"/>
    <mergeCell ref="V28:W28"/>
    <mergeCell ref="AA51:AA52"/>
    <mergeCell ref="X51:X52"/>
    <mergeCell ref="T59:U59"/>
    <mergeCell ref="V51:W51"/>
    <mergeCell ref="V52:W52"/>
    <mergeCell ref="T49:U49"/>
    <mergeCell ref="X59:X60"/>
    <mergeCell ref="Y59:Y60"/>
    <mergeCell ref="AA49:AA50"/>
    <mergeCell ref="T67:U67"/>
    <mergeCell ref="T58:U58"/>
    <mergeCell ref="T66:U66"/>
    <mergeCell ref="Z57:Z58"/>
    <mergeCell ref="Z49:Z50"/>
    <mergeCell ref="F25:F26"/>
    <mergeCell ref="N25:O25"/>
    <mergeCell ref="P25:Q25"/>
    <mergeCell ref="R25:S25"/>
    <mergeCell ref="P50:Q50"/>
    <mergeCell ref="R52:S52"/>
    <mergeCell ref="T52:U52"/>
    <mergeCell ref="R50:S50"/>
    <mergeCell ref="F43:F44"/>
    <mergeCell ref="F49:F50"/>
    <mergeCell ref="N36:O36"/>
    <mergeCell ref="P36:Q36"/>
    <mergeCell ref="R36:S36"/>
    <mergeCell ref="T36:U36"/>
    <mergeCell ref="N37:O37"/>
    <mergeCell ref="P37:Q37"/>
    <mergeCell ref="R37:S37"/>
    <mergeCell ref="T37:U37"/>
    <mergeCell ref="N32:O32"/>
    <mergeCell ref="H49:L50"/>
    <mergeCell ref="F51:F52"/>
    <mergeCell ref="R48:S48"/>
    <mergeCell ref="P46:Q46"/>
    <mergeCell ref="P47:Q47"/>
    <mergeCell ref="R47:S47"/>
    <mergeCell ref="T47:U47"/>
    <mergeCell ref="T48:U48"/>
    <mergeCell ref="N45:O45"/>
    <mergeCell ref="P45:Q45"/>
    <mergeCell ref="T50:U50"/>
    <mergeCell ref="T51:U51"/>
    <mergeCell ref="T25:U25"/>
    <mergeCell ref="A43:A44"/>
    <mergeCell ref="A45:A46"/>
    <mergeCell ref="H59:L60"/>
    <mergeCell ref="F57:F58"/>
    <mergeCell ref="H43:L44"/>
    <mergeCell ref="H53:L54"/>
    <mergeCell ref="A59:A60"/>
    <mergeCell ref="A47:A48"/>
    <mergeCell ref="A49:A50"/>
    <mergeCell ref="A51:A52"/>
    <mergeCell ref="A53:A54"/>
    <mergeCell ref="F53:F54"/>
    <mergeCell ref="F45:F46"/>
    <mergeCell ref="F47:F48"/>
    <mergeCell ref="F59:F60"/>
    <mergeCell ref="G59:G60"/>
    <mergeCell ref="F55:F56"/>
    <mergeCell ref="Z3:Z6"/>
    <mergeCell ref="AA47:AA48"/>
    <mergeCell ref="Z13:Z14"/>
    <mergeCell ref="A13:A14"/>
    <mergeCell ref="A15:A16"/>
    <mergeCell ref="A17:A18"/>
    <mergeCell ref="A19:A20"/>
    <mergeCell ref="A21:A22"/>
    <mergeCell ref="A23:A24"/>
    <mergeCell ref="V15:W15"/>
    <mergeCell ref="AA55:AA56"/>
    <mergeCell ref="Z53:Z54"/>
    <mergeCell ref="AA53:AA54"/>
    <mergeCell ref="AA57:AA58"/>
    <mergeCell ref="AA15:AA16"/>
    <mergeCell ref="AA17:AA18"/>
    <mergeCell ref="AA43:AA44"/>
    <mergeCell ref="AA45:AA46"/>
    <mergeCell ref="AA19:AA20"/>
    <mergeCell ref="AA21:AA22"/>
    <mergeCell ref="T45:U45"/>
    <mergeCell ref="N46:O46"/>
    <mergeCell ref="N43:O43"/>
    <mergeCell ref="P43:Q43"/>
    <mergeCell ref="R43:S43"/>
    <mergeCell ref="T43:U43"/>
    <mergeCell ref="N44:O44"/>
    <mergeCell ref="P44:Q44"/>
    <mergeCell ref="R44:S44"/>
    <mergeCell ref="T44:U44"/>
    <mergeCell ref="N41:O41"/>
    <mergeCell ref="P41:Q41"/>
    <mergeCell ref="N63:O63"/>
    <mergeCell ref="N64:O64"/>
    <mergeCell ref="P64:Q64"/>
    <mergeCell ref="R64:S64"/>
    <mergeCell ref="P65:Q65"/>
    <mergeCell ref="R65:S65"/>
    <mergeCell ref="T65:U65"/>
    <mergeCell ref="N57:O57"/>
    <mergeCell ref="P57:Q57"/>
    <mergeCell ref="R57:S57"/>
    <mergeCell ref="T57:U57"/>
    <mergeCell ref="R60:S60"/>
    <mergeCell ref="N62:O62"/>
    <mergeCell ref="P62:Q62"/>
    <mergeCell ref="Y49:Y50"/>
    <mergeCell ref="Y51:Y52"/>
    <mergeCell ref="R26:S26"/>
    <mergeCell ref="T26:U26"/>
    <mergeCell ref="T35:U35"/>
    <mergeCell ref="V35:W35"/>
    <mergeCell ref="X35:X36"/>
    <mergeCell ref="P49:Q49"/>
    <mergeCell ref="R49:S49"/>
    <mergeCell ref="V53:W53"/>
    <mergeCell ref="T53:U53"/>
    <mergeCell ref="V55:W55"/>
    <mergeCell ref="V57:W57"/>
    <mergeCell ref="R58:S58"/>
    <mergeCell ref="N19:O19"/>
    <mergeCell ref="P19:Q19"/>
    <mergeCell ref="R19:S19"/>
    <mergeCell ref="T19:U19"/>
    <mergeCell ref="N20:O20"/>
    <mergeCell ref="P20:Q20"/>
    <mergeCell ref="R20:S20"/>
    <mergeCell ref="T20:U20"/>
    <mergeCell ref="P32:Q32"/>
    <mergeCell ref="R32:S32"/>
    <mergeCell ref="T32:U32"/>
    <mergeCell ref="N30:O30"/>
    <mergeCell ref="P30:Q30"/>
    <mergeCell ref="R30:S30"/>
    <mergeCell ref="T30:U30"/>
    <mergeCell ref="N31:O31"/>
    <mergeCell ref="P31:Q31"/>
    <mergeCell ref="R31:S31"/>
    <mergeCell ref="T31:U31"/>
    <mergeCell ref="N28:O28"/>
    <mergeCell ref="P28:Q28"/>
    <mergeCell ref="R28:S28"/>
    <mergeCell ref="T28:U28"/>
    <mergeCell ref="N29:O29"/>
    <mergeCell ref="P29:Q29"/>
    <mergeCell ref="R21:S21"/>
    <mergeCell ref="T21:U21"/>
    <mergeCell ref="N22:O22"/>
    <mergeCell ref="N21:O21"/>
    <mergeCell ref="P21:Q21"/>
    <mergeCell ref="P22:Q22"/>
    <mergeCell ref="R22:S22"/>
    <mergeCell ref="P17:Q17"/>
    <mergeCell ref="R17:S17"/>
    <mergeCell ref="T17:U17"/>
    <mergeCell ref="Y55:Y56"/>
    <mergeCell ref="Y57:Y58"/>
    <mergeCell ref="N55:O55"/>
    <mergeCell ref="P55:Q55"/>
    <mergeCell ref="Y47:Y48"/>
    <mergeCell ref="N49:O49"/>
    <mergeCell ref="N56:O56"/>
    <mergeCell ref="P56:Q56"/>
    <mergeCell ref="R56:S56"/>
    <mergeCell ref="R55:S55"/>
    <mergeCell ref="R7:S7"/>
    <mergeCell ref="T7:U7"/>
    <mergeCell ref="N8:O8"/>
    <mergeCell ref="P8:Q8"/>
    <mergeCell ref="N18:O18"/>
    <mergeCell ref="P18:Q18"/>
    <mergeCell ref="R18:S18"/>
    <mergeCell ref="T18:U18"/>
    <mergeCell ref="N17:O17"/>
    <mergeCell ref="R8:S8"/>
    <mergeCell ref="N48:O48"/>
    <mergeCell ref="P48:Q48"/>
    <mergeCell ref="N50:O50"/>
    <mergeCell ref="Y7:Y8"/>
    <mergeCell ref="Y11:Y12"/>
    <mergeCell ref="Y15:Y16"/>
    <mergeCell ref="Y17:Y18"/>
    <mergeCell ref="Y13:Y14"/>
    <mergeCell ref="N27:O27"/>
    <mergeCell ref="Z21:Z22"/>
    <mergeCell ref="Z25:Z26"/>
    <mergeCell ref="Z41:Z42"/>
    <mergeCell ref="Z35:Z36"/>
    <mergeCell ref="Z39:Z40"/>
    <mergeCell ref="Z51:Z52"/>
    <mergeCell ref="Y19:Y20"/>
    <mergeCell ref="Y29:Y30"/>
    <mergeCell ref="Z29:Z30"/>
    <mergeCell ref="T16:U16"/>
    <mergeCell ref="T27:U27"/>
    <mergeCell ref="T33:U33"/>
    <mergeCell ref="T29:U29"/>
    <mergeCell ref="V20:W20"/>
    <mergeCell ref="V19:W19"/>
    <mergeCell ref="T46:U46"/>
    <mergeCell ref="V29:W29"/>
    <mergeCell ref="V44:W44"/>
    <mergeCell ref="X23:X24"/>
    <mergeCell ref="V30:W30"/>
    <mergeCell ref="V32:W32"/>
    <mergeCell ref="V37:W37"/>
    <mergeCell ref="Y35:Y36"/>
    <mergeCell ref="Y39:Y40"/>
    <mergeCell ref="V49:W49"/>
    <mergeCell ref="V41:W41"/>
    <mergeCell ref="X41:X42"/>
    <mergeCell ref="Y41:Y42"/>
    <mergeCell ref="T22:U22"/>
    <mergeCell ref="A7:A8"/>
    <mergeCell ref="G11:G12"/>
    <mergeCell ref="P12:Q12"/>
    <mergeCell ref="P11:Q11"/>
    <mergeCell ref="N15:O15"/>
    <mergeCell ref="P15:Q15"/>
    <mergeCell ref="N7:O7"/>
    <mergeCell ref="P7:Q7"/>
    <mergeCell ref="N12:O12"/>
    <mergeCell ref="R12:S12"/>
    <mergeCell ref="T12:U12"/>
    <mergeCell ref="N16:O16"/>
    <mergeCell ref="R15:S15"/>
    <mergeCell ref="T15:U15"/>
    <mergeCell ref="T13:U13"/>
    <mergeCell ref="R16:S16"/>
    <mergeCell ref="N11:O11"/>
    <mergeCell ref="F7:F8"/>
    <mergeCell ref="F11:F12"/>
    <mergeCell ref="H13:L14"/>
    <mergeCell ref="A3:A6"/>
    <mergeCell ref="V5:W5"/>
    <mergeCell ref="T5:U5"/>
    <mergeCell ref="R5:S5"/>
    <mergeCell ref="P5:Q5"/>
    <mergeCell ref="P6:Q6"/>
    <mergeCell ref="T14:U14"/>
    <mergeCell ref="R11:S11"/>
    <mergeCell ref="G57:G58"/>
    <mergeCell ref="H55:L56"/>
    <mergeCell ref="H23:L24"/>
    <mergeCell ref="H51:L52"/>
    <mergeCell ref="H45:L46"/>
    <mergeCell ref="G53:G54"/>
    <mergeCell ref="G43:G44"/>
    <mergeCell ref="G51:G52"/>
    <mergeCell ref="G45:G46"/>
    <mergeCell ref="H47:L48"/>
    <mergeCell ref="A25:A26"/>
    <mergeCell ref="A29:A30"/>
    <mergeCell ref="C29:C40"/>
    <mergeCell ref="A35:A36"/>
    <mergeCell ref="F35:F36"/>
    <mergeCell ref="G35:G36"/>
    <mergeCell ref="H35:L36"/>
    <mergeCell ref="N35:O35"/>
    <mergeCell ref="P35:Q35"/>
    <mergeCell ref="A41:A42"/>
    <mergeCell ref="C41:C42"/>
    <mergeCell ref="F41:F42"/>
    <mergeCell ref="T8:U8"/>
    <mergeCell ref="P16:Q16"/>
    <mergeCell ref="X11:X12"/>
    <mergeCell ref="X19:X20"/>
    <mergeCell ref="X3:X6"/>
    <mergeCell ref="X25:X26"/>
    <mergeCell ref="M3:M6"/>
    <mergeCell ref="R6:S6"/>
    <mergeCell ref="T6:U6"/>
    <mergeCell ref="V6:W6"/>
    <mergeCell ref="X21:X22"/>
    <mergeCell ref="F23:F24"/>
    <mergeCell ref="D25:E60"/>
    <mergeCell ref="X43:X44"/>
    <mergeCell ref="X47:X48"/>
    <mergeCell ref="X49:X50"/>
    <mergeCell ref="X55:X56"/>
    <mergeCell ref="X57:X58"/>
    <mergeCell ref="H57:L58"/>
    <mergeCell ref="G47:G48"/>
    <mergeCell ref="G49:G50"/>
    <mergeCell ref="H25:L26"/>
    <mergeCell ref="G25:G26"/>
    <mergeCell ref="G15:G16"/>
    <mergeCell ref="H15:L16"/>
    <mergeCell ref="G13:G14"/>
    <mergeCell ref="G17:G18"/>
    <mergeCell ref="F15:F16"/>
    <mergeCell ref="F17:F18"/>
    <mergeCell ref="G23:G24"/>
    <mergeCell ref="F29:F30"/>
    <mergeCell ref="G29:G30"/>
    <mergeCell ref="H29:L30"/>
    <mergeCell ref="X17:X18"/>
    <mergeCell ref="AA5:AA6"/>
    <mergeCell ref="H17:L18"/>
    <mergeCell ref="H19:L20"/>
    <mergeCell ref="H21:L22"/>
    <mergeCell ref="AA7:AA8"/>
    <mergeCell ref="AA11:AA12"/>
    <mergeCell ref="Y21:Y22"/>
    <mergeCell ref="Z7:Z8"/>
    <mergeCell ref="Z11:Z12"/>
    <mergeCell ref="Z15:Z16"/>
    <mergeCell ref="AA25:AA26"/>
    <mergeCell ref="X15:X16"/>
    <mergeCell ref="AA9:AA10"/>
    <mergeCell ref="A9:A10"/>
    <mergeCell ref="H7:L8"/>
    <mergeCell ref="H11:L12"/>
    <mergeCell ref="G21:G22"/>
    <mergeCell ref="G19:G20"/>
    <mergeCell ref="Z9:Z10"/>
    <mergeCell ref="A11:A12"/>
    <mergeCell ref="V9:W9"/>
    <mergeCell ref="T10:U10"/>
    <mergeCell ref="V10:W10"/>
    <mergeCell ref="X9:X10"/>
    <mergeCell ref="Y9:Y10"/>
    <mergeCell ref="R13:S13"/>
    <mergeCell ref="V13:W13"/>
    <mergeCell ref="V11:W11"/>
    <mergeCell ref="T11:U11"/>
    <mergeCell ref="V12:W12"/>
    <mergeCell ref="D19:E24"/>
    <mergeCell ref="Z17:Z18"/>
    <mergeCell ref="I2:K2"/>
    <mergeCell ref="B3:F6"/>
    <mergeCell ref="G7:G8"/>
    <mergeCell ref="G3:L6"/>
    <mergeCell ref="N3:W4"/>
    <mergeCell ref="Y3:Y6"/>
    <mergeCell ref="X7:X8"/>
    <mergeCell ref="N5:O5"/>
    <mergeCell ref="N6:O6"/>
    <mergeCell ref="V7:W7"/>
    <mergeCell ref="AA3:AB4"/>
    <mergeCell ref="AB5:AB6"/>
    <mergeCell ref="B7:B60"/>
    <mergeCell ref="C7:C28"/>
    <mergeCell ref="D7:E18"/>
    <mergeCell ref="AB7:AB8"/>
    <mergeCell ref="V8:W8"/>
    <mergeCell ref="AB11:AB12"/>
    <mergeCell ref="N13:O13"/>
    <mergeCell ref="P13:Q13"/>
    <mergeCell ref="AB13:AB14"/>
    <mergeCell ref="N14:O14"/>
    <mergeCell ref="P14:Q14"/>
    <mergeCell ref="R14:S14"/>
    <mergeCell ref="V14:W14"/>
    <mergeCell ref="AA13:AA14"/>
    <mergeCell ref="X13:X14"/>
    <mergeCell ref="AB15:AB16"/>
    <mergeCell ref="V16:W16"/>
    <mergeCell ref="V17:W17"/>
    <mergeCell ref="AB17:AB18"/>
    <mergeCell ref="V18:W18"/>
    <mergeCell ref="AB19:AB20"/>
    <mergeCell ref="AB21:AB22"/>
    <mergeCell ref="V22:W22"/>
    <mergeCell ref="N23:O23"/>
    <mergeCell ref="AB23:AB24"/>
    <mergeCell ref="N24:O24"/>
    <mergeCell ref="P24:Q24"/>
    <mergeCell ref="R24:S24"/>
    <mergeCell ref="T24:U24"/>
    <mergeCell ref="V24:W24"/>
    <mergeCell ref="Y23:Y24"/>
    <mergeCell ref="AA23:AA24"/>
    <mergeCell ref="Z23:Z24"/>
    <mergeCell ref="AB25:AB26"/>
    <mergeCell ref="V26:W26"/>
    <mergeCell ref="A27:A28"/>
    <mergeCell ref="F27:F28"/>
    <mergeCell ref="G27:G28"/>
    <mergeCell ref="H27:L28"/>
    <mergeCell ref="V27:W27"/>
    <mergeCell ref="X27:X28"/>
    <mergeCell ref="Y27:Y28"/>
    <mergeCell ref="Z27:Z28"/>
    <mergeCell ref="AA27:AA28"/>
    <mergeCell ref="AB27:AB28"/>
    <mergeCell ref="Z19:Z20"/>
    <mergeCell ref="P27:Q27"/>
    <mergeCell ref="R27:S27"/>
    <mergeCell ref="P23:Q23"/>
    <mergeCell ref="R23:S23"/>
    <mergeCell ref="N26:O26"/>
    <mergeCell ref="P26:Q26"/>
    <mergeCell ref="AA29:AA30"/>
    <mergeCell ref="AB29:AB30"/>
    <mergeCell ref="A31:A32"/>
    <mergeCell ref="F31:F32"/>
    <mergeCell ref="G31:G32"/>
    <mergeCell ref="H31:L32"/>
    <mergeCell ref="V31:W31"/>
    <mergeCell ref="X31:X32"/>
    <mergeCell ref="Y31:Y32"/>
    <mergeCell ref="Z31:Z32"/>
    <mergeCell ref="AA31:AA32"/>
    <mergeCell ref="AB31:AB32"/>
    <mergeCell ref="A33:A34"/>
    <mergeCell ref="G33:G34"/>
    <mergeCell ref="H33:L34"/>
    <mergeCell ref="V33:W33"/>
    <mergeCell ref="X33:X34"/>
    <mergeCell ref="Y33:Y34"/>
    <mergeCell ref="Z33:Z34"/>
    <mergeCell ref="AA33:AA34"/>
    <mergeCell ref="AB33:AB34"/>
    <mergeCell ref="N34:O34"/>
    <mergeCell ref="P34:Q34"/>
    <mergeCell ref="R34:S34"/>
    <mergeCell ref="X29:X30"/>
    <mergeCell ref="N33:O33"/>
    <mergeCell ref="P33:Q33"/>
    <mergeCell ref="R33:S33"/>
    <mergeCell ref="R29:S29"/>
    <mergeCell ref="AA35:AA36"/>
    <mergeCell ref="AB35:AB36"/>
    <mergeCell ref="A37:A38"/>
    <mergeCell ref="F37:F38"/>
    <mergeCell ref="G37:G38"/>
    <mergeCell ref="H37:L38"/>
    <mergeCell ref="X37:X38"/>
    <mergeCell ref="Y37:Y38"/>
    <mergeCell ref="Z37:Z38"/>
    <mergeCell ref="AA37:AA38"/>
    <mergeCell ref="AB37:AB38"/>
    <mergeCell ref="N38:O38"/>
    <mergeCell ref="P38:Q38"/>
    <mergeCell ref="R38:S38"/>
    <mergeCell ref="A39:A40"/>
    <mergeCell ref="F39:F40"/>
    <mergeCell ref="G39:G40"/>
    <mergeCell ref="H39:L40"/>
    <mergeCell ref="N39:O39"/>
    <mergeCell ref="P39:Q39"/>
    <mergeCell ref="N40:O40"/>
    <mergeCell ref="P40:Q40"/>
    <mergeCell ref="R39:S39"/>
    <mergeCell ref="T39:U39"/>
    <mergeCell ref="V39:W39"/>
    <mergeCell ref="X39:X40"/>
    <mergeCell ref="R40:S40"/>
    <mergeCell ref="T40:U40"/>
    <mergeCell ref="V40:W40"/>
    <mergeCell ref="AA39:AA40"/>
    <mergeCell ref="AB39:AB40"/>
    <mergeCell ref="R35:S35"/>
    <mergeCell ref="AA41:AA42"/>
    <mergeCell ref="AB41:AB42"/>
    <mergeCell ref="V42:W42"/>
    <mergeCell ref="AB43:AB44"/>
    <mergeCell ref="AB45:AB46"/>
    <mergeCell ref="V46:W46"/>
    <mergeCell ref="Y43:Y44"/>
    <mergeCell ref="Y45:Y46"/>
    <mergeCell ref="X45:X46"/>
    <mergeCell ref="V43:W43"/>
    <mergeCell ref="AB47:AB48"/>
    <mergeCell ref="V48:W48"/>
    <mergeCell ref="Z45:Z46"/>
    <mergeCell ref="Z47:Z48"/>
    <mergeCell ref="R45:S45"/>
    <mergeCell ref="R46:S46"/>
    <mergeCell ref="N47:O47"/>
    <mergeCell ref="R41:S41"/>
    <mergeCell ref="T41:U41"/>
    <mergeCell ref="N42:O42"/>
    <mergeCell ref="P42:Q42"/>
    <mergeCell ref="R42:S42"/>
    <mergeCell ref="T42:U42"/>
    <mergeCell ref="AB49:AB50"/>
    <mergeCell ref="V50:W50"/>
    <mergeCell ref="N51:O51"/>
    <mergeCell ref="P51:Q51"/>
    <mergeCell ref="R51:S51"/>
    <mergeCell ref="AB51:AB52"/>
    <mergeCell ref="N52:O52"/>
    <mergeCell ref="P52:Q52"/>
    <mergeCell ref="N53:O53"/>
    <mergeCell ref="P53:Q53"/>
    <mergeCell ref="R53:S53"/>
    <mergeCell ref="AB53:AB54"/>
    <mergeCell ref="N54:O54"/>
    <mergeCell ref="P54:Q54"/>
    <mergeCell ref="R54:S54"/>
    <mergeCell ref="T54:U54"/>
    <mergeCell ref="V54:W54"/>
    <mergeCell ref="X53:X54"/>
    <mergeCell ref="Y53:Y54"/>
    <mergeCell ref="AB55:AB56"/>
    <mergeCell ref="V56:W56"/>
    <mergeCell ref="AB57:AB58"/>
    <mergeCell ref="N59:O59"/>
    <mergeCell ref="P59:Q59"/>
    <mergeCell ref="R59:S59"/>
    <mergeCell ref="AB59:AB60"/>
    <mergeCell ref="N60:O60"/>
    <mergeCell ref="P60:Q60"/>
    <mergeCell ref="G62:G63"/>
    <mergeCell ref="H62:L63"/>
    <mergeCell ref="H68:L69"/>
    <mergeCell ref="T60:U60"/>
    <mergeCell ref="V60:W60"/>
    <mergeCell ref="A61:J61"/>
    <mergeCell ref="K61:L61"/>
    <mergeCell ref="N61:O61"/>
    <mergeCell ref="P61:Q61"/>
    <mergeCell ref="R61:S61"/>
    <mergeCell ref="R62:S62"/>
    <mergeCell ref="T62:U62"/>
    <mergeCell ref="V62:W62"/>
    <mergeCell ref="X62:X63"/>
    <mergeCell ref="P63:Q63"/>
    <mergeCell ref="R63:S63"/>
    <mergeCell ref="T63:U63"/>
    <mergeCell ref="Y62:Y63"/>
    <mergeCell ref="Z62:Z63"/>
    <mergeCell ref="AA62:AA63"/>
    <mergeCell ref="AB62:AB63"/>
    <mergeCell ref="A64:A65"/>
    <mergeCell ref="G64:G65"/>
    <mergeCell ref="AA64:AA65"/>
    <mergeCell ref="AB64:AB65"/>
    <mergeCell ref="A66:A67"/>
    <mergeCell ref="C66:C67"/>
    <mergeCell ref="D66:E67"/>
    <mergeCell ref="F66:F67"/>
    <mergeCell ref="G66:G67"/>
    <mergeCell ref="H66:L67"/>
    <mergeCell ref="V66:W66"/>
    <mergeCell ref="X66:X67"/>
    <mergeCell ref="V67:W67"/>
    <mergeCell ref="A68:A69"/>
    <mergeCell ref="C68:C77"/>
    <mergeCell ref="D68:E93"/>
    <mergeCell ref="F68:F69"/>
    <mergeCell ref="G68:G69"/>
    <mergeCell ref="B62:B93"/>
    <mergeCell ref="C62:C63"/>
    <mergeCell ref="D62:E65"/>
    <mergeCell ref="F62:F63"/>
    <mergeCell ref="AA68:AA69"/>
    <mergeCell ref="AB68:AB69"/>
    <mergeCell ref="Y66:Y67"/>
    <mergeCell ref="Z66:Z67"/>
    <mergeCell ref="AA66:AA67"/>
    <mergeCell ref="AB66:AB67"/>
    <mergeCell ref="A70:A71"/>
    <mergeCell ref="G70:G71"/>
    <mergeCell ref="V65:W65"/>
    <mergeCell ref="P71:Q71"/>
    <mergeCell ref="V68:W68"/>
    <mergeCell ref="N68:O68"/>
    <mergeCell ref="P68:Q68"/>
    <mergeCell ref="R68:S68"/>
    <mergeCell ref="T68:U68"/>
    <mergeCell ref="Y70:Y71"/>
    <mergeCell ref="Z70:Z71"/>
    <mergeCell ref="N69:O69"/>
    <mergeCell ref="P69:Q69"/>
    <mergeCell ref="R69:S69"/>
    <mergeCell ref="T69:U69"/>
    <mergeCell ref="V69:W69"/>
    <mergeCell ref="X68:X69"/>
    <mergeCell ref="Y68:Y69"/>
    <mergeCell ref="Z68:Z69"/>
    <mergeCell ref="H64:L65"/>
    <mergeCell ref="X64:X65"/>
    <mergeCell ref="Y64:Y65"/>
    <mergeCell ref="Z64:Z65"/>
    <mergeCell ref="R66:S66"/>
    <mergeCell ref="AA70:AA71"/>
    <mergeCell ref="AB70:AB71"/>
    <mergeCell ref="N71:O71"/>
    <mergeCell ref="R71:S71"/>
    <mergeCell ref="T71:U71"/>
    <mergeCell ref="V71:W71"/>
    <mergeCell ref="R70:S70"/>
    <mergeCell ref="T70:U70"/>
    <mergeCell ref="V70:W70"/>
    <mergeCell ref="X70:X71"/>
    <mergeCell ref="Z72:Z73"/>
    <mergeCell ref="AA72:AA73"/>
    <mergeCell ref="A72:A73"/>
    <mergeCell ref="G72:G73"/>
    <mergeCell ref="H72:L73"/>
    <mergeCell ref="N72:O72"/>
    <mergeCell ref="P72:Q72"/>
    <mergeCell ref="R72:S72"/>
    <mergeCell ref="AB72:AB73"/>
    <mergeCell ref="N73:O73"/>
    <mergeCell ref="P73:Q73"/>
    <mergeCell ref="R73:S73"/>
    <mergeCell ref="T73:U73"/>
    <mergeCell ref="V73:W73"/>
    <mergeCell ref="T72:U72"/>
    <mergeCell ref="V72:W72"/>
    <mergeCell ref="X72:X73"/>
    <mergeCell ref="Y72:Y73"/>
    <mergeCell ref="H70:L71"/>
    <mergeCell ref="N70:O70"/>
    <mergeCell ref="P70:Q70"/>
    <mergeCell ref="Z74:Z75"/>
    <mergeCell ref="AA74:AA75"/>
    <mergeCell ref="A74:A75"/>
    <mergeCell ref="G74:G75"/>
    <mergeCell ref="H74:L75"/>
    <mergeCell ref="N74:O74"/>
    <mergeCell ref="P74:Q74"/>
    <mergeCell ref="R74:S74"/>
    <mergeCell ref="AB74:AB75"/>
    <mergeCell ref="N75:O75"/>
    <mergeCell ref="P75:Q75"/>
    <mergeCell ref="R75:S75"/>
    <mergeCell ref="T75:U75"/>
    <mergeCell ref="V75:W75"/>
    <mergeCell ref="T74:U74"/>
    <mergeCell ref="V74:W74"/>
    <mergeCell ref="X74:X75"/>
    <mergeCell ref="Y74:Y75"/>
    <mergeCell ref="X76:X77"/>
    <mergeCell ref="Y76:Y77"/>
    <mergeCell ref="Z76:Z77"/>
    <mergeCell ref="A76:A77"/>
    <mergeCell ref="F76:F77"/>
    <mergeCell ref="G76:G77"/>
    <mergeCell ref="H76:L77"/>
    <mergeCell ref="N76:O76"/>
    <mergeCell ref="P76:Q76"/>
    <mergeCell ref="AA76:AA77"/>
    <mergeCell ref="AB76:AB77"/>
    <mergeCell ref="N77:O77"/>
    <mergeCell ref="P77:Q77"/>
    <mergeCell ref="R77:S77"/>
    <mergeCell ref="T77:U77"/>
    <mergeCell ref="V77:W77"/>
    <mergeCell ref="R76:S76"/>
    <mergeCell ref="T76:U76"/>
    <mergeCell ref="V76:W76"/>
    <mergeCell ref="T78:U78"/>
    <mergeCell ref="V78:W78"/>
    <mergeCell ref="X78:X79"/>
    <mergeCell ref="Y78:Y79"/>
    <mergeCell ref="A78:A79"/>
    <mergeCell ref="C78:C79"/>
    <mergeCell ref="F78:F79"/>
    <mergeCell ref="G78:G79"/>
    <mergeCell ref="H78:L79"/>
    <mergeCell ref="N78:O78"/>
    <mergeCell ref="Z78:Z79"/>
    <mergeCell ref="AA78:AA79"/>
    <mergeCell ref="AB78:AB79"/>
    <mergeCell ref="N79:O79"/>
    <mergeCell ref="P79:Q79"/>
    <mergeCell ref="R79:S79"/>
    <mergeCell ref="T79:U79"/>
    <mergeCell ref="V79:W79"/>
    <mergeCell ref="P78:Q78"/>
    <mergeCell ref="R78:S78"/>
    <mergeCell ref="Y80:Y81"/>
    <mergeCell ref="Z80:Z81"/>
    <mergeCell ref="A80:A81"/>
    <mergeCell ref="F80:F81"/>
    <mergeCell ref="G80:G81"/>
    <mergeCell ref="H80:L81"/>
    <mergeCell ref="N80:O80"/>
    <mergeCell ref="P80:Q80"/>
    <mergeCell ref="AA80:AA81"/>
    <mergeCell ref="AB80:AB81"/>
    <mergeCell ref="N81:O81"/>
    <mergeCell ref="P81:Q81"/>
    <mergeCell ref="R81:S81"/>
    <mergeCell ref="T81:U81"/>
    <mergeCell ref="V81:W81"/>
    <mergeCell ref="R80:S80"/>
    <mergeCell ref="T80:U80"/>
    <mergeCell ref="V80:W80"/>
    <mergeCell ref="Z82:Z83"/>
    <mergeCell ref="A82:A83"/>
    <mergeCell ref="F82:F83"/>
    <mergeCell ref="G82:G83"/>
    <mergeCell ref="H82:L83"/>
    <mergeCell ref="N82:O82"/>
    <mergeCell ref="P82:Q82"/>
    <mergeCell ref="AA82:AA83"/>
    <mergeCell ref="AB82:AB83"/>
    <mergeCell ref="N83:O83"/>
    <mergeCell ref="P83:Q83"/>
    <mergeCell ref="R83:S83"/>
    <mergeCell ref="T83:U83"/>
    <mergeCell ref="V83:W83"/>
    <mergeCell ref="R82:S82"/>
    <mergeCell ref="T82:U82"/>
    <mergeCell ref="V82:W82"/>
    <mergeCell ref="Z84:Z85"/>
    <mergeCell ref="A84:A85"/>
    <mergeCell ref="F84:F85"/>
    <mergeCell ref="G84:G85"/>
    <mergeCell ref="H84:L85"/>
    <mergeCell ref="N84:O84"/>
    <mergeCell ref="P84:Q84"/>
    <mergeCell ref="AA84:AA85"/>
    <mergeCell ref="AB84:AB85"/>
    <mergeCell ref="N85:O85"/>
    <mergeCell ref="P85:Q85"/>
    <mergeCell ref="R85:S85"/>
    <mergeCell ref="T85:U85"/>
    <mergeCell ref="V85:W85"/>
    <mergeCell ref="R84:S84"/>
    <mergeCell ref="T84:U84"/>
    <mergeCell ref="V84:W84"/>
    <mergeCell ref="Z88:Z89"/>
    <mergeCell ref="AA88:AA89"/>
    <mergeCell ref="AB88:AB89"/>
    <mergeCell ref="N89:O89"/>
    <mergeCell ref="P89:Q89"/>
    <mergeCell ref="R89:S89"/>
    <mergeCell ref="T89:U89"/>
    <mergeCell ref="V89:W89"/>
    <mergeCell ref="P88:Q88"/>
    <mergeCell ref="R88:S88"/>
    <mergeCell ref="T86:U86"/>
    <mergeCell ref="V86:W86"/>
    <mergeCell ref="X86:X87"/>
    <mergeCell ref="Y86:Y87"/>
    <mergeCell ref="A86:A87"/>
    <mergeCell ref="C86:C87"/>
    <mergeCell ref="F86:F87"/>
    <mergeCell ref="G86:G87"/>
    <mergeCell ref="H86:L87"/>
    <mergeCell ref="N86:O86"/>
    <mergeCell ref="Z86:Z87"/>
    <mergeCell ref="AA86:AA87"/>
    <mergeCell ref="AB86:AB87"/>
    <mergeCell ref="N87:O87"/>
    <mergeCell ref="P87:Q87"/>
    <mergeCell ref="R87:S87"/>
    <mergeCell ref="T87:U87"/>
    <mergeCell ref="V87:W87"/>
    <mergeCell ref="P86:Q86"/>
    <mergeCell ref="R86:S86"/>
    <mergeCell ref="Z90:Z91"/>
    <mergeCell ref="AA90:AA91"/>
    <mergeCell ref="A90:A91"/>
    <mergeCell ref="G90:G91"/>
    <mergeCell ref="H90:L91"/>
    <mergeCell ref="N90:O90"/>
    <mergeCell ref="P90:Q90"/>
    <mergeCell ref="R90:S90"/>
    <mergeCell ref="AB90:AB91"/>
    <mergeCell ref="N91:O91"/>
    <mergeCell ref="P91:Q91"/>
    <mergeCell ref="R91:S91"/>
    <mergeCell ref="T91:U91"/>
    <mergeCell ref="V91:W91"/>
    <mergeCell ref="T90:U90"/>
    <mergeCell ref="V90:W90"/>
    <mergeCell ref="X90:X91"/>
    <mergeCell ref="Y90:Y91"/>
    <mergeCell ref="Z92:Z93"/>
    <mergeCell ref="AA92:AA93"/>
    <mergeCell ref="A92:A93"/>
    <mergeCell ref="G92:G93"/>
    <mergeCell ref="H92:L93"/>
    <mergeCell ref="N92:O92"/>
    <mergeCell ref="P92:Q92"/>
    <mergeCell ref="R92:S92"/>
    <mergeCell ref="AB92:AB93"/>
    <mergeCell ref="N93:O93"/>
    <mergeCell ref="P93:Q93"/>
    <mergeCell ref="R93:S93"/>
    <mergeCell ref="T93:U93"/>
    <mergeCell ref="V93:W93"/>
    <mergeCell ref="T92:U92"/>
    <mergeCell ref="V92:W92"/>
    <mergeCell ref="X92:X93"/>
    <mergeCell ref="Y92:Y93"/>
    <mergeCell ref="A94:J94"/>
    <mergeCell ref="K94:L94"/>
    <mergeCell ref="N94:O94"/>
    <mergeCell ref="P94:Q94"/>
    <mergeCell ref="R94:S94"/>
    <mergeCell ref="T94:U94"/>
    <mergeCell ref="V94:W94"/>
    <mergeCell ref="T9:U9"/>
    <mergeCell ref="Y25:Y26"/>
    <mergeCell ref="G9:G10"/>
    <mergeCell ref="H9:L10"/>
    <mergeCell ref="N9:O9"/>
    <mergeCell ref="N10:O10"/>
    <mergeCell ref="P9:Q9"/>
    <mergeCell ref="P10:Q10"/>
    <mergeCell ref="R9:S9"/>
    <mergeCell ref="R10:S10"/>
    <mergeCell ref="T88:U88"/>
    <mergeCell ref="V88:W88"/>
    <mergeCell ref="X88:X89"/>
    <mergeCell ref="Y88:Y89"/>
    <mergeCell ref="A88:A89"/>
    <mergeCell ref="C88:C89"/>
    <mergeCell ref="F88:F89"/>
    <mergeCell ref="G88:G89"/>
    <mergeCell ref="H88:L89"/>
    <mergeCell ref="N88:O88"/>
    <mergeCell ref="X84:X85"/>
    <mergeCell ref="Y84:Y85"/>
    <mergeCell ref="X82:X83"/>
    <mergeCell ref="Y82:Y83"/>
    <mergeCell ref="X80:X81"/>
  </mergeCells>
  <conditionalFormatting sqref="X7:X94">
    <cfRule type="cellIs" dxfId="106" priority="215" stopIfTrue="1" operator="between">
      <formula>-2</formula>
      <formula>-1</formula>
    </cfRule>
    <cfRule type="expression" dxfId="105" priority="216" stopIfTrue="1">
      <formula>X7&gt;=0</formula>
    </cfRule>
    <cfRule type="expression" dxfId="104" priority="217" stopIfTrue="1">
      <formula>X7&lt;=-3</formula>
    </cfRule>
  </conditionalFormatting>
  <conditionalFormatting sqref="N26:W32 V25:W25 N25:S25 N37:W41 T36:W36 N36:Q36 N47:W50 V42:W43 N42:S43 N61:V61 N17:W20 P16:W16 T59:W60 N59:Q60 N44:Q46 T44:W46 R51:W52 N51:O51 P52:Q52 N72:W74 R71:W71 N71:O71 N76:W88 N75:Q75 T75:W75 N90:W92 N89:U89 N94:W94 N93:O93 R93:W93 N22:W24 V21:W21 N21:S21 N33:U35 N53:W58 N62:W70 N7:W15">
    <cfRule type="containsText" dxfId="103" priority="213" stopIfTrue="1" operator="containsText" text="a">
      <formula>NOT(ISERROR(SEARCH("a",N7)))</formula>
    </cfRule>
    <cfRule type="containsText" dxfId="102" priority="214" stopIfTrue="1" operator="containsText" text="r">
      <formula>NOT(ISERROR(SEARCH("r",N7)))</formula>
    </cfRule>
  </conditionalFormatting>
  <conditionalFormatting sqref="T43:U43">
    <cfRule type="containsText" dxfId="101" priority="211" stopIfTrue="1" operator="containsText" text="a">
      <formula>NOT(ISERROR(SEARCH("a",T43)))</formula>
    </cfRule>
    <cfRule type="containsText" dxfId="100" priority="212" stopIfTrue="1" operator="containsText" text="r">
      <formula>NOT(ISERROR(SEARCH("r",T43)))</formula>
    </cfRule>
  </conditionalFormatting>
  <conditionalFormatting sqref="R36:S36">
    <cfRule type="containsText" dxfId="99" priority="209" stopIfTrue="1" operator="containsText" text="a">
      <formula>NOT(ISERROR(SEARCH("a",R36)))</formula>
    </cfRule>
    <cfRule type="containsText" dxfId="98" priority="210" stopIfTrue="1" operator="containsText" text="r">
      <formula>NOT(ISERROR(SEARCH("r",R36)))</formula>
    </cfRule>
  </conditionalFormatting>
  <conditionalFormatting sqref="T42:U42">
    <cfRule type="containsText" dxfId="97" priority="207" stopIfTrue="1" operator="containsText" text="a">
      <formula>NOT(ISERROR(SEARCH("a",T42)))</formula>
    </cfRule>
    <cfRule type="containsText" dxfId="96" priority="208" stopIfTrue="1" operator="containsText" text="r">
      <formula>NOT(ISERROR(SEARCH("r",T42)))</formula>
    </cfRule>
  </conditionalFormatting>
  <conditionalFormatting sqref="T21:U21">
    <cfRule type="containsText" dxfId="95" priority="205" stopIfTrue="1" operator="containsText" text="a">
      <formula>NOT(ISERROR(SEARCH("a",T21)))</formula>
    </cfRule>
    <cfRule type="containsText" dxfId="94" priority="206" stopIfTrue="1" operator="containsText" text="r">
      <formula>NOT(ISERROR(SEARCH("r",T21)))</formula>
    </cfRule>
  </conditionalFormatting>
  <conditionalFormatting sqref="T25:U25">
    <cfRule type="containsText" dxfId="93" priority="203" stopIfTrue="1" operator="containsText" text="a">
      <formula>NOT(ISERROR(SEARCH("a",T25)))</formula>
    </cfRule>
    <cfRule type="containsText" dxfId="92" priority="204" stopIfTrue="1" operator="containsText" text="r">
      <formula>NOT(ISERROR(SEARCH("r",T25)))</formula>
    </cfRule>
  </conditionalFormatting>
  <conditionalFormatting sqref="V33:W33">
    <cfRule type="containsText" dxfId="91" priority="201" stopIfTrue="1" operator="containsText" text="a">
      <formula>NOT(ISERROR(SEARCH("a",V33)))</formula>
    </cfRule>
    <cfRule type="containsText" dxfId="90" priority="202" stopIfTrue="1" operator="containsText" text="r">
      <formula>NOT(ISERROR(SEARCH("r",V33)))</formula>
    </cfRule>
  </conditionalFormatting>
  <conditionalFormatting sqref="V35:W35">
    <cfRule type="containsText" dxfId="89" priority="199" stopIfTrue="1" operator="containsText" text="a">
      <formula>NOT(ISERROR(SEARCH("a",V35)))</formula>
    </cfRule>
    <cfRule type="containsText" dxfId="88" priority="200" stopIfTrue="1" operator="containsText" text="r">
      <formula>NOT(ISERROR(SEARCH("r",V35)))</formula>
    </cfRule>
  </conditionalFormatting>
  <conditionalFormatting sqref="R44:S44">
    <cfRule type="containsText" dxfId="87" priority="197" stopIfTrue="1" operator="containsText" text="a">
      <formula>NOT(ISERROR(SEARCH("a",R44)))</formula>
    </cfRule>
    <cfRule type="containsText" dxfId="86" priority="198" stopIfTrue="1" operator="containsText" text="r">
      <formula>NOT(ISERROR(SEARCH("r",R44)))</formula>
    </cfRule>
  </conditionalFormatting>
  <conditionalFormatting sqref="R75:S75">
    <cfRule type="containsText" dxfId="85" priority="195" stopIfTrue="1" operator="containsText" text="a">
      <formula>NOT(ISERROR(SEARCH("a",R75)))</formula>
    </cfRule>
    <cfRule type="containsText" dxfId="84" priority="196" stopIfTrue="1" operator="containsText" text="r">
      <formula>NOT(ISERROR(SEARCH("r",R75)))</formula>
    </cfRule>
  </conditionalFormatting>
  <conditionalFormatting sqref="N16:O16">
    <cfRule type="containsText" dxfId="83" priority="190" stopIfTrue="1" operator="containsText" text="a">
      <formula>NOT(ISERROR(SEARCH("a",N16)))</formula>
    </cfRule>
    <cfRule type="containsText" dxfId="82" priority="191" stopIfTrue="1" operator="containsText" text="r">
      <formula>NOT(ISERROR(SEARCH("r",N16)))</formula>
    </cfRule>
  </conditionalFormatting>
  <conditionalFormatting sqref="R46:S46">
    <cfRule type="containsText" dxfId="81" priority="188" stopIfTrue="1" operator="containsText" text="a">
      <formula>NOT(ISERROR(SEARCH("a",R46)))</formula>
    </cfRule>
    <cfRule type="containsText" dxfId="80" priority="189" stopIfTrue="1" operator="containsText" text="r">
      <formula>NOT(ISERROR(SEARCH("r",R46)))</formula>
    </cfRule>
  </conditionalFormatting>
  <conditionalFormatting sqref="R60:S60">
    <cfRule type="containsText" dxfId="79" priority="186" stopIfTrue="1" operator="containsText" text="a">
      <formula>NOT(ISERROR(SEARCH("a",R60)))</formula>
    </cfRule>
    <cfRule type="containsText" dxfId="78" priority="187" stopIfTrue="1" operator="containsText" text="r">
      <formula>NOT(ISERROR(SEARCH("r",R60)))</formula>
    </cfRule>
  </conditionalFormatting>
  <conditionalFormatting sqref="V89:W89">
    <cfRule type="containsText" dxfId="77" priority="184" stopIfTrue="1" operator="containsText" text="a">
      <formula>NOT(ISERROR(SEARCH("a",V89)))</formula>
    </cfRule>
    <cfRule type="containsText" dxfId="76" priority="185" stopIfTrue="1" operator="containsText" text="r">
      <formula>NOT(ISERROR(SEARCH("r",V89)))</formula>
    </cfRule>
  </conditionalFormatting>
  <conditionalFormatting sqref="N95:W96 N142:Q142 N141:O141 V141:W141 N109:W112 T142:W142">
    <cfRule type="containsText" dxfId="75" priority="146" stopIfTrue="1" operator="containsText" text="a">
      <formula>NOT(ISERROR(SEARCH("a",N95)))</formula>
    </cfRule>
    <cfRule type="containsText" dxfId="74" priority="147" stopIfTrue="1" operator="containsText" text="r">
      <formula>NOT(ISERROR(SEARCH("r",N95)))</formula>
    </cfRule>
  </conditionalFormatting>
  <conditionalFormatting sqref="N113:W114">
    <cfRule type="containsText" dxfId="73" priority="140" stopIfTrue="1" operator="containsText" text="a">
      <formula>NOT(ISERROR(SEARCH("a",N113)))</formula>
    </cfRule>
    <cfRule type="containsText" dxfId="72" priority="141" stopIfTrue="1" operator="containsText" text="r">
      <formula>NOT(ISERROR(SEARCH("r",N113)))</formula>
    </cfRule>
  </conditionalFormatting>
  <conditionalFormatting sqref="N135:Q136 T135:W136">
    <cfRule type="containsText" dxfId="71" priority="142" stopIfTrue="1" operator="containsText" text="a">
      <formula>NOT(ISERROR(SEARCH("a",N135)))</formula>
    </cfRule>
    <cfRule type="containsText" dxfId="70" priority="143" stopIfTrue="1" operator="containsText" text="r">
      <formula>NOT(ISERROR(SEARCH("r",N135)))</formula>
    </cfRule>
  </conditionalFormatting>
  <conditionalFormatting sqref="X143:X144">
    <cfRule type="cellIs" dxfId="69" priority="148" stopIfTrue="1" operator="between">
      <formula>-2</formula>
      <formula>-1</formula>
    </cfRule>
    <cfRule type="expression" dxfId="68" priority="149" stopIfTrue="1">
      <formula>X143&gt;=0</formula>
    </cfRule>
    <cfRule type="expression" dxfId="67" priority="150" stopIfTrue="1">
      <formula>X143&lt;=-3</formula>
    </cfRule>
  </conditionalFormatting>
  <conditionalFormatting sqref="N133:W134">
    <cfRule type="containsText" dxfId="66" priority="144" stopIfTrue="1" operator="containsText" text="a">
      <formula>NOT(ISERROR(SEARCH("a",N133)))</formula>
    </cfRule>
    <cfRule type="containsText" dxfId="65" priority="145" stopIfTrue="1" operator="containsText" text="r">
      <formula>NOT(ISERROR(SEARCH("r",N133)))</formula>
    </cfRule>
  </conditionalFormatting>
  <conditionalFormatting sqref="N117:W118">
    <cfRule type="containsText" dxfId="64" priority="134" stopIfTrue="1" operator="containsText" text="a">
      <formula>NOT(ISERROR(SEARCH("a",N117)))</formula>
    </cfRule>
    <cfRule type="containsText" dxfId="63" priority="135" stopIfTrue="1" operator="containsText" text="r">
      <formula>NOT(ISERROR(SEARCH("r",N117)))</formula>
    </cfRule>
  </conditionalFormatting>
  <conditionalFormatting sqref="N97:W98">
    <cfRule type="containsText" dxfId="62" priority="132" stopIfTrue="1" operator="containsText" text="a">
      <formula>NOT(ISERROR(SEARCH("a",N97)))</formula>
    </cfRule>
    <cfRule type="containsText" dxfId="61" priority="133" stopIfTrue="1" operator="containsText" text="r">
      <formula>NOT(ISERROR(SEARCH("r",N97)))</formula>
    </cfRule>
  </conditionalFormatting>
  <conditionalFormatting sqref="N115:W116">
    <cfRule type="containsText" dxfId="60" priority="130" stopIfTrue="1" operator="containsText" text="a">
      <formula>NOT(ISERROR(SEARCH("a",N115)))</formula>
    </cfRule>
    <cfRule type="containsText" dxfId="59" priority="131" stopIfTrue="1" operator="containsText" text="r">
      <formula>NOT(ISERROR(SEARCH("r",N115)))</formula>
    </cfRule>
  </conditionalFormatting>
  <conditionalFormatting sqref="P141:Q141">
    <cfRule type="containsText" dxfId="58" priority="116" stopIfTrue="1" operator="containsText" text="a">
      <formula>NOT(ISERROR(SEARCH("a",P141)))</formula>
    </cfRule>
    <cfRule type="containsText" dxfId="57" priority="117" stopIfTrue="1" operator="containsText" text="r">
      <formula>NOT(ISERROR(SEARCH("r",P141)))</formula>
    </cfRule>
  </conditionalFormatting>
  <conditionalFormatting sqref="T141:U141">
    <cfRule type="containsText" dxfId="56" priority="114" stopIfTrue="1" operator="containsText" text="a">
      <formula>NOT(ISERROR(SEARCH("a",T141)))</formula>
    </cfRule>
    <cfRule type="containsText" dxfId="55" priority="115" stopIfTrue="1" operator="containsText" text="r">
      <formula>NOT(ISERROR(SEARCH("r",T141)))</formula>
    </cfRule>
  </conditionalFormatting>
  <conditionalFormatting sqref="N137:Q138 T137:W138">
    <cfRule type="containsText" dxfId="54" priority="110" stopIfTrue="1" operator="containsText" text="a">
      <formula>NOT(ISERROR(SEARCH("a",N137)))</formula>
    </cfRule>
    <cfRule type="containsText" dxfId="53" priority="111" stopIfTrue="1" operator="containsText" text="r">
      <formula>NOT(ISERROR(SEARCH("r",N137)))</formula>
    </cfRule>
  </conditionalFormatting>
  <conditionalFormatting sqref="N139:Q140 T139:W140">
    <cfRule type="containsText" dxfId="52" priority="105" stopIfTrue="1" operator="containsText" text="a">
      <formula>NOT(ISERROR(SEARCH("a",N139)))</formula>
    </cfRule>
    <cfRule type="containsText" dxfId="51" priority="106" stopIfTrue="1" operator="containsText" text="r">
      <formula>NOT(ISERROR(SEARCH("r",N139)))</formula>
    </cfRule>
  </conditionalFormatting>
  <conditionalFormatting sqref="N99:W100">
    <cfRule type="containsText" dxfId="50" priority="100" stopIfTrue="1" operator="containsText" text="a">
      <formula>NOT(ISERROR(SEARCH("a",N99)))</formula>
    </cfRule>
    <cfRule type="containsText" dxfId="49" priority="101" stopIfTrue="1" operator="containsText" text="r">
      <formula>NOT(ISERROR(SEARCH("r",N99)))</formula>
    </cfRule>
  </conditionalFormatting>
  <conditionalFormatting sqref="N101:W102">
    <cfRule type="containsText" dxfId="48" priority="95" stopIfTrue="1" operator="containsText" text="a">
      <formula>NOT(ISERROR(SEARCH("a",N101)))</formula>
    </cfRule>
    <cfRule type="containsText" dxfId="47" priority="96" stopIfTrue="1" operator="containsText" text="r">
      <formula>NOT(ISERROR(SEARCH("r",N101)))</formula>
    </cfRule>
  </conditionalFormatting>
  <conditionalFormatting sqref="N103:W104">
    <cfRule type="containsText" dxfId="46" priority="90" stopIfTrue="1" operator="containsText" text="a">
      <formula>NOT(ISERROR(SEARCH("a",N103)))</formula>
    </cfRule>
    <cfRule type="containsText" dxfId="45" priority="91" stopIfTrue="1" operator="containsText" text="r">
      <formula>NOT(ISERROR(SEARCH("r",N103)))</formula>
    </cfRule>
  </conditionalFormatting>
  <conditionalFormatting sqref="N105:W106">
    <cfRule type="containsText" dxfId="44" priority="85" stopIfTrue="1" operator="containsText" text="a">
      <formula>NOT(ISERROR(SEARCH("a",N105)))</formula>
    </cfRule>
    <cfRule type="containsText" dxfId="43" priority="86" stopIfTrue="1" operator="containsText" text="r">
      <formula>NOT(ISERROR(SEARCH("r",N105)))</formula>
    </cfRule>
  </conditionalFormatting>
  <conditionalFormatting sqref="N107:W108">
    <cfRule type="containsText" dxfId="42" priority="80" stopIfTrue="1" operator="containsText" text="a">
      <formula>NOT(ISERROR(SEARCH("a",N107)))</formula>
    </cfRule>
    <cfRule type="containsText" dxfId="41" priority="81" stopIfTrue="1" operator="containsText" text="r">
      <formula>NOT(ISERROR(SEARCH("r",N107)))</formula>
    </cfRule>
  </conditionalFormatting>
  <conditionalFormatting sqref="N128:W128 N127:O127 V127:W127">
    <cfRule type="containsText" dxfId="40" priority="75" stopIfTrue="1" operator="containsText" text="a">
      <formula>NOT(ISERROR(SEARCH("a",N127)))</formula>
    </cfRule>
    <cfRule type="containsText" dxfId="39" priority="76" stopIfTrue="1" operator="containsText" text="r">
      <formula>NOT(ISERROR(SEARCH("r",N127)))</formula>
    </cfRule>
  </conditionalFormatting>
  <conditionalFormatting sqref="N119:W120">
    <cfRule type="containsText" dxfId="38" priority="73" stopIfTrue="1" operator="containsText" text="a">
      <formula>NOT(ISERROR(SEARCH("a",N119)))</formula>
    </cfRule>
    <cfRule type="containsText" dxfId="37" priority="74" stopIfTrue="1" operator="containsText" text="r">
      <formula>NOT(ISERROR(SEARCH("r",N119)))</formula>
    </cfRule>
  </conditionalFormatting>
  <conditionalFormatting sqref="N121:W122">
    <cfRule type="containsText" dxfId="36" priority="71" stopIfTrue="1" operator="containsText" text="a">
      <formula>NOT(ISERROR(SEARCH("a",N121)))</formula>
    </cfRule>
    <cfRule type="containsText" dxfId="35" priority="72" stopIfTrue="1" operator="containsText" text="r">
      <formula>NOT(ISERROR(SEARCH("r",N121)))</formula>
    </cfRule>
  </conditionalFormatting>
  <conditionalFormatting sqref="N132:W132 N131:O131">
    <cfRule type="containsText" dxfId="34" priority="69" stopIfTrue="1" operator="containsText" text="a">
      <formula>NOT(ISERROR(SEARCH("a",N131)))</formula>
    </cfRule>
    <cfRule type="containsText" dxfId="33" priority="70" stopIfTrue="1" operator="containsText" text="r">
      <formula>NOT(ISERROR(SEARCH("r",N131)))</formula>
    </cfRule>
  </conditionalFormatting>
  <conditionalFormatting sqref="N129:W130">
    <cfRule type="containsText" dxfId="32" priority="67" stopIfTrue="1" operator="containsText" text="a">
      <formula>NOT(ISERROR(SEARCH("a",N129)))</formula>
    </cfRule>
    <cfRule type="containsText" dxfId="31" priority="68" stopIfTrue="1" operator="containsText" text="r">
      <formula>NOT(ISERROR(SEARCH("r",N129)))</formula>
    </cfRule>
  </conditionalFormatting>
  <conditionalFormatting sqref="P127:Q127">
    <cfRule type="containsText" dxfId="30" priority="56" stopIfTrue="1" operator="containsText" text="a">
      <formula>NOT(ISERROR(SEARCH("a",P127)))</formula>
    </cfRule>
    <cfRule type="containsText" dxfId="29" priority="57" stopIfTrue="1" operator="containsText" text="r">
      <formula>NOT(ISERROR(SEARCH("r",P127)))</formula>
    </cfRule>
  </conditionalFormatting>
  <conditionalFormatting sqref="R127:U127">
    <cfRule type="containsText" dxfId="28" priority="54" stopIfTrue="1" operator="containsText" text="a">
      <formula>NOT(ISERROR(SEARCH("a",R127)))</formula>
    </cfRule>
    <cfRule type="containsText" dxfId="27" priority="55" stopIfTrue="1" operator="containsText" text="r">
      <formula>NOT(ISERROR(SEARCH("r",R127)))</formula>
    </cfRule>
  </conditionalFormatting>
  <conditionalFormatting sqref="P131:W131">
    <cfRule type="containsText" dxfId="26" priority="52" stopIfTrue="1" operator="containsText" text="a">
      <formula>NOT(ISERROR(SEARCH("a",P131)))</formula>
    </cfRule>
    <cfRule type="containsText" dxfId="25" priority="53" stopIfTrue="1" operator="containsText" text="r">
      <formula>NOT(ISERROR(SEARCH("r",P131)))</formula>
    </cfRule>
  </conditionalFormatting>
  <conditionalFormatting sqref="N123:W124">
    <cfRule type="containsText" dxfId="24" priority="50" stopIfTrue="1" operator="containsText" text="a">
      <formula>NOT(ISERROR(SEARCH("a",N123)))</formula>
    </cfRule>
    <cfRule type="containsText" dxfId="23" priority="51" stopIfTrue="1" operator="containsText" text="r">
      <formula>NOT(ISERROR(SEARCH("r",N123)))</formula>
    </cfRule>
  </conditionalFormatting>
  <conditionalFormatting sqref="N125:W126">
    <cfRule type="containsText" dxfId="22" priority="45" stopIfTrue="1" operator="containsText" text="a">
      <formula>NOT(ISERROR(SEARCH("a",N125)))</formula>
    </cfRule>
    <cfRule type="containsText" dxfId="21" priority="46" stopIfTrue="1" operator="containsText" text="r">
      <formula>NOT(ISERROR(SEARCH("r",N125)))</formula>
    </cfRule>
  </conditionalFormatting>
  <conditionalFormatting sqref="P51:Q51">
    <cfRule type="containsText" dxfId="20" priority="40" stopIfTrue="1" operator="containsText" text="a">
      <formula>NOT(ISERROR(SEARCH("a",P51)))</formula>
    </cfRule>
    <cfRule type="containsText" dxfId="19" priority="41" stopIfTrue="1" operator="containsText" text="r">
      <formula>NOT(ISERROR(SEARCH("r",P51)))</formula>
    </cfRule>
  </conditionalFormatting>
  <conditionalFormatting sqref="R59:S59">
    <cfRule type="containsText" dxfId="18" priority="38" stopIfTrue="1" operator="containsText" text="a">
      <formula>NOT(ISERROR(SEARCH("a",R59)))</formula>
    </cfRule>
    <cfRule type="containsText" dxfId="17" priority="39" stopIfTrue="1" operator="containsText" text="r">
      <formula>NOT(ISERROR(SEARCH("r",R59)))</formula>
    </cfRule>
  </conditionalFormatting>
  <conditionalFormatting sqref="X95:X142">
    <cfRule type="cellIs" dxfId="16" priority="35" stopIfTrue="1" operator="between">
      <formula>-2</formula>
      <formula>-1</formula>
    </cfRule>
    <cfRule type="expression" dxfId="15" priority="36" stopIfTrue="1">
      <formula>X95&gt;=0</formula>
    </cfRule>
    <cfRule type="expression" dxfId="14" priority="37" stopIfTrue="1">
      <formula>X95&lt;=-3</formula>
    </cfRule>
  </conditionalFormatting>
  <conditionalFormatting sqref="P71:Q71">
    <cfRule type="containsText" dxfId="13" priority="13" stopIfTrue="1" operator="containsText" text="a">
      <formula>NOT(ISERROR(SEARCH("a",P71)))</formula>
    </cfRule>
    <cfRule type="containsText" dxfId="12" priority="14" stopIfTrue="1" operator="containsText" text="r">
      <formula>NOT(ISERROR(SEARCH("r",P71)))</formula>
    </cfRule>
  </conditionalFormatting>
  <conditionalFormatting sqref="R142:S142">
    <cfRule type="containsText" dxfId="11" priority="11" stopIfTrue="1" operator="containsText" text="a">
      <formula>NOT(ISERROR(SEARCH("a",R142)))</formula>
    </cfRule>
    <cfRule type="containsText" dxfId="10" priority="12" stopIfTrue="1" operator="containsText" text="r">
      <formula>NOT(ISERROR(SEARCH("r",R142)))</formula>
    </cfRule>
  </conditionalFormatting>
  <conditionalFormatting sqref="R135:S136">
    <cfRule type="containsText" dxfId="9" priority="9" stopIfTrue="1" operator="containsText" text="a">
      <formula>NOT(ISERROR(SEARCH("a",R135)))</formula>
    </cfRule>
    <cfRule type="containsText" dxfId="8" priority="10" stopIfTrue="1" operator="containsText" text="r">
      <formula>NOT(ISERROR(SEARCH("r",R135)))</formula>
    </cfRule>
  </conditionalFormatting>
  <conditionalFormatting sqref="R141:S141">
    <cfRule type="containsText" dxfId="7" priority="7" stopIfTrue="1" operator="containsText" text="a">
      <formula>NOT(ISERROR(SEARCH("a",R141)))</formula>
    </cfRule>
    <cfRule type="containsText" dxfId="6" priority="8" stopIfTrue="1" operator="containsText" text="r">
      <formula>NOT(ISERROR(SEARCH("r",R141)))</formula>
    </cfRule>
  </conditionalFormatting>
  <conditionalFormatting sqref="R137:S138">
    <cfRule type="containsText" dxfId="5" priority="5" stopIfTrue="1" operator="containsText" text="a">
      <formula>NOT(ISERROR(SEARCH("a",R137)))</formula>
    </cfRule>
    <cfRule type="containsText" dxfId="4" priority="6" stopIfTrue="1" operator="containsText" text="r">
      <formula>NOT(ISERROR(SEARCH("r",R137)))</formula>
    </cfRule>
  </conditionalFormatting>
  <conditionalFormatting sqref="R139:S140">
    <cfRule type="containsText" dxfId="3" priority="3" stopIfTrue="1" operator="containsText" text="a">
      <formula>NOT(ISERROR(SEARCH("a",R139)))</formula>
    </cfRule>
    <cfRule type="containsText" dxfId="2" priority="4" stopIfTrue="1" operator="containsText" text="r">
      <formula>NOT(ISERROR(SEARCH("r",R139)))</formula>
    </cfRule>
  </conditionalFormatting>
  <conditionalFormatting sqref="N52:O52">
    <cfRule type="containsText" dxfId="1" priority="1" stopIfTrue="1" operator="containsText" text="a">
      <formula>NOT(ISERROR(SEARCH("a",N52)))</formula>
    </cfRule>
    <cfRule type="containsText" dxfId="0" priority="2" stopIfTrue="1" operator="containsText" text="r">
      <formula>NOT(ISERROR(SEARCH("r",N52)))</formula>
    </cfRule>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J5" sqref="J5"/>
    </sheetView>
  </sheetViews>
  <sheetFormatPr defaultRowHeight="12.75"/>
  <cols>
    <col min="1" max="1" width="36.140625" customWidth="1"/>
    <col min="2" max="2" width="19.85546875" bestFit="1" customWidth="1"/>
    <col min="3" max="3" width="16.85546875" customWidth="1"/>
    <col min="5" max="5" width="14.42578125" style="69" customWidth="1"/>
    <col min="6" max="6" width="13" customWidth="1"/>
    <col min="7" max="7" width="14.85546875" style="69" customWidth="1"/>
    <col min="8" max="8" width="12.85546875" customWidth="1"/>
    <col min="9" max="9" width="12.140625" customWidth="1"/>
    <col min="10" max="10" width="13.42578125" customWidth="1"/>
  </cols>
  <sheetData>
    <row r="1" spans="1:10">
      <c r="A1" s="169" t="s">
        <v>444</v>
      </c>
    </row>
    <row r="2" spans="1:10" s="169" customFormat="1">
      <c r="A2" s="448" t="s">
        <v>445</v>
      </c>
      <c r="B2" s="448"/>
      <c r="C2" s="448" t="s">
        <v>454</v>
      </c>
      <c r="D2" s="448"/>
      <c r="E2" s="448"/>
      <c r="F2" s="448"/>
      <c r="G2" s="448"/>
      <c r="H2" s="448"/>
      <c r="I2" s="448"/>
      <c r="J2" s="448"/>
    </row>
    <row r="3" spans="1:10" s="169" customFormat="1" ht="25.5" customHeight="1">
      <c r="A3" s="441" t="s">
        <v>446</v>
      </c>
      <c r="B3" s="441"/>
      <c r="C3" s="441" t="s">
        <v>466</v>
      </c>
      <c r="D3" s="441" t="s">
        <v>511</v>
      </c>
      <c r="E3" s="441"/>
      <c r="F3" s="441" t="s">
        <v>467</v>
      </c>
      <c r="G3" s="441"/>
      <c r="H3" s="441" t="s">
        <v>477</v>
      </c>
      <c r="I3" s="441"/>
      <c r="J3" s="441"/>
    </row>
    <row r="4" spans="1:10" ht="38.25">
      <c r="A4" s="171" t="s">
        <v>447</v>
      </c>
      <c r="B4" s="171" t="s">
        <v>450</v>
      </c>
      <c r="C4" s="441"/>
      <c r="D4" s="171" t="s">
        <v>509</v>
      </c>
      <c r="E4" s="171" t="s">
        <v>510</v>
      </c>
      <c r="F4" s="171" t="s">
        <v>468</v>
      </c>
      <c r="G4" s="171" t="s">
        <v>471</v>
      </c>
      <c r="H4" s="171" t="s">
        <v>478</v>
      </c>
      <c r="I4" s="171" t="s">
        <v>482</v>
      </c>
      <c r="J4" s="171" t="s">
        <v>485</v>
      </c>
    </row>
    <row r="5" spans="1:10" ht="76.5">
      <c r="A5" s="42" t="s">
        <v>448</v>
      </c>
      <c r="B5" s="42" t="s">
        <v>451</v>
      </c>
      <c r="C5" s="44" t="s">
        <v>455</v>
      </c>
      <c r="D5" s="44" t="s">
        <v>456</v>
      </c>
      <c r="E5" s="44" t="s">
        <v>462</v>
      </c>
      <c r="F5" s="44" t="s">
        <v>469</v>
      </c>
      <c r="G5" s="44" t="s">
        <v>472</v>
      </c>
      <c r="H5" s="44" t="s">
        <v>479</v>
      </c>
      <c r="I5" s="44" t="s">
        <v>483</v>
      </c>
      <c r="J5" s="44" t="s">
        <v>486</v>
      </c>
    </row>
    <row r="6" spans="1:10" ht="76.5">
      <c r="A6" s="42" t="s">
        <v>449</v>
      </c>
      <c r="B6" s="42" t="s">
        <v>452</v>
      </c>
      <c r="C6" s="43"/>
      <c r="D6" s="44" t="s">
        <v>457</v>
      </c>
      <c r="E6" s="44" t="s">
        <v>463</v>
      </c>
      <c r="F6" s="44" t="s">
        <v>470</v>
      </c>
      <c r="G6" s="44" t="s">
        <v>473</v>
      </c>
      <c r="H6" s="44" t="s">
        <v>480</v>
      </c>
      <c r="I6" s="44" t="s">
        <v>484</v>
      </c>
      <c r="J6" s="44" t="s">
        <v>487</v>
      </c>
    </row>
    <row r="7" spans="1:10" ht="89.25">
      <c r="A7" s="43"/>
      <c r="B7" s="42" t="s">
        <v>453</v>
      </c>
      <c r="C7" s="43"/>
      <c r="D7" s="44" t="s">
        <v>458</v>
      </c>
      <c r="E7" s="44" t="s">
        <v>464</v>
      </c>
      <c r="F7" s="43"/>
      <c r="G7" s="44" t="s">
        <v>474</v>
      </c>
      <c r="H7" s="44" t="s">
        <v>481</v>
      </c>
      <c r="I7" s="43"/>
      <c r="J7" s="44" t="s">
        <v>488</v>
      </c>
    </row>
    <row r="8" spans="1:10" ht="114.75">
      <c r="A8" s="43"/>
      <c r="B8" s="43"/>
      <c r="C8" s="43"/>
      <c r="D8" s="44" t="s">
        <v>459</v>
      </c>
      <c r="E8" s="44" t="s">
        <v>465</v>
      </c>
      <c r="F8" s="43"/>
      <c r="G8" s="44" t="s">
        <v>475</v>
      </c>
      <c r="H8" s="43"/>
      <c r="I8" s="43"/>
      <c r="J8" s="44" t="s">
        <v>489</v>
      </c>
    </row>
    <row r="9" spans="1:10" ht="114.75">
      <c r="A9" s="43"/>
      <c r="B9" s="43"/>
      <c r="C9" s="43"/>
      <c r="D9" s="44" t="s">
        <v>460</v>
      </c>
      <c r="E9" s="68"/>
      <c r="F9" s="43"/>
      <c r="G9" s="44" t="s">
        <v>476</v>
      </c>
      <c r="H9" s="43"/>
      <c r="I9" s="43"/>
      <c r="J9" s="44" t="s">
        <v>490</v>
      </c>
    </row>
    <row r="10" spans="1:10" ht="63.75">
      <c r="A10" s="43"/>
      <c r="B10" s="43"/>
      <c r="C10" s="43"/>
      <c r="D10" s="44" t="s">
        <v>461</v>
      </c>
      <c r="E10" s="68"/>
      <c r="F10" s="43"/>
      <c r="G10" s="68"/>
      <c r="H10" s="43"/>
      <c r="I10" s="43"/>
      <c r="J10" s="43"/>
    </row>
  </sheetData>
  <mergeCells count="7">
    <mergeCell ref="A2:B2"/>
    <mergeCell ref="C2:J2"/>
    <mergeCell ref="F3:G3"/>
    <mergeCell ref="A3:B3"/>
    <mergeCell ref="C3:C4"/>
    <mergeCell ref="D3:E3"/>
    <mergeCell ref="H3:J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5" sqref="A5"/>
    </sheetView>
  </sheetViews>
  <sheetFormatPr defaultRowHeight="12.75"/>
  <cols>
    <col min="2" max="2" width="17.140625" customWidth="1"/>
  </cols>
  <sheetData>
    <row r="1" spans="1:5">
      <c r="A1" s="169" t="s">
        <v>491</v>
      </c>
    </row>
    <row r="2" spans="1:5">
      <c r="A2" s="169" t="s">
        <v>492</v>
      </c>
    </row>
    <row r="3" spans="1:5">
      <c r="A3" s="169" t="s">
        <v>493</v>
      </c>
      <c r="B3" s="41" t="s">
        <v>494</v>
      </c>
    </row>
    <row r="4" spans="1:5">
      <c r="A4" s="169" t="s">
        <v>495</v>
      </c>
      <c r="B4" s="41" t="s">
        <v>496</v>
      </c>
    </row>
    <row r="5" spans="1:5">
      <c r="A5" s="169" t="s">
        <v>497</v>
      </c>
    </row>
    <row r="7" spans="1:5">
      <c r="A7" s="41" t="s">
        <v>498</v>
      </c>
      <c r="B7" s="41" t="s">
        <v>499</v>
      </c>
      <c r="C7" s="41" t="s">
        <v>500</v>
      </c>
      <c r="D7" s="41" t="s">
        <v>501</v>
      </c>
      <c r="E7" s="41" t="s">
        <v>502</v>
      </c>
    </row>
    <row r="8" spans="1:5">
      <c r="A8">
        <v>1</v>
      </c>
      <c r="B8" s="41" t="s">
        <v>503</v>
      </c>
      <c r="C8" s="41" t="s">
        <v>504</v>
      </c>
      <c r="D8" s="41" t="s">
        <v>505</v>
      </c>
      <c r="E8" s="170">
        <v>0.15</v>
      </c>
    </row>
    <row r="9" spans="1:5">
      <c r="A9">
        <v>2</v>
      </c>
      <c r="B9" s="41" t="s">
        <v>506</v>
      </c>
      <c r="C9">
        <v>45</v>
      </c>
      <c r="D9" s="41" t="s">
        <v>505</v>
      </c>
      <c r="E9" s="170">
        <v>0.2</v>
      </c>
    </row>
    <row r="10" spans="1:5">
      <c r="A10">
        <v>3</v>
      </c>
      <c r="B10" s="41" t="s">
        <v>507</v>
      </c>
      <c r="C10" s="170">
        <v>0.9</v>
      </c>
      <c r="D10" s="41" t="s">
        <v>505</v>
      </c>
      <c r="E10" s="170">
        <v>0.3</v>
      </c>
    </row>
    <row r="11" spans="1:5">
      <c r="A11">
        <v>4</v>
      </c>
      <c r="B11" s="41" t="s">
        <v>508</v>
      </c>
      <c r="C11">
        <v>30</v>
      </c>
      <c r="D11" s="41" t="s">
        <v>505</v>
      </c>
      <c r="E11" s="170">
        <v>0.35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0"/>
  <sheetViews>
    <sheetView topLeftCell="A2" zoomScale="120" zoomScaleNormal="120" workbookViewId="0">
      <selection activeCell="A4" sqref="A4:B4"/>
    </sheetView>
  </sheetViews>
  <sheetFormatPr defaultRowHeight="12.75"/>
  <cols>
    <col min="1" max="1" width="7.85546875" customWidth="1"/>
    <col min="2" max="2" width="35.140625" customWidth="1"/>
    <col min="3" max="3" width="58.140625" bestFit="1" customWidth="1"/>
  </cols>
  <sheetData>
    <row r="2" spans="1:3">
      <c r="A2" s="176" t="s">
        <v>702</v>
      </c>
      <c r="B2" s="172"/>
    </row>
    <row r="3" spans="1:3" ht="24.75" customHeight="1">
      <c r="A3" s="558" t="s">
        <v>703</v>
      </c>
      <c r="B3" s="558"/>
      <c r="C3" s="558"/>
    </row>
    <row r="4" spans="1:3" s="177" customFormat="1">
      <c r="A4" s="557" t="s">
        <v>556</v>
      </c>
      <c r="B4" s="557"/>
      <c r="C4" s="177" t="s">
        <v>527</v>
      </c>
    </row>
    <row r="5" spans="1:3">
      <c r="A5" s="46">
        <v>0</v>
      </c>
      <c r="B5" s="42" t="s">
        <v>528</v>
      </c>
      <c r="C5" s="42" t="s">
        <v>529</v>
      </c>
    </row>
    <row r="6" spans="1:3" ht="38.25">
      <c r="A6" s="46">
        <v>1</v>
      </c>
      <c r="B6" s="42" t="s">
        <v>530</v>
      </c>
      <c r="C6" s="44" t="s">
        <v>531</v>
      </c>
    </row>
    <row r="7" spans="1:3" ht="51">
      <c r="A7" s="46">
        <v>2</v>
      </c>
      <c r="B7" s="42" t="s">
        <v>532</v>
      </c>
      <c r="C7" s="44" t="s">
        <v>533</v>
      </c>
    </row>
    <row r="8" spans="1:3" ht="38.25">
      <c r="A8" s="46">
        <v>3</v>
      </c>
      <c r="B8" s="42" t="s">
        <v>534</v>
      </c>
      <c r="C8" s="44" t="s">
        <v>535</v>
      </c>
    </row>
    <row r="9" spans="1:3" ht="25.5">
      <c r="A9" s="46">
        <v>4</v>
      </c>
      <c r="B9" s="42" t="s">
        <v>536</v>
      </c>
      <c r="C9" s="44" t="s">
        <v>537</v>
      </c>
    </row>
    <row r="10" spans="1:3" ht="51">
      <c r="A10" s="46">
        <v>5</v>
      </c>
      <c r="B10" s="42" t="s">
        <v>538</v>
      </c>
      <c r="C10" s="44" t="s">
        <v>539</v>
      </c>
    </row>
  </sheetData>
  <mergeCells count="2">
    <mergeCell ref="A4:B4"/>
    <mergeCell ref="A3:C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4" sqref="I24"/>
    </sheetView>
  </sheetViews>
  <sheetFormatPr defaultRowHeight="12.7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zoomScale="85" zoomScaleNormal="85" workbookViewId="0">
      <pane xSplit="14" ySplit="2" topLeftCell="O15" activePane="bottomRight" state="frozen"/>
      <selection pane="topRight" activeCell="O1" sqref="O1"/>
      <selection pane="bottomLeft" activeCell="A3" sqref="A3"/>
      <selection pane="bottomRight" activeCell="S17" sqref="S17"/>
    </sheetView>
  </sheetViews>
  <sheetFormatPr defaultRowHeight="12.75"/>
  <cols>
    <col min="1" max="1" width="16" style="261" customWidth="1"/>
    <col min="2" max="17" width="7.42578125" style="249" customWidth="1"/>
    <col min="18" max="19" width="9.140625" style="249"/>
  </cols>
  <sheetData>
    <row r="1" spans="1:19" s="265" customFormat="1" ht="152.25" customHeight="1">
      <c r="A1" s="263"/>
      <c r="B1" s="263" t="str">
        <f>A2</f>
        <v>Flexibility- sự linh hoạt</v>
      </c>
      <c r="C1" s="263" t="str">
        <f>A3</f>
        <v>Communication- Giao tiếp</v>
      </c>
      <c r="D1" s="263" t="str">
        <f>A4</f>
        <v>Teamwork and Cooperation- tinh thần đồng đội</v>
      </c>
      <c r="E1" s="263" t="str">
        <f>A5</f>
        <v xml:space="preserve">Initiative- chủ động </v>
      </c>
      <c r="F1" s="263" t="str">
        <f>A6</f>
        <v>Adventurous- mạo hiểm</v>
      </c>
      <c r="G1" s="263" t="str">
        <f>A7</f>
        <v>Business Accumen- nhạy bén trong công việc</v>
      </c>
      <c r="H1" s="263" t="str">
        <f>A8</f>
        <v>Decisiveness- quyết đoán</v>
      </c>
      <c r="I1" s="263" t="str">
        <f>A9</f>
        <v>Commitment to Organization- trung thành với công ty</v>
      </c>
      <c r="J1" s="263" t="str">
        <f>A10</f>
        <v>Integrity- Trung thực</v>
      </c>
      <c r="K1" s="263" t="str">
        <f>A11</f>
        <v>Self-control - Tự chủ</v>
      </c>
      <c r="L1" s="263" t="str">
        <f>A12</f>
        <v>Enthusiasm- nhiệt tình</v>
      </c>
      <c r="M1" s="263" t="str">
        <f>A13</f>
        <v>Self-Confident- tự tin</v>
      </c>
      <c r="N1" s="263" t="str">
        <f>A14</f>
        <v>Cultural Awareness- Am hiểu văn hóa</v>
      </c>
      <c r="O1" s="263" t="str">
        <f>A15</f>
        <v>Accountability- tinh thần trách nhiệm</v>
      </c>
      <c r="P1" s="263" t="str">
        <f>A16</f>
        <v>Customer Service Orientation- định hướng phục vụ tối đa khách hàng</v>
      </c>
      <c r="Q1" s="263" t="str">
        <f>A17</f>
        <v xml:space="preserve"> Results Orientation- định hướng kết quả</v>
      </c>
      <c r="R1" s="264" t="s">
        <v>686</v>
      </c>
      <c r="S1" s="264" t="s">
        <v>685</v>
      </c>
    </row>
    <row r="2" spans="1:19" s="254" customFormat="1" ht="41.25" customHeight="1">
      <c r="A2" s="262" t="s">
        <v>840</v>
      </c>
      <c r="B2" s="250"/>
      <c r="C2" s="251">
        <v>2</v>
      </c>
      <c r="D2" s="251">
        <v>2</v>
      </c>
      <c r="E2" s="251">
        <v>2</v>
      </c>
      <c r="F2" s="251">
        <v>3</v>
      </c>
      <c r="G2" s="251">
        <v>2</v>
      </c>
      <c r="H2" s="251">
        <v>3</v>
      </c>
      <c r="I2" s="251">
        <v>1</v>
      </c>
      <c r="J2" s="251">
        <v>2</v>
      </c>
      <c r="K2" s="251">
        <v>2</v>
      </c>
      <c r="L2" s="251">
        <v>2</v>
      </c>
      <c r="M2" s="251">
        <v>3</v>
      </c>
      <c r="N2" s="251">
        <v>3</v>
      </c>
      <c r="O2" s="251">
        <v>1</v>
      </c>
      <c r="P2" s="251">
        <v>3</v>
      </c>
      <c r="Q2" s="251">
        <v>1</v>
      </c>
      <c r="R2" s="252">
        <f t="shared" ref="R2:R17" si="0">SUM(B2:Q2)</f>
        <v>32</v>
      </c>
      <c r="S2" s="253">
        <f t="shared" ref="S2:S17" ca="1" si="1">R2/$R$18</f>
        <v>6.6666666666666666E-2</v>
      </c>
    </row>
    <row r="3" spans="1:19" s="254" customFormat="1" ht="41.25" customHeight="1">
      <c r="A3" s="262" t="s">
        <v>841</v>
      </c>
      <c r="B3" s="251">
        <f ca="1">IF(INDIRECT(ADDRESS(COLUMN(),ROW(),4,1)),  4-INDIRECT(ADDRESS(COLUMN(),ROW(),4,1)),0)</f>
        <v>2</v>
      </c>
      <c r="C3" s="250"/>
      <c r="D3" s="251">
        <v>2</v>
      </c>
      <c r="E3" s="251">
        <v>2</v>
      </c>
      <c r="F3" s="251">
        <v>3</v>
      </c>
      <c r="G3" s="251">
        <v>2</v>
      </c>
      <c r="H3" s="251">
        <v>3</v>
      </c>
      <c r="I3" s="251">
        <v>1</v>
      </c>
      <c r="J3" s="251">
        <v>1</v>
      </c>
      <c r="K3" s="251">
        <v>1</v>
      </c>
      <c r="L3" s="251">
        <v>2</v>
      </c>
      <c r="M3" s="251">
        <v>2</v>
      </c>
      <c r="N3" s="251">
        <v>2</v>
      </c>
      <c r="O3" s="251">
        <v>1</v>
      </c>
      <c r="P3" s="251">
        <v>2</v>
      </c>
      <c r="Q3" s="251">
        <v>2</v>
      </c>
      <c r="R3" s="252">
        <f t="shared" ca="1" si="0"/>
        <v>28</v>
      </c>
      <c r="S3" s="253">
        <f t="shared" ca="1" si="1"/>
        <v>5.8333333333333334E-2</v>
      </c>
    </row>
    <row r="4" spans="1:19" s="254" customFormat="1" ht="41.25" customHeight="1">
      <c r="A4" s="262" t="s">
        <v>842</v>
      </c>
      <c r="B4" s="251">
        <f t="shared" ref="B4:P17" ca="1" si="2">IF(INDIRECT(ADDRESS(COLUMN(),ROW(),4,1)),  4-INDIRECT(ADDRESS(COLUMN(),ROW(),4,1)),0)</f>
        <v>2</v>
      </c>
      <c r="C4" s="251">
        <f t="shared" ca="1" si="2"/>
        <v>2</v>
      </c>
      <c r="D4" s="250"/>
      <c r="E4" s="251">
        <v>2</v>
      </c>
      <c r="F4" s="251">
        <v>3</v>
      </c>
      <c r="G4" s="251">
        <v>2</v>
      </c>
      <c r="H4" s="251">
        <v>3</v>
      </c>
      <c r="I4" s="251">
        <v>2</v>
      </c>
      <c r="J4" s="251">
        <v>1</v>
      </c>
      <c r="K4" s="251">
        <v>2</v>
      </c>
      <c r="L4" s="251">
        <v>2</v>
      </c>
      <c r="M4" s="251">
        <v>2</v>
      </c>
      <c r="N4" s="251">
        <v>3</v>
      </c>
      <c r="O4" s="251">
        <v>1</v>
      </c>
      <c r="P4" s="251">
        <v>3</v>
      </c>
      <c r="Q4" s="251">
        <v>2</v>
      </c>
      <c r="R4" s="252">
        <f t="shared" ca="1" si="0"/>
        <v>32</v>
      </c>
      <c r="S4" s="253">
        <f t="shared" ca="1" si="1"/>
        <v>6.6666666666666666E-2</v>
      </c>
    </row>
    <row r="5" spans="1:19" s="254" customFormat="1" ht="41.25" customHeight="1">
      <c r="A5" s="262" t="s">
        <v>843</v>
      </c>
      <c r="B5" s="251">
        <f t="shared" ca="1" si="2"/>
        <v>2</v>
      </c>
      <c r="C5" s="251">
        <f t="shared" ca="1" si="2"/>
        <v>2</v>
      </c>
      <c r="D5" s="251">
        <f t="shared" ca="1" si="2"/>
        <v>2</v>
      </c>
      <c r="E5" s="250"/>
      <c r="F5" s="251">
        <v>3</v>
      </c>
      <c r="G5" s="251">
        <v>2</v>
      </c>
      <c r="H5" s="251">
        <v>3</v>
      </c>
      <c r="I5" s="251">
        <v>1</v>
      </c>
      <c r="J5" s="251">
        <v>1</v>
      </c>
      <c r="K5" s="251">
        <v>2</v>
      </c>
      <c r="L5" s="251">
        <v>2</v>
      </c>
      <c r="M5" s="251">
        <v>3</v>
      </c>
      <c r="N5" s="251">
        <v>3</v>
      </c>
      <c r="O5" s="251">
        <v>1</v>
      </c>
      <c r="P5" s="251">
        <v>3</v>
      </c>
      <c r="Q5" s="251">
        <v>3</v>
      </c>
      <c r="R5" s="252">
        <f t="shared" ca="1" si="0"/>
        <v>33</v>
      </c>
      <c r="S5" s="253">
        <f t="shared" ca="1" si="1"/>
        <v>6.8750000000000006E-2</v>
      </c>
    </row>
    <row r="6" spans="1:19" s="254" customFormat="1" ht="41.25" customHeight="1">
      <c r="A6" s="262" t="s">
        <v>844</v>
      </c>
      <c r="B6" s="251">
        <f t="shared" ca="1" si="2"/>
        <v>1</v>
      </c>
      <c r="C6" s="251">
        <f t="shared" ca="1" si="2"/>
        <v>1</v>
      </c>
      <c r="D6" s="251">
        <f t="shared" ca="1" si="2"/>
        <v>1</v>
      </c>
      <c r="E6" s="251">
        <f t="shared" ca="1" si="2"/>
        <v>1</v>
      </c>
      <c r="F6" s="250"/>
      <c r="G6" s="251">
        <v>2</v>
      </c>
      <c r="H6" s="251">
        <v>1</v>
      </c>
      <c r="I6" s="251">
        <v>1</v>
      </c>
      <c r="J6" s="251">
        <v>1</v>
      </c>
      <c r="K6" s="251">
        <v>1</v>
      </c>
      <c r="L6" s="251">
        <v>1</v>
      </c>
      <c r="M6" s="251">
        <v>2</v>
      </c>
      <c r="N6" s="251">
        <v>2</v>
      </c>
      <c r="O6" s="251">
        <v>1</v>
      </c>
      <c r="P6" s="251">
        <v>1</v>
      </c>
      <c r="Q6" s="251">
        <v>1</v>
      </c>
      <c r="R6" s="252">
        <f t="shared" ca="1" si="0"/>
        <v>18</v>
      </c>
      <c r="S6" s="253">
        <f t="shared" ca="1" si="1"/>
        <v>3.7499999999999999E-2</v>
      </c>
    </row>
    <row r="7" spans="1:19" s="254" customFormat="1" ht="41.25" customHeight="1">
      <c r="A7" s="262" t="s">
        <v>880</v>
      </c>
      <c r="B7" s="251">
        <f t="shared" ca="1" si="2"/>
        <v>2</v>
      </c>
      <c r="C7" s="251">
        <f t="shared" ca="1" si="2"/>
        <v>2</v>
      </c>
      <c r="D7" s="251">
        <f t="shared" ca="1" si="2"/>
        <v>2</v>
      </c>
      <c r="E7" s="251">
        <f t="shared" ca="1" si="2"/>
        <v>2</v>
      </c>
      <c r="F7" s="251">
        <f t="shared" ca="1" si="2"/>
        <v>2</v>
      </c>
      <c r="G7" s="250"/>
      <c r="H7" s="251">
        <v>3</v>
      </c>
      <c r="I7" s="251">
        <v>2</v>
      </c>
      <c r="J7" s="251">
        <v>1</v>
      </c>
      <c r="K7" s="251">
        <v>2</v>
      </c>
      <c r="L7" s="251">
        <v>2</v>
      </c>
      <c r="M7" s="251">
        <v>3</v>
      </c>
      <c r="N7" s="251">
        <v>3</v>
      </c>
      <c r="O7" s="251">
        <v>1</v>
      </c>
      <c r="P7" s="251">
        <v>3</v>
      </c>
      <c r="Q7" s="251">
        <v>2</v>
      </c>
      <c r="R7" s="252">
        <f t="shared" ca="1" si="0"/>
        <v>32</v>
      </c>
      <c r="S7" s="253">
        <f t="shared" ca="1" si="1"/>
        <v>6.6666666666666666E-2</v>
      </c>
    </row>
    <row r="8" spans="1:19" s="254" customFormat="1" ht="41.25" customHeight="1">
      <c r="A8" s="262" t="s">
        <v>845</v>
      </c>
      <c r="B8" s="251">
        <f t="shared" ca="1" si="2"/>
        <v>1</v>
      </c>
      <c r="C8" s="251">
        <f t="shared" ca="1" si="2"/>
        <v>1</v>
      </c>
      <c r="D8" s="251">
        <f t="shared" ca="1" si="2"/>
        <v>1</v>
      </c>
      <c r="E8" s="251">
        <f t="shared" ca="1" si="2"/>
        <v>1</v>
      </c>
      <c r="F8" s="251">
        <f t="shared" ca="1" si="2"/>
        <v>3</v>
      </c>
      <c r="G8" s="251">
        <f t="shared" ca="1" si="2"/>
        <v>1</v>
      </c>
      <c r="H8" s="250"/>
      <c r="I8" s="251">
        <v>1</v>
      </c>
      <c r="J8" s="251">
        <v>1</v>
      </c>
      <c r="K8" s="251">
        <v>2</v>
      </c>
      <c r="L8" s="251">
        <v>1</v>
      </c>
      <c r="M8" s="251">
        <v>2</v>
      </c>
      <c r="N8" s="251">
        <v>2</v>
      </c>
      <c r="O8" s="251">
        <v>1</v>
      </c>
      <c r="P8" s="251">
        <v>2</v>
      </c>
      <c r="Q8" s="251">
        <v>2</v>
      </c>
      <c r="R8" s="252">
        <f t="shared" ca="1" si="0"/>
        <v>22</v>
      </c>
      <c r="S8" s="253">
        <f t="shared" ca="1" si="1"/>
        <v>4.583333333333333E-2</v>
      </c>
    </row>
    <row r="9" spans="1:19" s="254" customFormat="1" ht="41.25" customHeight="1">
      <c r="A9" s="262" t="s">
        <v>846</v>
      </c>
      <c r="B9" s="251">
        <f t="shared" ca="1" si="2"/>
        <v>3</v>
      </c>
      <c r="C9" s="251">
        <f t="shared" ca="1" si="2"/>
        <v>3</v>
      </c>
      <c r="D9" s="251">
        <f t="shared" ca="1" si="2"/>
        <v>2</v>
      </c>
      <c r="E9" s="251">
        <f t="shared" ca="1" si="2"/>
        <v>3</v>
      </c>
      <c r="F9" s="251">
        <f t="shared" ca="1" si="2"/>
        <v>3</v>
      </c>
      <c r="G9" s="251">
        <f t="shared" ca="1" si="2"/>
        <v>2</v>
      </c>
      <c r="H9" s="251">
        <f t="shared" ca="1" si="2"/>
        <v>3</v>
      </c>
      <c r="I9" s="250"/>
      <c r="J9" s="251">
        <v>3</v>
      </c>
      <c r="K9" s="251">
        <v>2</v>
      </c>
      <c r="L9" s="251">
        <v>2</v>
      </c>
      <c r="M9" s="251">
        <v>3</v>
      </c>
      <c r="N9" s="251">
        <v>2</v>
      </c>
      <c r="O9" s="251">
        <v>2</v>
      </c>
      <c r="P9" s="251">
        <v>3</v>
      </c>
      <c r="Q9" s="251">
        <v>2</v>
      </c>
      <c r="R9" s="252">
        <f t="shared" ca="1" si="0"/>
        <v>38</v>
      </c>
      <c r="S9" s="253">
        <f t="shared" ca="1" si="1"/>
        <v>7.9166666666666663E-2</v>
      </c>
    </row>
    <row r="10" spans="1:19" s="254" customFormat="1" ht="41.25" customHeight="1">
      <c r="A10" s="262" t="s">
        <v>847</v>
      </c>
      <c r="B10" s="251">
        <f t="shared" ca="1" si="2"/>
        <v>2</v>
      </c>
      <c r="C10" s="251">
        <f t="shared" ca="1" si="2"/>
        <v>3</v>
      </c>
      <c r="D10" s="251">
        <f t="shared" ca="1" si="2"/>
        <v>3</v>
      </c>
      <c r="E10" s="251">
        <f t="shared" ca="1" si="2"/>
        <v>3</v>
      </c>
      <c r="F10" s="251">
        <f t="shared" ca="1" si="2"/>
        <v>3</v>
      </c>
      <c r="G10" s="251">
        <f t="shared" ca="1" si="2"/>
        <v>3</v>
      </c>
      <c r="H10" s="251">
        <f t="shared" ca="1" si="2"/>
        <v>3</v>
      </c>
      <c r="I10" s="251">
        <f t="shared" ca="1" si="2"/>
        <v>1</v>
      </c>
      <c r="J10" s="250"/>
      <c r="K10" s="251">
        <v>3</v>
      </c>
      <c r="L10" s="251">
        <v>3</v>
      </c>
      <c r="M10" s="251">
        <v>3</v>
      </c>
      <c r="N10" s="251">
        <v>3</v>
      </c>
      <c r="O10" s="251">
        <v>2</v>
      </c>
      <c r="P10" s="251">
        <v>3</v>
      </c>
      <c r="Q10" s="251">
        <v>2</v>
      </c>
      <c r="R10" s="252">
        <f t="shared" ca="1" si="0"/>
        <v>40</v>
      </c>
      <c r="S10" s="253">
        <f t="shared" ca="1" si="1"/>
        <v>8.3333333333333329E-2</v>
      </c>
    </row>
    <row r="11" spans="1:19" s="254" customFormat="1" ht="41.25" customHeight="1">
      <c r="A11" s="262" t="s">
        <v>848</v>
      </c>
      <c r="B11" s="251">
        <f t="shared" ca="1" si="2"/>
        <v>2</v>
      </c>
      <c r="C11" s="251">
        <f t="shared" ca="1" si="2"/>
        <v>3</v>
      </c>
      <c r="D11" s="251">
        <f t="shared" ca="1" si="2"/>
        <v>2</v>
      </c>
      <c r="E11" s="251">
        <f t="shared" ca="1" si="2"/>
        <v>2</v>
      </c>
      <c r="F11" s="251">
        <f t="shared" ca="1" si="2"/>
        <v>3</v>
      </c>
      <c r="G11" s="251">
        <f t="shared" ca="1" si="2"/>
        <v>2</v>
      </c>
      <c r="H11" s="251">
        <f t="shared" ca="1" si="2"/>
        <v>2</v>
      </c>
      <c r="I11" s="251">
        <f t="shared" ca="1" si="2"/>
        <v>2</v>
      </c>
      <c r="J11" s="251">
        <f t="shared" ca="1" si="2"/>
        <v>1</v>
      </c>
      <c r="K11" s="250"/>
      <c r="L11" s="251">
        <v>3</v>
      </c>
      <c r="M11" s="251">
        <v>3</v>
      </c>
      <c r="N11" s="251">
        <v>3</v>
      </c>
      <c r="O11" s="251">
        <v>1</v>
      </c>
      <c r="P11" s="251">
        <v>3</v>
      </c>
      <c r="Q11" s="251">
        <v>1</v>
      </c>
      <c r="R11" s="252">
        <f t="shared" ca="1" si="0"/>
        <v>33</v>
      </c>
      <c r="S11" s="253">
        <f t="shared" ca="1" si="1"/>
        <v>6.8750000000000006E-2</v>
      </c>
    </row>
    <row r="12" spans="1:19" s="254" customFormat="1" ht="41.25" customHeight="1">
      <c r="A12" s="262" t="s">
        <v>849</v>
      </c>
      <c r="B12" s="251">
        <f t="shared" ca="1" si="2"/>
        <v>2</v>
      </c>
      <c r="C12" s="251">
        <f t="shared" ca="1" si="2"/>
        <v>2</v>
      </c>
      <c r="D12" s="251">
        <f t="shared" ca="1" si="2"/>
        <v>2</v>
      </c>
      <c r="E12" s="251">
        <f t="shared" ca="1" si="2"/>
        <v>2</v>
      </c>
      <c r="F12" s="251">
        <f t="shared" ca="1" si="2"/>
        <v>3</v>
      </c>
      <c r="G12" s="251">
        <f t="shared" ca="1" si="2"/>
        <v>2</v>
      </c>
      <c r="H12" s="251">
        <f t="shared" ca="1" si="2"/>
        <v>3</v>
      </c>
      <c r="I12" s="251">
        <f t="shared" ca="1" si="2"/>
        <v>2</v>
      </c>
      <c r="J12" s="251">
        <f t="shared" ca="1" si="2"/>
        <v>1</v>
      </c>
      <c r="K12" s="251">
        <f t="shared" ca="1" si="2"/>
        <v>1</v>
      </c>
      <c r="L12" s="250"/>
      <c r="M12" s="251">
        <v>2</v>
      </c>
      <c r="N12" s="251">
        <v>3</v>
      </c>
      <c r="O12" s="251">
        <v>1</v>
      </c>
      <c r="P12" s="251">
        <v>3</v>
      </c>
      <c r="Q12" s="251">
        <v>2</v>
      </c>
      <c r="R12" s="252">
        <f t="shared" ca="1" si="0"/>
        <v>31</v>
      </c>
      <c r="S12" s="253">
        <f t="shared" ca="1" si="1"/>
        <v>6.458333333333334E-2</v>
      </c>
    </row>
    <row r="13" spans="1:19" s="254" customFormat="1" ht="41.25" customHeight="1">
      <c r="A13" s="262" t="s">
        <v>850</v>
      </c>
      <c r="B13" s="251">
        <f t="shared" ca="1" si="2"/>
        <v>1</v>
      </c>
      <c r="C13" s="251">
        <f t="shared" ca="1" si="2"/>
        <v>2</v>
      </c>
      <c r="D13" s="251">
        <f t="shared" ca="1" si="2"/>
        <v>2</v>
      </c>
      <c r="E13" s="251">
        <f t="shared" ca="1" si="2"/>
        <v>1</v>
      </c>
      <c r="F13" s="251">
        <f t="shared" ca="1" si="2"/>
        <v>2</v>
      </c>
      <c r="G13" s="251">
        <f t="shared" ca="1" si="2"/>
        <v>1</v>
      </c>
      <c r="H13" s="251">
        <f t="shared" ca="1" si="2"/>
        <v>2</v>
      </c>
      <c r="I13" s="251">
        <f t="shared" ca="1" si="2"/>
        <v>1</v>
      </c>
      <c r="J13" s="251">
        <f t="shared" ca="1" si="2"/>
        <v>1</v>
      </c>
      <c r="K13" s="251">
        <f t="shared" ca="1" si="2"/>
        <v>1</v>
      </c>
      <c r="L13" s="251">
        <f t="shared" ca="1" si="2"/>
        <v>2</v>
      </c>
      <c r="M13" s="250"/>
      <c r="N13" s="251">
        <v>2</v>
      </c>
      <c r="O13" s="251">
        <v>1</v>
      </c>
      <c r="P13" s="251">
        <v>2</v>
      </c>
      <c r="Q13" s="251">
        <v>1</v>
      </c>
      <c r="R13" s="252">
        <f t="shared" ca="1" si="0"/>
        <v>22</v>
      </c>
      <c r="S13" s="253">
        <f t="shared" ca="1" si="1"/>
        <v>4.583333333333333E-2</v>
      </c>
    </row>
    <row r="14" spans="1:19" s="254" customFormat="1" ht="41.25" customHeight="1">
      <c r="A14" s="262" t="s">
        <v>851</v>
      </c>
      <c r="B14" s="251">
        <f t="shared" ca="1" si="2"/>
        <v>1</v>
      </c>
      <c r="C14" s="251">
        <f t="shared" ca="1" si="2"/>
        <v>2</v>
      </c>
      <c r="D14" s="251">
        <f t="shared" ca="1" si="2"/>
        <v>1</v>
      </c>
      <c r="E14" s="251">
        <f t="shared" ca="1" si="2"/>
        <v>1</v>
      </c>
      <c r="F14" s="251">
        <f t="shared" ca="1" si="2"/>
        <v>2</v>
      </c>
      <c r="G14" s="251">
        <f t="shared" ca="1" si="2"/>
        <v>1</v>
      </c>
      <c r="H14" s="251">
        <f t="shared" ca="1" si="2"/>
        <v>2</v>
      </c>
      <c r="I14" s="251">
        <f t="shared" ca="1" si="2"/>
        <v>2</v>
      </c>
      <c r="J14" s="251">
        <f t="shared" ca="1" si="2"/>
        <v>1</v>
      </c>
      <c r="K14" s="251">
        <f t="shared" ca="1" si="2"/>
        <v>1</v>
      </c>
      <c r="L14" s="251">
        <f t="shared" ca="1" si="2"/>
        <v>1</v>
      </c>
      <c r="M14" s="251">
        <f t="shared" ca="1" si="2"/>
        <v>2</v>
      </c>
      <c r="N14" s="250"/>
      <c r="O14" s="251">
        <v>2</v>
      </c>
      <c r="P14" s="251">
        <v>3</v>
      </c>
      <c r="Q14" s="251">
        <v>2</v>
      </c>
      <c r="R14" s="252">
        <f t="shared" ca="1" si="0"/>
        <v>24</v>
      </c>
      <c r="S14" s="253">
        <f t="shared" ca="1" si="1"/>
        <v>0.05</v>
      </c>
    </row>
    <row r="15" spans="1:19" s="254" customFormat="1" ht="41.25" customHeight="1">
      <c r="A15" s="262" t="s">
        <v>852</v>
      </c>
      <c r="B15" s="251">
        <f t="shared" ca="1" si="2"/>
        <v>3</v>
      </c>
      <c r="C15" s="251">
        <f t="shared" ca="1" si="2"/>
        <v>3</v>
      </c>
      <c r="D15" s="251">
        <f t="shared" ca="1" si="2"/>
        <v>3</v>
      </c>
      <c r="E15" s="251">
        <f t="shared" ca="1" si="2"/>
        <v>3</v>
      </c>
      <c r="F15" s="251">
        <f t="shared" ca="1" si="2"/>
        <v>3</v>
      </c>
      <c r="G15" s="251">
        <f t="shared" ca="1" si="2"/>
        <v>3</v>
      </c>
      <c r="H15" s="251">
        <f t="shared" ca="1" si="2"/>
        <v>3</v>
      </c>
      <c r="I15" s="251">
        <f t="shared" ca="1" si="2"/>
        <v>2</v>
      </c>
      <c r="J15" s="251">
        <f t="shared" ca="1" si="2"/>
        <v>2</v>
      </c>
      <c r="K15" s="251">
        <f t="shared" ca="1" si="2"/>
        <v>3</v>
      </c>
      <c r="L15" s="251">
        <f t="shared" ca="1" si="2"/>
        <v>3</v>
      </c>
      <c r="M15" s="251">
        <f t="shared" ca="1" si="2"/>
        <v>3</v>
      </c>
      <c r="N15" s="251">
        <f t="shared" ca="1" si="2"/>
        <v>2</v>
      </c>
      <c r="O15" s="250"/>
      <c r="P15" s="251">
        <v>3</v>
      </c>
      <c r="Q15" s="251">
        <v>2</v>
      </c>
      <c r="R15" s="252">
        <f t="shared" ca="1" si="0"/>
        <v>41</v>
      </c>
      <c r="S15" s="253">
        <f t="shared" ca="1" si="1"/>
        <v>8.5416666666666669E-2</v>
      </c>
    </row>
    <row r="16" spans="1:19" s="254" customFormat="1" ht="41.25" customHeight="1">
      <c r="A16" s="262" t="s">
        <v>853</v>
      </c>
      <c r="B16" s="251">
        <f t="shared" ca="1" si="2"/>
        <v>1</v>
      </c>
      <c r="C16" s="251">
        <f t="shared" ca="1" si="2"/>
        <v>2</v>
      </c>
      <c r="D16" s="251">
        <f t="shared" ca="1" si="2"/>
        <v>1</v>
      </c>
      <c r="E16" s="251">
        <f t="shared" ca="1" si="2"/>
        <v>1</v>
      </c>
      <c r="F16" s="251">
        <f t="shared" ca="1" si="2"/>
        <v>3</v>
      </c>
      <c r="G16" s="251">
        <f t="shared" ca="1" si="2"/>
        <v>1</v>
      </c>
      <c r="H16" s="251">
        <f t="shared" ca="1" si="2"/>
        <v>2</v>
      </c>
      <c r="I16" s="251">
        <f t="shared" ca="1" si="2"/>
        <v>1</v>
      </c>
      <c r="J16" s="251">
        <f t="shared" ca="1" si="2"/>
        <v>1</v>
      </c>
      <c r="K16" s="251">
        <f t="shared" ca="1" si="2"/>
        <v>1</v>
      </c>
      <c r="L16" s="251">
        <f t="shared" ca="1" si="2"/>
        <v>1</v>
      </c>
      <c r="M16" s="251">
        <f t="shared" ca="1" si="2"/>
        <v>2</v>
      </c>
      <c r="N16" s="251">
        <f t="shared" ca="1" si="2"/>
        <v>1</v>
      </c>
      <c r="O16" s="251">
        <f t="shared" ca="1" si="2"/>
        <v>1</v>
      </c>
      <c r="P16" s="250"/>
      <c r="Q16" s="251">
        <v>1</v>
      </c>
      <c r="R16" s="252">
        <f t="shared" ca="1" si="0"/>
        <v>20</v>
      </c>
      <c r="S16" s="253">
        <f t="shared" ca="1" si="1"/>
        <v>4.1666666666666664E-2</v>
      </c>
    </row>
    <row r="17" spans="1:19" s="254" customFormat="1" ht="41.25" customHeight="1">
      <c r="A17" s="262" t="s">
        <v>854</v>
      </c>
      <c r="B17" s="251">
        <f t="shared" ca="1" si="2"/>
        <v>3</v>
      </c>
      <c r="C17" s="251">
        <f t="shared" ca="1" si="2"/>
        <v>2</v>
      </c>
      <c r="D17" s="251">
        <f t="shared" ca="1" si="2"/>
        <v>2</v>
      </c>
      <c r="E17" s="251">
        <f t="shared" ca="1" si="2"/>
        <v>1</v>
      </c>
      <c r="F17" s="251">
        <f t="shared" ca="1" si="2"/>
        <v>3</v>
      </c>
      <c r="G17" s="251">
        <f t="shared" ca="1" si="2"/>
        <v>2</v>
      </c>
      <c r="H17" s="251">
        <f t="shared" ca="1" si="2"/>
        <v>2</v>
      </c>
      <c r="I17" s="251">
        <f t="shared" ca="1" si="2"/>
        <v>2</v>
      </c>
      <c r="J17" s="251">
        <f t="shared" ca="1" si="2"/>
        <v>2</v>
      </c>
      <c r="K17" s="251">
        <f t="shared" ca="1" si="2"/>
        <v>3</v>
      </c>
      <c r="L17" s="251">
        <f t="shared" ca="1" si="2"/>
        <v>2</v>
      </c>
      <c r="M17" s="251">
        <f t="shared" ca="1" si="2"/>
        <v>3</v>
      </c>
      <c r="N17" s="251">
        <f t="shared" ca="1" si="2"/>
        <v>2</v>
      </c>
      <c r="O17" s="251">
        <f t="shared" ca="1" si="2"/>
        <v>2</v>
      </c>
      <c r="P17" s="251">
        <f t="shared" ca="1" si="2"/>
        <v>3</v>
      </c>
      <c r="Q17" s="250"/>
      <c r="R17" s="252">
        <f t="shared" ca="1" si="0"/>
        <v>34</v>
      </c>
      <c r="S17" s="253">
        <f t="shared" ca="1" si="1"/>
        <v>7.0833333333333331E-2</v>
      </c>
    </row>
    <row r="18" spans="1:19" s="254" customFormat="1">
      <c r="A18" s="260" t="s">
        <v>883</v>
      </c>
      <c r="B18" s="255">
        <f t="shared" ref="B18:S18" ca="1" si="3">SUM(B2:B17)</f>
        <v>28</v>
      </c>
      <c r="C18" s="255">
        <f t="shared" ca="1" si="3"/>
        <v>32</v>
      </c>
      <c r="D18" s="255">
        <f t="shared" ca="1" si="3"/>
        <v>28</v>
      </c>
      <c r="E18" s="255">
        <f t="shared" ca="1" si="3"/>
        <v>27</v>
      </c>
      <c r="F18" s="252">
        <f ca="1">SUM(F2:F17)</f>
        <v>42</v>
      </c>
      <c r="G18" s="255">
        <f t="shared" ca="1" si="3"/>
        <v>28</v>
      </c>
      <c r="H18" s="255">
        <f t="shared" ca="1" si="3"/>
        <v>38</v>
      </c>
      <c r="I18" s="255">
        <f t="shared" ca="1" si="3"/>
        <v>22</v>
      </c>
      <c r="J18" s="255">
        <f t="shared" ca="1" si="3"/>
        <v>20</v>
      </c>
      <c r="K18" s="255">
        <f t="shared" ca="1" si="3"/>
        <v>27</v>
      </c>
      <c r="L18" s="255">
        <f t="shared" ca="1" si="3"/>
        <v>29</v>
      </c>
      <c r="M18" s="255">
        <f t="shared" ca="1" si="3"/>
        <v>38</v>
      </c>
      <c r="N18" s="255">
        <f t="shared" ca="1" si="3"/>
        <v>36</v>
      </c>
      <c r="O18" s="255">
        <f t="shared" ca="1" si="3"/>
        <v>19</v>
      </c>
      <c r="P18" s="255">
        <f t="shared" ca="1" si="3"/>
        <v>40</v>
      </c>
      <c r="Q18" s="255">
        <f t="shared" si="3"/>
        <v>26</v>
      </c>
      <c r="R18" s="255">
        <f t="shared" ca="1" si="3"/>
        <v>480</v>
      </c>
      <c r="S18" s="256">
        <f t="shared" ca="1" si="3"/>
        <v>0.99999999999999989</v>
      </c>
    </row>
    <row r="19" spans="1:19" s="254" customFormat="1">
      <c r="A19" s="260"/>
      <c r="B19" s="255"/>
      <c r="C19" s="255"/>
      <c r="D19" s="255"/>
      <c r="E19" s="255"/>
      <c r="F19" s="255"/>
      <c r="G19" s="255"/>
      <c r="H19" s="255"/>
      <c r="I19" s="255"/>
      <c r="J19" s="255"/>
      <c r="K19" s="255"/>
      <c r="L19" s="255"/>
      <c r="M19" s="255"/>
      <c r="N19" s="255"/>
      <c r="O19" s="255"/>
      <c r="P19" s="255"/>
      <c r="Q19" s="255"/>
      <c r="R19" s="255"/>
      <c r="S19" s="25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6"/>
  <sheetViews>
    <sheetView zoomScale="85" zoomScaleNormal="85" workbookViewId="0">
      <pane xSplit="12" ySplit="1" topLeftCell="M5" activePane="bottomRight" state="frozen"/>
      <selection pane="topRight" activeCell="M1" sqref="M1"/>
      <selection pane="bottomLeft" activeCell="A4" sqref="A4"/>
      <selection pane="bottomRight" activeCell="S12" sqref="S12"/>
    </sheetView>
  </sheetViews>
  <sheetFormatPr defaultRowHeight="12.75"/>
  <cols>
    <col min="1" max="1" width="9.140625" style="259"/>
    <col min="2" max="36" width="9.140625" style="249"/>
  </cols>
  <sheetData>
    <row r="1" spans="1:27" ht="89.25">
      <c r="A1" s="268"/>
      <c r="B1" s="268" t="str">
        <f>A2</f>
        <v>Am hiểu các mô hình DMS</v>
      </c>
      <c r="C1" s="268" t="str">
        <f>A3</f>
        <v>Am hiểu về hệ thống DMS hiện tại của công ty</v>
      </c>
      <c r="D1" s="268" t="str">
        <f>A4</f>
        <v>Module MDM</v>
      </c>
      <c r="E1" s="268" t="str">
        <f>A5</f>
        <v>Module IN</v>
      </c>
      <c r="F1" s="268" t="str">
        <f>A6</f>
        <v>Module PO</v>
      </c>
      <c r="G1" s="268" t="str">
        <f>A7</f>
        <v>Module SO</v>
      </c>
      <c r="H1" s="268" t="str">
        <f>A8</f>
        <v>Module AP</v>
      </c>
      <c r="I1" s="268" t="str">
        <f>A9</f>
        <v>Module AR</v>
      </c>
      <c r="J1" s="268" t="str">
        <f>A10</f>
        <v>Module VMI</v>
      </c>
      <c r="K1" s="268" t="str">
        <f>A11</f>
        <v>Module Trade Marketing</v>
      </c>
      <c r="L1" s="268" t="str">
        <f>A12</f>
        <v>Module Promotion</v>
      </c>
      <c r="M1" s="268" t="str">
        <f>A13</f>
        <v>Module KPI</v>
      </c>
      <c r="N1" s="268" t="str">
        <f>A14</f>
        <v>Acumatica Framework</v>
      </c>
      <c r="O1" s="268" t="str">
        <f>A15</f>
        <v>SAP Framework</v>
      </c>
      <c r="P1" s="268" t="str">
        <f>A16</f>
        <v>eRoute</v>
      </c>
      <c r="Q1" s="268" t="str">
        <f>A17</f>
        <v>Visibility</v>
      </c>
      <c r="R1" s="268" t="str">
        <f>A18</f>
        <v>eCalendar</v>
      </c>
      <c r="S1" s="268" t="str">
        <f>A19</f>
        <v>Hệ thống Report</v>
      </c>
      <c r="T1" s="268" t="str">
        <f>A20</f>
        <v>BI</v>
      </c>
      <c r="U1" s="268" t="str">
        <f>A21</f>
        <v>SFA</v>
      </c>
      <c r="V1" s="268" t="str">
        <f>A22</f>
        <v>Ngôn ngữ lập trình Android (Java)</v>
      </c>
      <c r="W1" s="268" t="str">
        <f>A23</f>
        <v>Ngôn ngữ lập trình .Net</v>
      </c>
      <c r="X1" s="268" t="str">
        <f>A24</f>
        <v>SQL Server</v>
      </c>
      <c r="Y1" s="268" t="str">
        <f>A25</f>
        <v>Hana</v>
      </c>
      <c r="Z1" s="269" t="s">
        <v>686</v>
      </c>
      <c r="AA1" s="269" t="s">
        <v>685</v>
      </c>
    </row>
    <row r="2" spans="1:27">
      <c r="A2" s="270" t="s">
        <v>910</v>
      </c>
      <c r="B2" s="271"/>
      <c r="C2" s="272">
        <v>2</v>
      </c>
      <c r="D2" s="272">
        <v>2</v>
      </c>
      <c r="E2" s="272">
        <v>3</v>
      </c>
      <c r="F2" s="272">
        <v>3</v>
      </c>
      <c r="G2" s="272">
        <v>2</v>
      </c>
      <c r="H2" s="272">
        <v>3</v>
      </c>
      <c r="I2" s="272">
        <v>3</v>
      </c>
      <c r="J2" s="272">
        <v>3</v>
      </c>
      <c r="K2" s="272">
        <v>2</v>
      </c>
      <c r="L2" s="272">
        <v>2</v>
      </c>
      <c r="M2" s="272">
        <v>2</v>
      </c>
      <c r="N2" s="272">
        <v>3</v>
      </c>
      <c r="O2" s="272">
        <v>3</v>
      </c>
      <c r="P2" s="272">
        <v>2</v>
      </c>
      <c r="Q2" s="272">
        <v>2</v>
      </c>
      <c r="R2" s="272">
        <v>2</v>
      </c>
      <c r="S2" s="272">
        <v>2</v>
      </c>
      <c r="T2" s="272">
        <v>2</v>
      </c>
      <c r="U2" s="272">
        <v>2</v>
      </c>
      <c r="V2" s="272">
        <v>2</v>
      </c>
      <c r="W2" s="272">
        <v>2</v>
      </c>
      <c r="X2" s="272">
        <v>2</v>
      </c>
      <c r="Y2" s="272">
        <v>2</v>
      </c>
      <c r="Z2" s="273">
        <f t="shared" ref="Z2:Z25" si="0">SUM(B2:Y2)</f>
        <v>53</v>
      </c>
      <c r="AA2" s="274">
        <f t="shared" ref="AA2:AA25" ca="1" si="1">Z2/$Z$26</f>
        <v>4.8007246376811592E-2</v>
      </c>
    </row>
    <row r="3" spans="1:27">
      <c r="A3" s="270" t="s">
        <v>911</v>
      </c>
      <c r="B3" s="275">
        <f ca="1">IF(INDIRECT(ADDRESS(COLUMN(),ROW(),4,1)),  4-INDIRECT(ADDRESS(COLUMN(),ROW(),4,1)),0)</f>
        <v>2</v>
      </c>
      <c r="C3" s="271"/>
      <c r="D3" s="272">
        <v>2</v>
      </c>
      <c r="E3" s="272">
        <v>3</v>
      </c>
      <c r="F3" s="272">
        <v>3</v>
      </c>
      <c r="G3" s="272">
        <v>2</v>
      </c>
      <c r="H3" s="272">
        <v>3</v>
      </c>
      <c r="I3" s="272">
        <v>3</v>
      </c>
      <c r="J3" s="272">
        <v>3</v>
      </c>
      <c r="K3" s="272">
        <v>2</v>
      </c>
      <c r="L3" s="272">
        <v>2</v>
      </c>
      <c r="M3" s="272">
        <v>2</v>
      </c>
      <c r="N3" s="272">
        <v>3</v>
      </c>
      <c r="O3" s="272">
        <v>3</v>
      </c>
      <c r="P3" s="272">
        <v>2</v>
      </c>
      <c r="Q3" s="272">
        <v>2</v>
      </c>
      <c r="R3" s="272">
        <v>2</v>
      </c>
      <c r="S3" s="272">
        <v>2</v>
      </c>
      <c r="T3" s="272">
        <v>2</v>
      </c>
      <c r="U3" s="272">
        <v>2</v>
      </c>
      <c r="V3" s="272">
        <v>2</v>
      </c>
      <c r="W3" s="272">
        <v>2</v>
      </c>
      <c r="X3" s="272">
        <v>2</v>
      </c>
      <c r="Y3" s="272">
        <v>2</v>
      </c>
      <c r="Z3" s="273">
        <f t="shared" ca="1" si="0"/>
        <v>53</v>
      </c>
      <c r="AA3" s="274">
        <f t="shared" ca="1" si="1"/>
        <v>4.8007246376811592E-2</v>
      </c>
    </row>
    <row r="4" spans="1:27">
      <c r="A4" s="270" t="s">
        <v>912</v>
      </c>
      <c r="B4" s="275">
        <f t="shared" ref="B4:Q25" ca="1" si="2">IF(INDIRECT(ADDRESS(COLUMN(),ROW(),4,1)),  4-INDIRECT(ADDRESS(COLUMN(),ROW(),4,1)),0)</f>
        <v>2</v>
      </c>
      <c r="C4" s="275">
        <f t="shared" ca="1" si="2"/>
        <v>2</v>
      </c>
      <c r="D4" s="271"/>
      <c r="E4" s="272">
        <v>3</v>
      </c>
      <c r="F4" s="272">
        <v>3</v>
      </c>
      <c r="G4" s="272">
        <v>2</v>
      </c>
      <c r="H4" s="272">
        <v>3</v>
      </c>
      <c r="I4" s="272">
        <v>3</v>
      </c>
      <c r="J4" s="272">
        <v>3</v>
      </c>
      <c r="K4" s="272">
        <v>2</v>
      </c>
      <c r="L4" s="272">
        <v>2</v>
      </c>
      <c r="M4" s="272">
        <v>2</v>
      </c>
      <c r="N4" s="272">
        <v>3</v>
      </c>
      <c r="O4" s="272">
        <v>3</v>
      </c>
      <c r="P4" s="272">
        <v>2</v>
      </c>
      <c r="Q4" s="272">
        <v>2</v>
      </c>
      <c r="R4" s="272">
        <v>2</v>
      </c>
      <c r="S4" s="272">
        <v>2</v>
      </c>
      <c r="T4" s="272">
        <v>2</v>
      </c>
      <c r="U4" s="272">
        <v>2</v>
      </c>
      <c r="V4" s="272">
        <v>2</v>
      </c>
      <c r="W4" s="272">
        <v>2</v>
      </c>
      <c r="X4" s="272">
        <v>2</v>
      </c>
      <c r="Y4" s="272">
        <v>2</v>
      </c>
      <c r="Z4" s="273">
        <f t="shared" ca="1" si="0"/>
        <v>53</v>
      </c>
      <c r="AA4" s="274">
        <f t="shared" ca="1" si="1"/>
        <v>4.8007246376811592E-2</v>
      </c>
    </row>
    <row r="5" spans="1:27">
      <c r="A5" s="270" t="s">
        <v>913</v>
      </c>
      <c r="B5" s="275">
        <f t="shared" ca="1" si="2"/>
        <v>1</v>
      </c>
      <c r="C5" s="275">
        <f t="shared" ca="1" si="2"/>
        <v>1</v>
      </c>
      <c r="D5" s="275">
        <f t="shared" ca="1" si="2"/>
        <v>1</v>
      </c>
      <c r="E5" s="271"/>
      <c r="F5" s="272">
        <v>2</v>
      </c>
      <c r="G5" s="272">
        <v>1</v>
      </c>
      <c r="H5" s="272">
        <v>2</v>
      </c>
      <c r="I5" s="272">
        <v>2</v>
      </c>
      <c r="J5" s="272">
        <v>2</v>
      </c>
      <c r="K5" s="272">
        <v>1</v>
      </c>
      <c r="L5" s="272">
        <v>1</v>
      </c>
      <c r="M5" s="272">
        <v>1</v>
      </c>
      <c r="N5" s="272">
        <v>2</v>
      </c>
      <c r="O5" s="272">
        <v>2</v>
      </c>
      <c r="P5" s="272">
        <v>1</v>
      </c>
      <c r="Q5" s="272">
        <v>1</v>
      </c>
      <c r="R5" s="272">
        <v>1</v>
      </c>
      <c r="S5" s="272">
        <v>1</v>
      </c>
      <c r="T5" s="272">
        <v>1</v>
      </c>
      <c r="U5" s="272">
        <v>1</v>
      </c>
      <c r="V5" s="272">
        <v>1</v>
      </c>
      <c r="W5" s="272">
        <v>1</v>
      </c>
      <c r="X5" s="272">
        <v>1</v>
      </c>
      <c r="Y5" s="272">
        <v>1</v>
      </c>
      <c r="Z5" s="273">
        <f t="shared" ca="1" si="0"/>
        <v>29</v>
      </c>
      <c r="AA5" s="274">
        <f t="shared" ca="1" si="1"/>
        <v>2.6268115942028984E-2</v>
      </c>
    </row>
    <row r="6" spans="1:27">
      <c r="A6" s="270" t="s">
        <v>914</v>
      </c>
      <c r="B6" s="275">
        <f t="shared" ca="1" si="2"/>
        <v>1</v>
      </c>
      <c r="C6" s="275">
        <f t="shared" ca="1" si="2"/>
        <v>1</v>
      </c>
      <c r="D6" s="275">
        <f t="shared" ca="1" si="2"/>
        <v>1</v>
      </c>
      <c r="E6" s="275">
        <f t="shared" ca="1" si="2"/>
        <v>2</v>
      </c>
      <c r="F6" s="271"/>
      <c r="G6" s="272">
        <v>1</v>
      </c>
      <c r="H6" s="272">
        <v>2</v>
      </c>
      <c r="I6" s="272">
        <v>1</v>
      </c>
      <c r="J6" s="272">
        <v>1</v>
      </c>
      <c r="K6" s="272">
        <v>1</v>
      </c>
      <c r="L6" s="272">
        <v>1</v>
      </c>
      <c r="M6" s="272">
        <v>1</v>
      </c>
      <c r="N6" s="272">
        <v>1</v>
      </c>
      <c r="O6" s="272">
        <v>1</v>
      </c>
      <c r="P6" s="272">
        <v>1</v>
      </c>
      <c r="Q6" s="272">
        <v>1</v>
      </c>
      <c r="R6" s="272">
        <v>1</v>
      </c>
      <c r="S6" s="272">
        <v>1</v>
      </c>
      <c r="T6" s="272">
        <v>1</v>
      </c>
      <c r="U6" s="272">
        <v>1</v>
      </c>
      <c r="V6" s="272">
        <v>1</v>
      </c>
      <c r="W6" s="272">
        <v>1</v>
      </c>
      <c r="X6" s="272">
        <v>1</v>
      </c>
      <c r="Y6" s="272">
        <v>1</v>
      </c>
      <c r="Z6" s="273">
        <f t="shared" ca="1" si="0"/>
        <v>25</v>
      </c>
      <c r="AA6" s="274">
        <f t="shared" ca="1" si="1"/>
        <v>2.2644927536231884E-2</v>
      </c>
    </row>
    <row r="7" spans="1:27">
      <c r="A7" s="270" t="s">
        <v>915</v>
      </c>
      <c r="B7" s="275">
        <f t="shared" ca="1" si="2"/>
        <v>2</v>
      </c>
      <c r="C7" s="275">
        <f t="shared" ca="1" si="2"/>
        <v>2</v>
      </c>
      <c r="D7" s="275">
        <f t="shared" ca="1" si="2"/>
        <v>2</v>
      </c>
      <c r="E7" s="275">
        <f t="shared" ca="1" si="2"/>
        <v>3</v>
      </c>
      <c r="F7" s="275">
        <f t="shared" ca="1" si="2"/>
        <v>3</v>
      </c>
      <c r="G7" s="271"/>
      <c r="H7" s="272">
        <v>3</v>
      </c>
      <c r="I7" s="272">
        <v>3</v>
      </c>
      <c r="J7" s="272">
        <v>3</v>
      </c>
      <c r="K7" s="272">
        <v>2</v>
      </c>
      <c r="L7" s="272">
        <v>2</v>
      </c>
      <c r="M7" s="272">
        <v>2</v>
      </c>
      <c r="N7" s="272">
        <v>3</v>
      </c>
      <c r="O7" s="272">
        <v>3</v>
      </c>
      <c r="P7" s="272">
        <v>2</v>
      </c>
      <c r="Q7" s="272">
        <v>2</v>
      </c>
      <c r="R7" s="272">
        <v>2</v>
      </c>
      <c r="S7" s="272">
        <v>2</v>
      </c>
      <c r="T7" s="272">
        <v>2</v>
      </c>
      <c r="U7" s="272">
        <v>2</v>
      </c>
      <c r="V7" s="272">
        <v>1</v>
      </c>
      <c r="W7" s="272">
        <v>1</v>
      </c>
      <c r="X7" s="272">
        <v>1</v>
      </c>
      <c r="Y7" s="272">
        <v>2</v>
      </c>
      <c r="Z7" s="273">
        <f t="shared" ca="1" si="0"/>
        <v>50</v>
      </c>
      <c r="AA7" s="274">
        <f t="shared" ca="1" si="1"/>
        <v>4.5289855072463768E-2</v>
      </c>
    </row>
    <row r="8" spans="1:27">
      <c r="A8" s="270" t="s">
        <v>916</v>
      </c>
      <c r="B8" s="275">
        <f t="shared" ca="1" si="2"/>
        <v>1</v>
      </c>
      <c r="C8" s="275">
        <f t="shared" ca="1" si="2"/>
        <v>1</v>
      </c>
      <c r="D8" s="275">
        <f t="shared" ca="1" si="2"/>
        <v>1</v>
      </c>
      <c r="E8" s="275">
        <f t="shared" ca="1" si="2"/>
        <v>2</v>
      </c>
      <c r="F8" s="275">
        <f t="shared" ca="1" si="2"/>
        <v>2</v>
      </c>
      <c r="G8" s="275">
        <f t="shared" ca="1" si="2"/>
        <v>1</v>
      </c>
      <c r="H8" s="271"/>
      <c r="I8" s="272">
        <v>1</v>
      </c>
      <c r="J8" s="272">
        <v>1</v>
      </c>
      <c r="K8" s="272">
        <v>1</v>
      </c>
      <c r="L8" s="272">
        <v>1</v>
      </c>
      <c r="M8" s="272">
        <v>1</v>
      </c>
      <c r="N8" s="272">
        <v>2</v>
      </c>
      <c r="O8" s="272">
        <v>2</v>
      </c>
      <c r="P8" s="272">
        <v>1</v>
      </c>
      <c r="Q8" s="272">
        <v>1</v>
      </c>
      <c r="R8" s="272">
        <v>1</v>
      </c>
      <c r="S8" s="272">
        <v>1</v>
      </c>
      <c r="T8" s="272">
        <v>1</v>
      </c>
      <c r="U8" s="272">
        <v>1</v>
      </c>
      <c r="V8" s="272">
        <v>1</v>
      </c>
      <c r="W8" s="272">
        <v>1</v>
      </c>
      <c r="X8" s="272">
        <v>1</v>
      </c>
      <c r="Y8" s="272">
        <v>1</v>
      </c>
      <c r="Z8" s="273">
        <f t="shared" ca="1" si="0"/>
        <v>27</v>
      </c>
      <c r="AA8" s="274">
        <f t="shared" ca="1" si="1"/>
        <v>2.4456521739130436E-2</v>
      </c>
    </row>
    <row r="9" spans="1:27">
      <c r="A9" s="270" t="s">
        <v>917</v>
      </c>
      <c r="B9" s="275">
        <f t="shared" ca="1" si="2"/>
        <v>1</v>
      </c>
      <c r="C9" s="275">
        <f t="shared" ca="1" si="2"/>
        <v>1</v>
      </c>
      <c r="D9" s="275">
        <f t="shared" ca="1" si="2"/>
        <v>1</v>
      </c>
      <c r="E9" s="275">
        <f t="shared" ca="1" si="2"/>
        <v>2</v>
      </c>
      <c r="F9" s="275">
        <f t="shared" ca="1" si="2"/>
        <v>3</v>
      </c>
      <c r="G9" s="275">
        <f t="shared" ca="1" si="2"/>
        <v>1</v>
      </c>
      <c r="H9" s="275">
        <f t="shared" ca="1" si="2"/>
        <v>3</v>
      </c>
      <c r="I9" s="271"/>
      <c r="J9" s="272">
        <v>3</v>
      </c>
      <c r="K9" s="272">
        <v>1</v>
      </c>
      <c r="L9" s="272">
        <v>1</v>
      </c>
      <c r="M9" s="272">
        <v>1</v>
      </c>
      <c r="N9" s="272">
        <v>1</v>
      </c>
      <c r="O9" s="272">
        <v>1</v>
      </c>
      <c r="P9" s="272">
        <v>1</v>
      </c>
      <c r="Q9" s="272">
        <v>1</v>
      </c>
      <c r="R9" s="272">
        <v>1</v>
      </c>
      <c r="S9" s="272">
        <v>1</v>
      </c>
      <c r="T9" s="272">
        <v>1</v>
      </c>
      <c r="U9" s="272">
        <v>1</v>
      </c>
      <c r="V9" s="272">
        <v>1</v>
      </c>
      <c r="W9" s="272">
        <v>1</v>
      </c>
      <c r="X9" s="272">
        <v>1</v>
      </c>
      <c r="Y9" s="272">
        <v>1</v>
      </c>
      <c r="Z9" s="273">
        <f t="shared" ca="1" si="0"/>
        <v>30</v>
      </c>
      <c r="AA9" s="274">
        <f t="shared" ca="1" si="1"/>
        <v>2.717391304347826E-2</v>
      </c>
    </row>
    <row r="10" spans="1:27">
      <c r="A10" s="270" t="s">
        <v>918</v>
      </c>
      <c r="B10" s="275">
        <f t="shared" ca="1" si="2"/>
        <v>1</v>
      </c>
      <c r="C10" s="275">
        <f t="shared" ca="1" si="2"/>
        <v>1</v>
      </c>
      <c r="D10" s="275">
        <f t="shared" ca="1" si="2"/>
        <v>1</v>
      </c>
      <c r="E10" s="275">
        <f t="shared" ca="1" si="2"/>
        <v>2</v>
      </c>
      <c r="F10" s="275">
        <f t="shared" ca="1" si="2"/>
        <v>3</v>
      </c>
      <c r="G10" s="275">
        <f t="shared" ca="1" si="2"/>
        <v>1</v>
      </c>
      <c r="H10" s="275">
        <f t="shared" ca="1" si="2"/>
        <v>3</v>
      </c>
      <c r="I10" s="275">
        <f t="shared" ca="1" si="2"/>
        <v>1</v>
      </c>
      <c r="J10" s="271"/>
      <c r="K10" s="272">
        <v>1</v>
      </c>
      <c r="L10" s="272">
        <v>1</v>
      </c>
      <c r="M10" s="272">
        <v>1</v>
      </c>
      <c r="N10" s="272">
        <v>2</v>
      </c>
      <c r="O10" s="272">
        <v>2</v>
      </c>
      <c r="P10" s="272">
        <v>1</v>
      </c>
      <c r="Q10" s="272">
        <v>1</v>
      </c>
      <c r="R10" s="272">
        <v>1</v>
      </c>
      <c r="S10" s="272">
        <v>1</v>
      </c>
      <c r="T10" s="272">
        <v>1</v>
      </c>
      <c r="U10" s="272">
        <v>1</v>
      </c>
      <c r="V10" s="272">
        <v>1</v>
      </c>
      <c r="W10" s="272">
        <v>1</v>
      </c>
      <c r="X10" s="272">
        <v>1</v>
      </c>
      <c r="Y10" s="272">
        <v>1</v>
      </c>
      <c r="Z10" s="273">
        <f t="shared" ca="1" si="0"/>
        <v>30</v>
      </c>
      <c r="AA10" s="274">
        <f t="shared" ca="1" si="1"/>
        <v>2.717391304347826E-2</v>
      </c>
    </row>
    <row r="11" spans="1:27">
      <c r="A11" s="270" t="s">
        <v>919</v>
      </c>
      <c r="B11" s="275">
        <f t="shared" ca="1" si="2"/>
        <v>2</v>
      </c>
      <c r="C11" s="275">
        <f t="shared" ca="1" si="2"/>
        <v>2</v>
      </c>
      <c r="D11" s="275">
        <f t="shared" ca="1" si="2"/>
        <v>2</v>
      </c>
      <c r="E11" s="275">
        <f t="shared" ca="1" si="2"/>
        <v>3</v>
      </c>
      <c r="F11" s="275">
        <f t="shared" ca="1" si="2"/>
        <v>3</v>
      </c>
      <c r="G11" s="275">
        <f t="shared" ca="1" si="2"/>
        <v>2</v>
      </c>
      <c r="H11" s="275">
        <f t="shared" ca="1" si="2"/>
        <v>3</v>
      </c>
      <c r="I11" s="275">
        <f t="shared" ca="1" si="2"/>
        <v>3</v>
      </c>
      <c r="J11" s="275">
        <f t="shared" ca="1" si="2"/>
        <v>3</v>
      </c>
      <c r="K11" s="271"/>
      <c r="L11" s="272">
        <v>2</v>
      </c>
      <c r="M11" s="272">
        <v>2</v>
      </c>
      <c r="N11" s="272">
        <v>3</v>
      </c>
      <c r="O11" s="272">
        <v>3</v>
      </c>
      <c r="P11" s="272">
        <v>2</v>
      </c>
      <c r="Q11" s="272">
        <v>2</v>
      </c>
      <c r="R11" s="272">
        <v>3</v>
      </c>
      <c r="S11" s="272">
        <v>2</v>
      </c>
      <c r="T11" s="272">
        <v>2</v>
      </c>
      <c r="U11" s="272">
        <v>2</v>
      </c>
      <c r="V11" s="272">
        <v>2</v>
      </c>
      <c r="W11" s="272">
        <v>2</v>
      </c>
      <c r="X11" s="272">
        <v>2</v>
      </c>
      <c r="Y11" s="272">
        <v>2</v>
      </c>
      <c r="Z11" s="273">
        <f t="shared" ca="1" si="0"/>
        <v>54</v>
      </c>
      <c r="AA11" s="274">
        <f t="shared" ca="1" si="1"/>
        <v>4.8913043478260872E-2</v>
      </c>
    </row>
    <row r="12" spans="1:27">
      <c r="A12" s="270" t="s">
        <v>920</v>
      </c>
      <c r="B12" s="275">
        <f t="shared" ca="1" si="2"/>
        <v>2</v>
      </c>
      <c r="C12" s="275">
        <f t="shared" ca="1" si="2"/>
        <v>2</v>
      </c>
      <c r="D12" s="275">
        <f t="shared" ca="1" si="2"/>
        <v>2</v>
      </c>
      <c r="E12" s="275">
        <f t="shared" ca="1" si="2"/>
        <v>3</v>
      </c>
      <c r="F12" s="275">
        <f t="shared" ca="1" si="2"/>
        <v>3</v>
      </c>
      <c r="G12" s="275">
        <f t="shared" ca="1" si="2"/>
        <v>2</v>
      </c>
      <c r="H12" s="275">
        <f t="shared" ca="1" si="2"/>
        <v>3</v>
      </c>
      <c r="I12" s="275">
        <f t="shared" ca="1" si="2"/>
        <v>3</v>
      </c>
      <c r="J12" s="275">
        <f t="shared" ca="1" si="2"/>
        <v>3</v>
      </c>
      <c r="K12" s="275">
        <f t="shared" ca="1" si="2"/>
        <v>2</v>
      </c>
      <c r="L12" s="271"/>
      <c r="M12" s="272">
        <v>3</v>
      </c>
      <c r="N12" s="272">
        <v>3</v>
      </c>
      <c r="O12" s="272">
        <v>3</v>
      </c>
      <c r="P12" s="272">
        <v>3</v>
      </c>
      <c r="Q12" s="272">
        <v>3</v>
      </c>
      <c r="R12" s="272">
        <v>3</v>
      </c>
      <c r="S12" s="272">
        <v>3</v>
      </c>
      <c r="T12" s="272">
        <v>3</v>
      </c>
      <c r="U12" s="272">
        <v>3</v>
      </c>
      <c r="V12" s="272">
        <v>3</v>
      </c>
      <c r="W12" s="272">
        <v>3</v>
      </c>
      <c r="X12" s="272">
        <v>2</v>
      </c>
      <c r="Y12" s="272">
        <v>3</v>
      </c>
      <c r="Z12" s="273">
        <f t="shared" ca="1" si="0"/>
        <v>63</v>
      </c>
      <c r="AA12" s="274">
        <f t="shared" ca="1" si="1"/>
        <v>5.7065217391304345E-2</v>
      </c>
    </row>
    <row r="13" spans="1:27">
      <c r="A13" s="270" t="s">
        <v>921</v>
      </c>
      <c r="B13" s="275">
        <f t="shared" ca="1" si="2"/>
        <v>2</v>
      </c>
      <c r="C13" s="275">
        <f t="shared" ca="1" si="2"/>
        <v>2</v>
      </c>
      <c r="D13" s="275">
        <f t="shared" ca="1" si="2"/>
        <v>2</v>
      </c>
      <c r="E13" s="275">
        <f t="shared" ca="1" si="2"/>
        <v>3</v>
      </c>
      <c r="F13" s="275">
        <f t="shared" ca="1" si="2"/>
        <v>3</v>
      </c>
      <c r="G13" s="275">
        <f t="shared" ca="1" si="2"/>
        <v>2</v>
      </c>
      <c r="H13" s="275">
        <f t="shared" ca="1" si="2"/>
        <v>3</v>
      </c>
      <c r="I13" s="275">
        <f t="shared" ca="1" si="2"/>
        <v>3</v>
      </c>
      <c r="J13" s="275">
        <f t="shared" ca="1" si="2"/>
        <v>3</v>
      </c>
      <c r="K13" s="275">
        <f t="shared" ca="1" si="2"/>
        <v>2</v>
      </c>
      <c r="L13" s="275">
        <f t="shared" ca="1" si="2"/>
        <v>1</v>
      </c>
      <c r="M13" s="271"/>
      <c r="N13" s="272">
        <v>3</v>
      </c>
      <c r="O13" s="272">
        <v>3</v>
      </c>
      <c r="P13" s="272">
        <v>3</v>
      </c>
      <c r="Q13" s="276">
        <v>3</v>
      </c>
      <c r="R13" s="272">
        <v>3</v>
      </c>
      <c r="S13" s="272">
        <v>2</v>
      </c>
      <c r="T13" s="272">
        <v>3</v>
      </c>
      <c r="U13" s="272">
        <v>2</v>
      </c>
      <c r="V13" s="272">
        <v>2</v>
      </c>
      <c r="W13" s="272">
        <v>2</v>
      </c>
      <c r="X13" s="272">
        <v>2</v>
      </c>
      <c r="Y13" s="272">
        <v>2</v>
      </c>
      <c r="Z13" s="273">
        <f t="shared" ca="1" si="0"/>
        <v>56</v>
      </c>
      <c r="AA13" s="274">
        <f t="shared" ca="1" si="1"/>
        <v>5.0724637681159424E-2</v>
      </c>
    </row>
    <row r="14" spans="1:27">
      <c r="A14" s="270" t="s">
        <v>922</v>
      </c>
      <c r="B14" s="275">
        <f t="shared" ca="1" si="2"/>
        <v>1</v>
      </c>
      <c r="C14" s="275">
        <f t="shared" ca="1" si="2"/>
        <v>1</v>
      </c>
      <c r="D14" s="275">
        <f t="shared" ca="1" si="2"/>
        <v>1</v>
      </c>
      <c r="E14" s="275">
        <f t="shared" ca="1" si="2"/>
        <v>2</v>
      </c>
      <c r="F14" s="275">
        <f t="shared" ca="1" si="2"/>
        <v>3</v>
      </c>
      <c r="G14" s="275">
        <f t="shared" ca="1" si="2"/>
        <v>1</v>
      </c>
      <c r="H14" s="275">
        <f t="shared" ca="1" si="2"/>
        <v>2</v>
      </c>
      <c r="I14" s="275">
        <f t="shared" ca="1" si="2"/>
        <v>3</v>
      </c>
      <c r="J14" s="275">
        <f t="shared" ca="1" si="2"/>
        <v>2</v>
      </c>
      <c r="K14" s="275">
        <f t="shared" ca="1" si="2"/>
        <v>1</v>
      </c>
      <c r="L14" s="275">
        <f t="shared" ca="1" si="2"/>
        <v>1</v>
      </c>
      <c r="M14" s="275">
        <f t="shared" ca="1" si="2"/>
        <v>1</v>
      </c>
      <c r="N14" s="271"/>
      <c r="O14" s="272">
        <v>2</v>
      </c>
      <c r="P14" s="272">
        <v>1</v>
      </c>
      <c r="Q14" s="272">
        <v>1</v>
      </c>
      <c r="R14" s="272">
        <v>1</v>
      </c>
      <c r="S14" s="272">
        <v>1</v>
      </c>
      <c r="T14" s="272">
        <v>1</v>
      </c>
      <c r="U14" s="272">
        <v>1</v>
      </c>
      <c r="V14" s="272">
        <v>1</v>
      </c>
      <c r="W14" s="272">
        <v>1</v>
      </c>
      <c r="X14" s="272">
        <v>1</v>
      </c>
      <c r="Y14" s="272">
        <v>1</v>
      </c>
      <c r="Z14" s="273">
        <f t="shared" ca="1" si="0"/>
        <v>31</v>
      </c>
      <c r="AA14" s="274">
        <f t="shared" ca="1" si="1"/>
        <v>2.8079710144927536E-2</v>
      </c>
    </row>
    <row r="15" spans="1:27">
      <c r="A15" s="270" t="s">
        <v>923</v>
      </c>
      <c r="B15" s="275">
        <f t="shared" ca="1" si="2"/>
        <v>1</v>
      </c>
      <c r="C15" s="275">
        <f t="shared" ca="1" si="2"/>
        <v>1</v>
      </c>
      <c r="D15" s="275">
        <f t="shared" ca="1" si="2"/>
        <v>1</v>
      </c>
      <c r="E15" s="275">
        <f t="shared" ca="1" si="2"/>
        <v>2</v>
      </c>
      <c r="F15" s="275">
        <f t="shared" ca="1" si="2"/>
        <v>3</v>
      </c>
      <c r="G15" s="275">
        <f t="shared" ca="1" si="2"/>
        <v>1</v>
      </c>
      <c r="H15" s="275">
        <f t="shared" ca="1" si="2"/>
        <v>2</v>
      </c>
      <c r="I15" s="275">
        <f t="shared" ca="1" si="2"/>
        <v>3</v>
      </c>
      <c r="J15" s="275">
        <f t="shared" ca="1" si="2"/>
        <v>2</v>
      </c>
      <c r="K15" s="275">
        <f t="shared" ca="1" si="2"/>
        <v>1</v>
      </c>
      <c r="L15" s="275">
        <f t="shared" ca="1" si="2"/>
        <v>1</v>
      </c>
      <c r="M15" s="275">
        <f t="shared" ca="1" si="2"/>
        <v>1</v>
      </c>
      <c r="N15" s="275">
        <f t="shared" ca="1" si="2"/>
        <v>2</v>
      </c>
      <c r="O15" s="271"/>
      <c r="P15" s="272">
        <v>3</v>
      </c>
      <c r="Q15" s="272">
        <v>3</v>
      </c>
      <c r="R15" s="272">
        <v>3</v>
      </c>
      <c r="S15" s="272">
        <v>3</v>
      </c>
      <c r="T15" s="272">
        <v>3</v>
      </c>
      <c r="U15" s="272">
        <v>3</v>
      </c>
      <c r="V15" s="272">
        <v>3</v>
      </c>
      <c r="W15" s="272">
        <v>2</v>
      </c>
      <c r="X15" s="272">
        <v>2</v>
      </c>
      <c r="Y15" s="272">
        <v>2</v>
      </c>
      <c r="Z15" s="273">
        <f t="shared" ca="1" si="0"/>
        <v>48</v>
      </c>
      <c r="AA15" s="274">
        <f t="shared" ca="1" si="1"/>
        <v>4.3478260869565216E-2</v>
      </c>
    </row>
    <row r="16" spans="1:27">
      <c r="A16" s="270" t="s">
        <v>924</v>
      </c>
      <c r="B16" s="275">
        <f t="shared" ca="1" si="2"/>
        <v>2</v>
      </c>
      <c r="C16" s="275">
        <f t="shared" ca="1" si="2"/>
        <v>2</v>
      </c>
      <c r="D16" s="275">
        <f t="shared" ca="1" si="2"/>
        <v>2</v>
      </c>
      <c r="E16" s="275">
        <f t="shared" ca="1" si="2"/>
        <v>3</v>
      </c>
      <c r="F16" s="275">
        <f t="shared" ca="1" si="2"/>
        <v>3</v>
      </c>
      <c r="G16" s="275">
        <f t="shared" ca="1" si="2"/>
        <v>2</v>
      </c>
      <c r="H16" s="275">
        <f t="shared" ca="1" si="2"/>
        <v>3</v>
      </c>
      <c r="I16" s="275">
        <f t="shared" ca="1" si="2"/>
        <v>3</v>
      </c>
      <c r="J16" s="275">
        <f t="shared" ca="1" si="2"/>
        <v>3</v>
      </c>
      <c r="K16" s="275">
        <f t="shared" ca="1" si="2"/>
        <v>2</v>
      </c>
      <c r="L16" s="275">
        <f t="shared" ca="1" si="2"/>
        <v>1</v>
      </c>
      <c r="M16" s="275">
        <f t="shared" ca="1" si="2"/>
        <v>1</v>
      </c>
      <c r="N16" s="275">
        <f t="shared" ca="1" si="2"/>
        <v>3</v>
      </c>
      <c r="O16" s="275">
        <f t="shared" ca="1" si="2"/>
        <v>1</v>
      </c>
      <c r="P16" s="271"/>
      <c r="Q16" s="272">
        <v>2</v>
      </c>
      <c r="R16" s="272">
        <v>2</v>
      </c>
      <c r="S16" s="272">
        <v>2</v>
      </c>
      <c r="T16" s="272">
        <v>2</v>
      </c>
      <c r="U16" s="272">
        <v>1</v>
      </c>
      <c r="V16" s="272">
        <v>1</v>
      </c>
      <c r="W16" s="272">
        <v>1</v>
      </c>
      <c r="X16" s="272">
        <v>1</v>
      </c>
      <c r="Y16" s="272">
        <v>1</v>
      </c>
      <c r="Z16" s="273">
        <f t="shared" ca="1" si="0"/>
        <v>44</v>
      </c>
      <c r="AA16" s="274">
        <f t="shared" ca="1" si="1"/>
        <v>3.9855072463768113E-2</v>
      </c>
    </row>
    <row r="17" spans="1:27">
      <c r="A17" s="270" t="s">
        <v>925</v>
      </c>
      <c r="B17" s="275">
        <f t="shared" ca="1" si="2"/>
        <v>2</v>
      </c>
      <c r="C17" s="275">
        <f t="shared" ca="1" si="2"/>
        <v>2</v>
      </c>
      <c r="D17" s="275">
        <f t="shared" ca="1" si="2"/>
        <v>2</v>
      </c>
      <c r="E17" s="275">
        <f t="shared" ca="1" si="2"/>
        <v>3</v>
      </c>
      <c r="F17" s="275">
        <f t="shared" ca="1" si="2"/>
        <v>3</v>
      </c>
      <c r="G17" s="275">
        <f t="shared" ca="1" si="2"/>
        <v>2</v>
      </c>
      <c r="H17" s="275">
        <f t="shared" ca="1" si="2"/>
        <v>3</v>
      </c>
      <c r="I17" s="275">
        <f t="shared" ca="1" si="2"/>
        <v>3</v>
      </c>
      <c r="J17" s="275">
        <f t="shared" ca="1" si="2"/>
        <v>3</v>
      </c>
      <c r="K17" s="275">
        <f t="shared" ca="1" si="2"/>
        <v>2</v>
      </c>
      <c r="L17" s="275">
        <f t="shared" ca="1" si="2"/>
        <v>1</v>
      </c>
      <c r="M17" s="275">
        <f t="shared" ca="1" si="2"/>
        <v>1</v>
      </c>
      <c r="N17" s="275">
        <f t="shared" ca="1" si="2"/>
        <v>3</v>
      </c>
      <c r="O17" s="275">
        <f t="shared" ca="1" si="2"/>
        <v>1</v>
      </c>
      <c r="P17" s="275">
        <f t="shared" ca="1" si="2"/>
        <v>2</v>
      </c>
      <c r="Q17" s="271"/>
      <c r="R17" s="272">
        <v>2</v>
      </c>
      <c r="S17" s="272">
        <v>2</v>
      </c>
      <c r="T17" s="272">
        <v>2</v>
      </c>
      <c r="U17" s="272">
        <v>1</v>
      </c>
      <c r="V17" s="272">
        <v>1</v>
      </c>
      <c r="W17" s="272">
        <v>1</v>
      </c>
      <c r="X17" s="272">
        <v>1</v>
      </c>
      <c r="Y17" s="272">
        <v>1</v>
      </c>
      <c r="Z17" s="273">
        <f t="shared" ca="1" si="0"/>
        <v>44</v>
      </c>
      <c r="AA17" s="274">
        <f t="shared" ca="1" si="1"/>
        <v>3.9855072463768113E-2</v>
      </c>
    </row>
    <row r="18" spans="1:27">
      <c r="A18" s="270" t="s">
        <v>926</v>
      </c>
      <c r="B18" s="275">
        <f t="shared" ca="1" si="2"/>
        <v>2</v>
      </c>
      <c r="C18" s="275">
        <f t="shared" ca="1" si="2"/>
        <v>2</v>
      </c>
      <c r="D18" s="275">
        <f t="shared" ca="1" si="2"/>
        <v>2</v>
      </c>
      <c r="E18" s="275">
        <f t="shared" ca="1" si="2"/>
        <v>3</v>
      </c>
      <c r="F18" s="275">
        <f t="shared" ca="1" si="2"/>
        <v>3</v>
      </c>
      <c r="G18" s="275">
        <f t="shared" ca="1" si="2"/>
        <v>2</v>
      </c>
      <c r="H18" s="275">
        <f t="shared" ca="1" si="2"/>
        <v>3</v>
      </c>
      <c r="I18" s="275">
        <f t="shared" ca="1" si="2"/>
        <v>3</v>
      </c>
      <c r="J18" s="275">
        <f t="shared" ca="1" si="2"/>
        <v>3</v>
      </c>
      <c r="K18" s="275">
        <f t="shared" ca="1" si="2"/>
        <v>1</v>
      </c>
      <c r="L18" s="275">
        <f t="shared" ca="1" si="2"/>
        <v>1</v>
      </c>
      <c r="M18" s="275">
        <f t="shared" ca="1" si="2"/>
        <v>1</v>
      </c>
      <c r="N18" s="275">
        <f t="shared" ca="1" si="2"/>
        <v>3</v>
      </c>
      <c r="O18" s="275">
        <f t="shared" ca="1" si="2"/>
        <v>1</v>
      </c>
      <c r="P18" s="275">
        <f t="shared" ca="1" si="2"/>
        <v>2</v>
      </c>
      <c r="Q18" s="275">
        <f t="shared" ca="1" si="2"/>
        <v>2</v>
      </c>
      <c r="R18" s="271"/>
      <c r="S18" s="272">
        <v>2</v>
      </c>
      <c r="T18" s="272">
        <v>2</v>
      </c>
      <c r="U18" s="272">
        <v>1</v>
      </c>
      <c r="V18" s="272">
        <v>1</v>
      </c>
      <c r="W18" s="272">
        <v>1</v>
      </c>
      <c r="X18" s="272">
        <v>1</v>
      </c>
      <c r="Y18" s="272">
        <v>1</v>
      </c>
      <c r="Z18" s="273">
        <f t="shared" ca="1" si="0"/>
        <v>43</v>
      </c>
      <c r="AA18" s="274">
        <f t="shared" ca="1" si="1"/>
        <v>3.894927536231884E-2</v>
      </c>
    </row>
    <row r="19" spans="1:27">
      <c r="A19" s="270" t="s">
        <v>927</v>
      </c>
      <c r="B19" s="275">
        <f t="shared" ca="1" si="2"/>
        <v>2</v>
      </c>
      <c r="C19" s="275">
        <f t="shared" ca="1" si="2"/>
        <v>2</v>
      </c>
      <c r="D19" s="275">
        <f t="shared" ca="1" si="2"/>
        <v>2</v>
      </c>
      <c r="E19" s="275">
        <f t="shared" ca="1" si="2"/>
        <v>3</v>
      </c>
      <c r="F19" s="275">
        <f t="shared" ca="1" si="2"/>
        <v>3</v>
      </c>
      <c r="G19" s="275">
        <f t="shared" ca="1" si="2"/>
        <v>2</v>
      </c>
      <c r="H19" s="275">
        <f t="shared" ca="1" si="2"/>
        <v>3</v>
      </c>
      <c r="I19" s="275">
        <f t="shared" ca="1" si="2"/>
        <v>3</v>
      </c>
      <c r="J19" s="275">
        <f t="shared" ca="1" si="2"/>
        <v>3</v>
      </c>
      <c r="K19" s="275">
        <f t="shared" ca="1" si="2"/>
        <v>2</v>
      </c>
      <c r="L19" s="275">
        <f t="shared" ca="1" si="2"/>
        <v>1</v>
      </c>
      <c r="M19" s="275">
        <f t="shared" ca="1" si="2"/>
        <v>2</v>
      </c>
      <c r="N19" s="275">
        <f t="shared" ca="1" si="2"/>
        <v>3</v>
      </c>
      <c r="O19" s="275">
        <f t="shared" ca="1" si="2"/>
        <v>1</v>
      </c>
      <c r="P19" s="275">
        <f t="shared" ca="1" si="2"/>
        <v>2</v>
      </c>
      <c r="Q19" s="275">
        <f t="shared" ca="1" si="2"/>
        <v>2</v>
      </c>
      <c r="R19" s="275">
        <f t="shared" ref="R19:X25" ca="1" si="3">IF(INDIRECT(ADDRESS(COLUMN(),ROW(),4,1)),  4-INDIRECT(ADDRESS(COLUMN(),ROW(),4,1)),0)</f>
        <v>2</v>
      </c>
      <c r="S19" s="271"/>
      <c r="T19" s="272">
        <v>2</v>
      </c>
      <c r="U19" s="272">
        <v>1</v>
      </c>
      <c r="V19" s="272">
        <v>1</v>
      </c>
      <c r="W19" s="272">
        <v>1</v>
      </c>
      <c r="X19" s="272">
        <v>1</v>
      </c>
      <c r="Y19" s="272">
        <v>1</v>
      </c>
      <c r="Z19" s="273">
        <f t="shared" ca="1" si="0"/>
        <v>45</v>
      </c>
      <c r="AA19" s="274">
        <f t="shared" ca="1" si="1"/>
        <v>4.0760869565217392E-2</v>
      </c>
    </row>
    <row r="20" spans="1:27">
      <c r="A20" s="270" t="s">
        <v>928</v>
      </c>
      <c r="B20" s="275">
        <f t="shared" ca="1" si="2"/>
        <v>2</v>
      </c>
      <c r="C20" s="275">
        <f t="shared" ca="1" si="2"/>
        <v>2</v>
      </c>
      <c r="D20" s="275">
        <f t="shared" ca="1" si="2"/>
        <v>2</v>
      </c>
      <c r="E20" s="275">
        <f t="shared" ca="1" si="2"/>
        <v>3</v>
      </c>
      <c r="F20" s="275">
        <f t="shared" ca="1" si="2"/>
        <v>3</v>
      </c>
      <c r="G20" s="275">
        <f t="shared" ca="1" si="2"/>
        <v>2</v>
      </c>
      <c r="H20" s="275">
        <f t="shared" ca="1" si="2"/>
        <v>3</v>
      </c>
      <c r="I20" s="275">
        <f t="shared" ca="1" si="2"/>
        <v>3</v>
      </c>
      <c r="J20" s="275">
        <f t="shared" ca="1" si="2"/>
        <v>3</v>
      </c>
      <c r="K20" s="275">
        <f t="shared" ca="1" si="2"/>
        <v>2</v>
      </c>
      <c r="L20" s="275">
        <f t="shared" ca="1" si="2"/>
        <v>1</v>
      </c>
      <c r="M20" s="275">
        <f t="shared" ca="1" si="2"/>
        <v>1</v>
      </c>
      <c r="N20" s="275">
        <f t="shared" ca="1" si="2"/>
        <v>3</v>
      </c>
      <c r="O20" s="275">
        <f t="shared" ca="1" si="2"/>
        <v>1</v>
      </c>
      <c r="P20" s="275">
        <f t="shared" ca="1" si="2"/>
        <v>2</v>
      </c>
      <c r="Q20" s="275">
        <f t="shared" ca="1" si="2"/>
        <v>2</v>
      </c>
      <c r="R20" s="275">
        <f t="shared" ca="1" si="3"/>
        <v>2</v>
      </c>
      <c r="S20" s="275">
        <f t="shared" ca="1" si="3"/>
        <v>2</v>
      </c>
      <c r="T20" s="271"/>
      <c r="U20" s="272">
        <v>1</v>
      </c>
      <c r="V20" s="272">
        <v>1</v>
      </c>
      <c r="W20" s="272">
        <v>1</v>
      </c>
      <c r="X20" s="272">
        <v>1</v>
      </c>
      <c r="Y20" s="272">
        <v>1</v>
      </c>
      <c r="Z20" s="273">
        <f t="shared" ca="1" si="0"/>
        <v>44</v>
      </c>
      <c r="AA20" s="274">
        <f t="shared" ca="1" si="1"/>
        <v>3.9855072463768113E-2</v>
      </c>
    </row>
    <row r="21" spans="1:27">
      <c r="A21" s="270" t="s">
        <v>936</v>
      </c>
      <c r="B21" s="275">
        <f t="shared" ca="1" si="2"/>
        <v>2</v>
      </c>
      <c r="C21" s="275">
        <f t="shared" ca="1" si="2"/>
        <v>2</v>
      </c>
      <c r="D21" s="275">
        <f t="shared" ca="1" si="2"/>
        <v>2</v>
      </c>
      <c r="E21" s="275">
        <f t="shared" ca="1" si="2"/>
        <v>3</v>
      </c>
      <c r="F21" s="275">
        <f t="shared" ca="1" si="2"/>
        <v>3</v>
      </c>
      <c r="G21" s="275">
        <f t="shared" ca="1" si="2"/>
        <v>2</v>
      </c>
      <c r="H21" s="275">
        <f t="shared" ca="1" si="2"/>
        <v>3</v>
      </c>
      <c r="I21" s="275">
        <f t="shared" ca="1" si="2"/>
        <v>3</v>
      </c>
      <c r="J21" s="275">
        <f t="shared" ca="1" si="2"/>
        <v>3</v>
      </c>
      <c r="K21" s="275">
        <f t="shared" ca="1" si="2"/>
        <v>2</v>
      </c>
      <c r="L21" s="275">
        <f t="shared" ca="1" si="2"/>
        <v>1</v>
      </c>
      <c r="M21" s="275">
        <f t="shared" ca="1" si="2"/>
        <v>2</v>
      </c>
      <c r="N21" s="275">
        <f t="shared" ca="1" si="2"/>
        <v>3</v>
      </c>
      <c r="O21" s="275">
        <f t="shared" ca="1" si="2"/>
        <v>1</v>
      </c>
      <c r="P21" s="275">
        <f t="shared" ca="1" si="2"/>
        <v>3</v>
      </c>
      <c r="Q21" s="275">
        <f t="shared" ca="1" si="2"/>
        <v>3</v>
      </c>
      <c r="R21" s="275">
        <f t="shared" ca="1" si="3"/>
        <v>3</v>
      </c>
      <c r="S21" s="275">
        <f t="shared" ca="1" si="3"/>
        <v>3</v>
      </c>
      <c r="T21" s="275">
        <f t="shared" ca="1" si="3"/>
        <v>3</v>
      </c>
      <c r="U21" s="271"/>
      <c r="V21" s="272">
        <v>2</v>
      </c>
      <c r="W21" s="272">
        <v>1</v>
      </c>
      <c r="X21" s="272">
        <v>1</v>
      </c>
      <c r="Y21" s="272">
        <v>1</v>
      </c>
      <c r="Z21" s="273">
        <f t="shared" ca="1" si="0"/>
        <v>52</v>
      </c>
      <c r="AA21" s="274">
        <f t="shared" ca="1" si="1"/>
        <v>4.710144927536232E-2</v>
      </c>
    </row>
    <row r="22" spans="1:27">
      <c r="A22" s="270" t="s">
        <v>930</v>
      </c>
      <c r="B22" s="275">
        <f t="shared" ca="1" si="2"/>
        <v>2</v>
      </c>
      <c r="C22" s="275">
        <f t="shared" ca="1" si="2"/>
        <v>2</v>
      </c>
      <c r="D22" s="275">
        <f t="shared" ca="1" si="2"/>
        <v>2</v>
      </c>
      <c r="E22" s="275">
        <f t="shared" ca="1" si="2"/>
        <v>3</v>
      </c>
      <c r="F22" s="275">
        <f t="shared" ca="1" si="2"/>
        <v>3</v>
      </c>
      <c r="G22" s="275">
        <f t="shared" ca="1" si="2"/>
        <v>3</v>
      </c>
      <c r="H22" s="275">
        <f t="shared" ca="1" si="2"/>
        <v>3</v>
      </c>
      <c r="I22" s="275">
        <f t="shared" ca="1" si="2"/>
        <v>3</v>
      </c>
      <c r="J22" s="275">
        <f t="shared" ca="1" si="2"/>
        <v>3</v>
      </c>
      <c r="K22" s="275">
        <f t="shared" ca="1" si="2"/>
        <v>2</v>
      </c>
      <c r="L22" s="275">
        <f t="shared" ca="1" si="2"/>
        <v>1</v>
      </c>
      <c r="M22" s="275">
        <f t="shared" ca="1" si="2"/>
        <v>2</v>
      </c>
      <c r="N22" s="275">
        <f t="shared" ca="1" si="2"/>
        <v>3</v>
      </c>
      <c r="O22" s="275">
        <f t="shared" ca="1" si="2"/>
        <v>1</v>
      </c>
      <c r="P22" s="275">
        <f t="shared" ca="1" si="2"/>
        <v>3</v>
      </c>
      <c r="Q22" s="275">
        <f t="shared" ca="1" si="2"/>
        <v>3</v>
      </c>
      <c r="R22" s="275">
        <f t="shared" ca="1" si="3"/>
        <v>3</v>
      </c>
      <c r="S22" s="275">
        <f t="shared" ca="1" si="3"/>
        <v>3</v>
      </c>
      <c r="T22" s="275">
        <f t="shared" ca="1" si="3"/>
        <v>3</v>
      </c>
      <c r="U22" s="275">
        <f t="shared" ca="1" si="3"/>
        <v>2</v>
      </c>
      <c r="V22" s="271"/>
      <c r="W22" s="272">
        <v>2</v>
      </c>
      <c r="X22" s="272">
        <v>1</v>
      </c>
      <c r="Y22" s="272">
        <v>1</v>
      </c>
      <c r="Z22" s="273">
        <f t="shared" ca="1" si="0"/>
        <v>54</v>
      </c>
      <c r="AA22" s="274">
        <f t="shared" ca="1" si="1"/>
        <v>4.8913043478260872E-2</v>
      </c>
    </row>
    <row r="23" spans="1:27">
      <c r="A23" s="270" t="s">
        <v>931</v>
      </c>
      <c r="B23" s="275">
        <f t="shared" ca="1" si="2"/>
        <v>2</v>
      </c>
      <c r="C23" s="275">
        <f t="shared" ca="1" si="2"/>
        <v>2</v>
      </c>
      <c r="D23" s="275">
        <f t="shared" ca="1" si="2"/>
        <v>2</v>
      </c>
      <c r="E23" s="275">
        <f t="shared" ca="1" si="2"/>
        <v>3</v>
      </c>
      <c r="F23" s="275">
        <f t="shared" ca="1" si="2"/>
        <v>3</v>
      </c>
      <c r="G23" s="275">
        <f t="shared" ca="1" si="2"/>
        <v>3</v>
      </c>
      <c r="H23" s="275">
        <f t="shared" ca="1" si="2"/>
        <v>3</v>
      </c>
      <c r="I23" s="275">
        <f t="shared" ca="1" si="2"/>
        <v>3</v>
      </c>
      <c r="J23" s="275">
        <f t="shared" ca="1" si="2"/>
        <v>3</v>
      </c>
      <c r="K23" s="275">
        <f t="shared" ca="1" si="2"/>
        <v>2</v>
      </c>
      <c r="L23" s="275">
        <f t="shared" ca="1" si="2"/>
        <v>1</v>
      </c>
      <c r="M23" s="275">
        <f t="shared" ca="1" si="2"/>
        <v>2</v>
      </c>
      <c r="N23" s="275">
        <f t="shared" ca="1" si="2"/>
        <v>3</v>
      </c>
      <c r="O23" s="275">
        <f t="shared" ca="1" si="2"/>
        <v>2</v>
      </c>
      <c r="P23" s="275">
        <f t="shared" ca="1" si="2"/>
        <v>3</v>
      </c>
      <c r="Q23" s="275">
        <f t="shared" ca="1" si="2"/>
        <v>3</v>
      </c>
      <c r="R23" s="275">
        <f t="shared" ca="1" si="3"/>
        <v>3</v>
      </c>
      <c r="S23" s="275">
        <f t="shared" ca="1" si="3"/>
        <v>3</v>
      </c>
      <c r="T23" s="275">
        <f t="shared" ca="1" si="3"/>
        <v>3</v>
      </c>
      <c r="U23" s="275">
        <f t="shared" ca="1" si="3"/>
        <v>3</v>
      </c>
      <c r="V23" s="275">
        <f t="shared" ca="1" si="3"/>
        <v>2</v>
      </c>
      <c r="W23" s="271"/>
      <c r="X23" s="272">
        <v>2</v>
      </c>
      <c r="Y23" s="272">
        <v>2</v>
      </c>
      <c r="Z23" s="273">
        <f t="shared" ca="1" si="0"/>
        <v>58</v>
      </c>
      <c r="AA23" s="274">
        <f t="shared" ca="1" si="1"/>
        <v>5.2536231884057968E-2</v>
      </c>
    </row>
    <row r="24" spans="1:27">
      <c r="A24" s="270" t="s">
        <v>932</v>
      </c>
      <c r="B24" s="275">
        <f t="shared" ca="1" si="2"/>
        <v>2</v>
      </c>
      <c r="C24" s="275">
        <f t="shared" ca="1" si="2"/>
        <v>2</v>
      </c>
      <c r="D24" s="275">
        <f t="shared" ca="1" si="2"/>
        <v>2</v>
      </c>
      <c r="E24" s="275">
        <f t="shared" ca="1" si="2"/>
        <v>3</v>
      </c>
      <c r="F24" s="275">
        <f t="shared" ca="1" si="2"/>
        <v>3</v>
      </c>
      <c r="G24" s="275">
        <f t="shared" ca="1" si="2"/>
        <v>3</v>
      </c>
      <c r="H24" s="275">
        <f t="shared" ca="1" si="2"/>
        <v>3</v>
      </c>
      <c r="I24" s="275">
        <f t="shared" ca="1" si="2"/>
        <v>3</v>
      </c>
      <c r="J24" s="275">
        <f t="shared" ca="1" si="2"/>
        <v>3</v>
      </c>
      <c r="K24" s="275">
        <f t="shared" ca="1" si="2"/>
        <v>2</v>
      </c>
      <c r="L24" s="275">
        <f t="shared" ca="1" si="2"/>
        <v>2</v>
      </c>
      <c r="M24" s="275">
        <f t="shared" ca="1" si="2"/>
        <v>2</v>
      </c>
      <c r="N24" s="275">
        <f t="shared" ca="1" si="2"/>
        <v>3</v>
      </c>
      <c r="O24" s="275">
        <f t="shared" ca="1" si="2"/>
        <v>2</v>
      </c>
      <c r="P24" s="275">
        <f t="shared" ca="1" si="2"/>
        <v>3</v>
      </c>
      <c r="Q24" s="275">
        <f t="shared" ca="1" si="2"/>
        <v>3</v>
      </c>
      <c r="R24" s="275">
        <f t="shared" ca="1" si="3"/>
        <v>3</v>
      </c>
      <c r="S24" s="275">
        <f t="shared" ca="1" si="3"/>
        <v>3</v>
      </c>
      <c r="T24" s="275">
        <f t="shared" ca="1" si="3"/>
        <v>3</v>
      </c>
      <c r="U24" s="275">
        <f t="shared" ca="1" si="3"/>
        <v>3</v>
      </c>
      <c r="V24" s="275">
        <f t="shared" ca="1" si="3"/>
        <v>3</v>
      </c>
      <c r="W24" s="275">
        <f t="shared" ca="1" si="3"/>
        <v>2</v>
      </c>
      <c r="X24" s="271"/>
      <c r="Y24" s="272">
        <v>2</v>
      </c>
      <c r="Z24" s="273">
        <f t="shared" ca="1" si="0"/>
        <v>60</v>
      </c>
      <c r="AA24" s="274">
        <f t="shared" ca="1" si="1"/>
        <v>5.434782608695652E-2</v>
      </c>
    </row>
    <row r="25" spans="1:27">
      <c r="A25" s="270" t="s">
        <v>937</v>
      </c>
      <c r="B25" s="275">
        <f t="shared" ca="1" si="2"/>
        <v>2</v>
      </c>
      <c r="C25" s="275">
        <f t="shared" ca="1" si="2"/>
        <v>2</v>
      </c>
      <c r="D25" s="275">
        <f t="shared" ca="1" si="2"/>
        <v>2</v>
      </c>
      <c r="E25" s="275">
        <f t="shared" ca="1" si="2"/>
        <v>3</v>
      </c>
      <c r="F25" s="275">
        <f t="shared" ca="1" si="2"/>
        <v>3</v>
      </c>
      <c r="G25" s="275">
        <f t="shared" ca="1" si="2"/>
        <v>2</v>
      </c>
      <c r="H25" s="275">
        <f t="shared" ca="1" si="2"/>
        <v>3</v>
      </c>
      <c r="I25" s="275">
        <f t="shared" ca="1" si="2"/>
        <v>3</v>
      </c>
      <c r="J25" s="275">
        <f t="shared" ca="1" si="2"/>
        <v>3</v>
      </c>
      <c r="K25" s="275">
        <f t="shared" ca="1" si="2"/>
        <v>2</v>
      </c>
      <c r="L25" s="275">
        <f t="shared" ca="1" si="2"/>
        <v>1</v>
      </c>
      <c r="M25" s="275">
        <f t="shared" ca="1" si="2"/>
        <v>2</v>
      </c>
      <c r="N25" s="275">
        <f t="shared" ca="1" si="2"/>
        <v>3</v>
      </c>
      <c r="O25" s="275">
        <f t="shared" ca="1" si="2"/>
        <v>2</v>
      </c>
      <c r="P25" s="275">
        <f t="shared" ca="1" si="2"/>
        <v>3</v>
      </c>
      <c r="Q25" s="275">
        <f t="shared" ca="1" si="2"/>
        <v>3</v>
      </c>
      <c r="R25" s="275">
        <f t="shared" ca="1" si="3"/>
        <v>3</v>
      </c>
      <c r="S25" s="275">
        <f t="shared" ca="1" si="3"/>
        <v>3</v>
      </c>
      <c r="T25" s="275">
        <f t="shared" ca="1" si="3"/>
        <v>3</v>
      </c>
      <c r="U25" s="275">
        <f t="shared" ca="1" si="3"/>
        <v>3</v>
      </c>
      <c r="V25" s="275">
        <f t="shared" ca="1" si="3"/>
        <v>3</v>
      </c>
      <c r="W25" s="275">
        <f t="shared" ca="1" si="3"/>
        <v>2</v>
      </c>
      <c r="X25" s="275">
        <f t="shared" ca="1" si="3"/>
        <v>2</v>
      </c>
      <c r="Y25" s="271"/>
      <c r="Z25" s="273">
        <f t="shared" ca="1" si="0"/>
        <v>58</v>
      </c>
      <c r="AA25" s="274">
        <f t="shared" ca="1" si="1"/>
        <v>5.2536231884057968E-2</v>
      </c>
    </row>
    <row r="26" spans="1:27">
      <c r="A26" s="43" t="s">
        <v>883</v>
      </c>
      <c r="B26" s="277">
        <f t="shared" ref="B26:AA26" ca="1" si="4">SUM(B2:B25)</f>
        <v>39</v>
      </c>
      <c r="C26" s="277">
        <f t="shared" ca="1" si="4"/>
        <v>39</v>
      </c>
      <c r="D26" s="277">
        <f t="shared" ca="1" si="4"/>
        <v>39</v>
      </c>
      <c r="E26" s="277">
        <f t="shared" ca="1" si="4"/>
        <v>63</v>
      </c>
      <c r="F26" s="277">
        <f t="shared" ca="1" si="4"/>
        <v>67</v>
      </c>
      <c r="G26" s="277">
        <f t="shared" ca="1" si="4"/>
        <v>42</v>
      </c>
      <c r="H26" s="277">
        <f t="shared" ca="1" si="4"/>
        <v>65</v>
      </c>
      <c r="I26" s="277">
        <f t="shared" ca="1" si="4"/>
        <v>62</v>
      </c>
      <c r="J26" s="277">
        <f t="shared" ca="1" si="4"/>
        <v>62</v>
      </c>
      <c r="K26" s="277">
        <f t="shared" ca="1" si="4"/>
        <v>38</v>
      </c>
      <c r="L26" s="277">
        <f t="shared" ca="1" si="4"/>
        <v>29</v>
      </c>
      <c r="M26" s="277">
        <f t="shared" ca="1" si="4"/>
        <v>36</v>
      </c>
      <c r="N26" s="277">
        <f t="shared" ca="1" si="4"/>
        <v>61</v>
      </c>
      <c r="O26" s="277">
        <f t="shared" ca="1" si="4"/>
        <v>44</v>
      </c>
      <c r="P26" s="277">
        <f t="shared" ca="1" si="4"/>
        <v>48</v>
      </c>
      <c r="Q26" s="277">
        <f t="shared" ca="1" si="4"/>
        <v>48</v>
      </c>
      <c r="R26" s="277">
        <f t="shared" ca="1" si="4"/>
        <v>49</v>
      </c>
      <c r="S26" s="277">
        <f t="shared" ca="1" si="4"/>
        <v>47</v>
      </c>
      <c r="T26" s="277">
        <f t="shared" ca="1" si="4"/>
        <v>48</v>
      </c>
      <c r="U26" s="277">
        <f t="shared" ca="1" si="4"/>
        <v>40</v>
      </c>
      <c r="V26" s="277">
        <f t="shared" ca="1" si="4"/>
        <v>38</v>
      </c>
      <c r="W26" s="277">
        <f t="shared" ca="1" si="4"/>
        <v>34</v>
      </c>
      <c r="X26" s="277">
        <f t="shared" ca="1" si="4"/>
        <v>32</v>
      </c>
      <c r="Y26" s="277">
        <f t="shared" si="4"/>
        <v>34</v>
      </c>
      <c r="Z26" s="273">
        <f t="shared" ca="1" si="4"/>
        <v>1104</v>
      </c>
      <c r="AA26" s="278">
        <f t="shared" ca="1" si="4"/>
        <v>0.99999999999999989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
  <sheetViews>
    <sheetView topLeftCell="A8" zoomScaleNormal="100" workbookViewId="0">
      <selection activeCell="B17" sqref="B17"/>
    </sheetView>
  </sheetViews>
  <sheetFormatPr defaultRowHeight="12.75"/>
  <cols>
    <col min="2" max="2" width="15.85546875" customWidth="1"/>
    <col min="3" max="3" width="98.5703125" customWidth="1"/>
  </cols>
  <sheetData>
    <row r="2" spans="1:3">
      <c r="B2" s="70"/>
    </row>
    <row r="12" spans="1:3" s="177" customFormat="1">
      <c r="A12" s="178" t="s">
        <v>540</v>
      </c>
      <c r="B12" s="178" t="s">
        <v>512</v>
      </c>
      <c r="C12" s="178" t="s">
        <v>527</v>
      </c>
    </row>
    <row r="13" spans="1:3" ht="51">
      <c r="A13" s="247">
        <v>1</v>
      </c>
      <c r="B13" s="179" t="s">
        <v>541</v>
      </c>
      <c r="C13" s="44" t="s">
        <v>542</v>
      </c>
    </row>
    <row r="14" spans="1:3" ht="51">
      <c r="A14" s="247">
        <v>2</v>
      </c>
      <c r="B14" s="179" t="s">
        <v>544</v>
      </c>
      <c r="C14" s="173" t="s">
        <v>543</v>
      </c>
    </row>
    <row r="15" spans="1:3" ht="63.75">
      <c r="A15" s="247">
        <v>3</v>
      </c>
      <c r="B15" s="179" t="s">
        <v>545</v>
      </c>
      <c r="C15" s="173" t="s">
        <v>546</v>
      </c>
    </row>
    <row r="16" spans="1:3" ht="89.25">
      <c r="A16" s="247">
        <v>4</v>
      </c>
      <c r="B16" s="179" t="s">
        <v>514</v>
      </c>
      <c r="C16" s="173" t="s">
        <v>547</v>
      </c>
    </row>
    <row r="17" spans="1:3" ht="127.5">
      <c r="A17" s="247">
        <v>5</v>
      </c>
      <c r="B17" s="179" t="s">
        <v>515</v>
      </c>
      <c r="C17" s="173" t="s">
        <v>882</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topLeftCell="A40" workbookViewId="0">
      <selection sqref="A1:A52"/>
    </sheetView>
  </sheetViews>
  <sheetFormatPr defaultRowHeight="12.75"/>
  <cols>
    <col min="1" max="1" width="28.28515625" customWidth="1"/>
  </cols>
  <sheetData>
    <row r="1" spans="1:1">
      <c r="A1" s="559" t="s">
        <v>884</v>
      </c>
    </row>
    <row r="2" spans="1:1">
      <c r="A2" s="559"/>
    </row>
    <row r="3" spans="1:1">
      <c r="A3" s="559" t="s">
        <v>885</v>
      </c>
    </row>
    <row r="4" spans="1:1">
      <c r="A4" s="559"/>
    </row>
    <row r="5" spans="1:1">
      <c r="A5" s="559" t="s">
        <v>886</v>
      </c>
    </row>
    <row r="6" spans="1:1">
      <c r="A6" s="559"/>
    </row>
    <row r="7" spans="1:1">
      <c r="A7" s="559" t="s">
        <v>887</v>
      </c>
    </row>
    <row r="8" spans="1:1">
      <c r="A8" s="559"/>
    </row>
    <row r="9" spans="1:1">
      <c r="A9" s="559" t="s">
        <v>888</v>
      </c>
    </row>
    <row r="10" spans="1:1">
      <c r="A10" s="559"/>
    </row>
    <row r="11" spans="1:1">
      <c r="A11" s="559" t="s">
        <v>889</v>
      </c>
    </row>
    <row r="12" spans="1:1">
      <c r="A12" s="559"/>
    </row>
    <row r="13" spans="1:1">
      <c r="A13" s="559" t="s">
        <v>890</v>
      </c>
    </row>
    <row r="14" spans="1:1">
      <c r="A14" s="559"/>
    </row>
    <row r="15" spans="1:1">
      <c r="A15" s="559" t="s">
        <v>891</v>
      </c>
    </row>
    <row r="16" spans="1:1">
      <c r="A16" s="559"/>
    </row>
    <row r="17" spans="1:1">
      <c r="A17" s="559" t="s">
        <v>892</v>
      </c>
    </row>
    <row r="18" spans="1:1">
      <c r="A18" s="559"/>
    </row>
    <row r="19" spans="1:1">
      <c r="A19" s="559" t="s">
        <v>893</v>
      </c>
    </row>
    <row r="20" spans="1:1">
      <c r="A20" s="559"/>
    </row>
    <row r="21" spans="1:1">
      <c r="A21" s="559" t="s">
        <v>894</v>
      </c>
    </row>
    <row r="22" spans="1:1">
      <c r="A22" s="559"/>
    </row>
    <row r="23" spans="1:1">
      <c r="A23" s="559" t="s">
        <v>895</v>
      </c>
    </row>
    <row r="24" spans="1:1">
      <c r="A24" s="559"/>
    </row>
    <row r="25" spans="1:1">
      <c r="A25" s="559" t="s">
        <v>896</v>
      </c>
    </row>
    <row r="26" spans="1:1">
      <c r="A26" s="559"/>
    </row>
    <row r="27" spans="1:1">
      <c r="A27" s="559" t="s">
        <v>897</v>
      </c>
    </row>
    <row r="28" spans="1:1">
      <c r="A28" s="559"/>
    </row>
    <row r="29" spans="1:1">
      <c r="A29" s="559" t="s">
        <v>898</v>
      </c>
    </row>
    <row r="30" spans="1:1">
      <c r="A30" s="559"/>
    </row>
    <row r="31" spans="1:1">
      <c r="A31" s="559" t="s">
        <v>899</v>
      </c>
    </row>
    <row r="32" spans="1:1">
      <c r="A32" s="559"/>
    </row>
    <row r="33" spans="1:1">
      <c r="A33" s="559" t="s">
        <v>900</v>
      </c>
    </row>
    <row r="34" spans="1:1">
      <c r="A34" s="559"/>
    </row>
    <row r="35" spans="1:1">
      <c r="A35" s="559" t="s">
        <v>901</v>
      </c>
    </row>
    <row r="36" spans="1:1">
      <c r="A36" s="559"/>
    </row>
    <row r="37" spans="1:1">
      <c r="A37" s="559" t="s">
        <v>902</v>
      </c>
    </row>
    <row r="38" spans="1:1">
      <c r="A38" s="559"/>
    </row>
    <row r="39" spans="1:1">
      <c r="A39" s="559" t="s">
        <v>903</v>
      </c>
    </row>
    <row r="40" spans="1:1">
      <c r="A40" s="559"/>
    </row>
    <row r="41" spans="1:1">
      <c r="A41" s="559" t="s">
        <v>904</v>
      </c>
    </row>
    <row r="42" spans="1:1">
      <c r="A42" s="559"/>
    </row>
    <row r="43" spans="1:1">
      <c r="A43" s="559" t="s">
        <v>905</v>
      </c>
    </row>
    <row r="44" spans="1:1">
      <c r="A44" s="559"/>
    </row>
    <row r="45" spans="1:1">
      <c r="A45" s="559" t="s">
        <v>906</v>
      </c>
    </row>
    <row r="46" spans="1:1">
      <c r="A46" s="559"/>
    </row>
    <row r="47" spans="1:1">
      <c r="A47" s="559" t="s">
        <v>907</v>
      </c>
    </row>
    <row r="48" spans="1:1">
      <c r="A48" s="559"/>
    </row>
    <row r="49" spans="1:1">
      <c r="A49" s="559" t="s">
        <v>908</v>
      </c>
    </row>
    <row r="50" spans="1:1">
      <c r="A50" s="559"/>
    </row>
    <row r="51" spans="1:1">
      <c r="A51" s="559" t="s">
        <v>909</v>
      </c>
    </row>
    <row r="52" spans="1:1">
      <c r="A52" s="559"/>
    </row>
  </sheetData>
  <mergeCells count="26">
    <mergeCell ref="A49:A50"/>
    <mergeCell ref="A51:A52"/>
    <mergeCell ref="A37:A38"/>
    <mergeCell ref="A39:A40"/>
    <mergeCell ref="A41:A42"/>
    <mergeCell ref="A43:A44"/>
    <mergeCell ref="A45:A46"/>
    <mergeCell ref="A47:A48"/>
    <mergeCell ref="A35:A36"/>
    <mergeCell ref="A13:A14"/>
    <mergeCell ref="A15:A16"/>
    <mergeCell ref="A17:A18"/>
    <mergeCell ref="A19:A20"/>
    <mergeCell ref="A21:A22"/>
    <mergeCell ref="A23:A24"/>
    <mergeCell ref="A25:A26"/>
    <mergeCell ref="A27:A28"/>
    <mergeCell ref="A29:A30"/>
    <mergeCell ref="A31:A32"/>
    <mergeCell ref="A33:A34"/>
    <mergeCell ref="A11:A12"/>
    <mergeCell ref="A1:A2"/>
    <mergeCell ref="A3:A4"/>
    <mergeCell ref="A5:A6"/>
    <mergeCell ref="A7:A8"/>
    <mergeCell ref="A9:A10"/>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19"/>
  <sheetViews>
    <sheetView workbookViewId="0">
      <selection activeCell="C4" sqref="C4"/>
    </sheetView>
  </sheetViews>
  <sheetFormatPr defaultRowHeight="12.75"/>
  <cols>
    <col min="2" max="2" width="28.5703125" style="69" customWidth="1"/>
    <col min="3" max="3" width="29" customWidth="1"/>
    <col min="4" max="4" width="22" customWidth="1"/>
    <col min="5" max="5" width="25.7109375" customWidth="1"/>
    <col min="6" max="6" width="30.42578125" customWidth="1"/>
  </cols>
  <sheetData>
    <row r="2" spans="1:9">
      <c r="B2" s="70" t="s">
        <v>321</v>
      </c>
    </row>
    <row r="3" spans="1:9" s="47" customFormat="1">
      <c r="B3" s="67" t="s">
        <v>82</v>
      </c>
      <c r="C3" s="448" t="s">
        <v>83</v>
      </c>
      <c r="D3" s="448"/>
      <c r="E3" s="448"/>
      <c r="F3" s="448"/>
      <c r="G3" s="46" t="s">
        <v>84</v>
      </c>
      <c r="H3" s="449" t="s">
        <v>85</v>
      </c>
      <c r="I3" s="450"/>
    </row>
    <row r="4" spans="1:9">
      <c r="B4" s="68"/>
      <c r="C4" s="42" t="s">
        <v>439</v>
      </c>
      <c r="D4" s="42" t="s">
        <v>440</v>
      </c>
      <c r="E4" s="42" t="s">
        <v>441</v>
      </c>
      <c r="F4" s="42" t="s">
        <v>442</v>
      </c>
      <c r="G4" s="43"/>
      <c r="H4" s="42" t="s">
        <v>86</v>
      </c>
      <c r="I4" s="42" t="s">
        <v>87</v>
      </c>
    </row>
    <row r="5" spans="1:9" ht="204">
      <c r="A5" s="41" t="s">
        <v>522</v>
      </c>
      <c r="B5" s="44" t="s">
        <v>261</v>
      </c>
      <c r="C5" s="44" t="s">
        <v>262</v>
      </c>
      <c r="D5" s="44" t="s">
        <v>263</v>
      </c>
      <c r="E5" s="44" t="s">
        <v>264</v>
      </c>
      <c r="F5" s="44" t="s">
        <v>265</v>
      </c>
      <c r="G5" s="43">
        <v>2</v>
      </c>
      <c r="H5" s="43"/>
      <c r="I5" s="43"/>
    </row>
    <row r="6" spans="1:9" ht="255">
      <c r="A6" s="41" t="s">
        <v>523</v>
      </c>
      <c r="B6" s="44" t="s">
        <v>266</v>
      </c>
      <c r="C6" s="44" t="s">
        <v>267</v>
      </c>
      <c r="D6" s="44" t="s">
        <v>268</v>
      </c>
      <c r="E6" s="44" t="s">
        <v>269</v>
      </c>
      <c r="F6" s="44" t="s">
        <v>270</v>
      </c>
      <c r="G6" s="43"/>
      <c r="H6" s="43"/>
      <c r="I6" s="43"/>
    </row>
    <row r="7" spans="1:9" ht="267.75">
      <c r="A7" s="41" t="s">
        <v>524</v>
      </c>
      <c r="B7" s="44" t="s">
        <v>271</v>
      </c>
      <c r="C7" s="44" t="s">
        <v>272</v>
      </c>
      <c r="D7" s="44" t="s">
        <v>273</v>
      </c>
      <c r="E7" s="42" t="s">
        <v>274</v>
      </c>
      <c r="F7" s="44" t="s">
        <v>275</v>
      </c>
      <c r="G7" s="43"/>
      <c r="H7" s="43"/>
      <c r="I7" s="43"/>
    </row>
    <row r="8" spans="1:9" ht="306">
      <c r="A8" s="41" t="s">
        <v>523</v>
      </c>
      <c r="B8" s="44" t="s">
        <v>276</v>
      </c>
      <c r="C8" s="44" t="s">
        <v>277</v>
      </c>
      <c r="D8" s="44" t="s">
        <v>278</v>
      </c>
      <c r="E8" s="44" t="s">
        <v>279</v>
      </c>
      <c r="F8" s="44" t="s">
        <v>280</v>
      </c>
      <c r="G8" s="43"/>
      <c r="H8" s="43"/>
      <c r="I8" s="43"/>
    </row>
    <row r="9" spans="1:9" ht="191.25">
      <c r="A9" s="41" t="s">
        <v>523</v>
      </c>
      <c r="B9" s="44" t="s">
        <v>281</v>
      </c>
      <c r="C9" s="44" t="s">
        <v>282</v>
      </c>
      <c r="D9" s="44" t="s">
        <v>283</v>
      </c>
      <c r="E9" s="44" t="s">
        <v>284</v>
      </c>
      <c r="F9" s="44" t="s">
        <v>285</v>
      </c>
      <c r="G9" s="43"/>
      <c r="H9" s="43"/>
      <c r="I9" s="43"/>
    </row>
    <row r="10" spans="1:9" s="69" customFormat="1" ht="216.75">
      <c r="A10" s="70" t="s">
        <v>522</v>
      </c>
      <c r="B10" s="44" t="s">
        <v>286</v>
      </c>
      <c r="C10" s="44" t="s">
        <v>287</v>
      </c>
      <c r="D10" s="44" t="s">
        <v>288</v>
      </c>
      <c r="E10" s="44" t="s">
        <v>289</v>
      </c>
      <c r="F10" s="44" t="s">
        <v>290</v>
      </c>
      <c r="G10" s="68"/>
      <c r="H10" s="68"/>
      <c r="I10" s="68"/>
    </row>
    <row r="11" spans="1:9" ht="229.5">
      <c r="A11" s="41" t="s">
        <v>526</v>
      </c>
      <c r="B11" s="44" t="s">
        <v>291</v>
      </c>
      <c r="C11" s="44" t="s">
        <v>292</v>
      </c>
      <c r="D11" s="44" t="s">
        <v>293</v>
      </c>
      <c r="E11" s="44" t="s">
        <v>294</v>
      </c>
      <c r="F11" s="44" t="s">
        <v>295</v>
      </c>
      <c r="G11" s="43"/>
      <c r="H11" s="43"/>
      <c r="I11" s="43"/>
    </row>
    <row r="12" spans="1:9" ht="165.75">
      <c r="A12" s="41" t="s">
        <v>525</v>
      </c>
      <c r="B12" s="44" t="s">
        <v>296</v>
      </c>
      <c r="C12" s="44" t="s">
        <v>297</v>
      </c>
      <c r="D12" s="44" t="s">
        <v>298</v>
      </c>
      <c r="E12" s="44" t="s">
        <v>299</v>
      </c>
      <c r="F12" s="44" t="s">
        <v>300</v>
      </c>
      <c r="G12" s="43"/>
      <c r="H12" s="43"/>
      <c r="I12" s="43"/>
    </row>
    <row r="13" spans="1:9" ht="216.75">
      <c r="A13" s="41" t="s">
        <v>526</v>
      </c>
      <c r="B13" s="44" t="s">
        <v>301</v>
      </c>
      <c r="C13" s="44" t="s">
        <v>302</v>
      </c>
      <c r="D13" s="44" t="s">
        <v>303</v>
      </c>
      <c r="E13" s="44" t="s">
        <v>304</v>
      </c>
      <c r="F13" s="44" t="s">
        <v>305</v>
      </c>
      <c r="G13" s="43"/>
      <c r="H13" s="43"/>
      <c r="I13" s="43"/>
    </row>
    <row r="14" spans="1:9" ht="229.5">
      <c r="A14" s="41" t="s">
        <v>523</v>
      </c>
      <c r="B14" s="44" t="s">
        <v>306</v>
      </c>
      <c r="C14" s="44" t="s">
        <v>307</v>
      </c>
      <c r="D14" s="44" t="s">
        <v>308</v>
      </c>
      <c r="E14" s="44" t="s">
        <v>309</v>
      </c>
      <c r="F14" s="44" t="s">
        <v>310</v>
      </c>
      <c r="G14" s="43"/>
      <c r="H14" s="43"/>
      <c r="I14" s="43"/>
    </row>
    <row r="15" spans="1:9" ht="140.25">
      <c r="A15" s="41" t="s">
        <v>523</v>
      </c>
      <c r="B15" s="44" t="s">
        <v>311</v>
      </c>
      <c r="C15" s="44" t="s">
        <v>312</v>
      </c>
      <c r="D15" s="44" t="s">
        <v>313</v>
      </c>
      <c r="E15" s="44" t="s">
        <v>314</v>
      </c>
      <c r="F15" s="44" t="s">
        <v>315</v>
      </c>
      <c r="G15" s="43"/>
      <c r="H15" s="43"/>
      <c r="I15" s="43"/>
    </row>
    <row r="16" spans="1:9" ht="153">
      <c r="A16" s="41" t="s">
        <v>526</v>
      </c>
      <c r="B16" s="44" t="s">
        <v>316</v>
      </c>
      <c r="C16" s="44" t="s">
        <v>317</v>
      </c>
      <c r="D16" s="44" t="s">
        <v>318</v>
      </c>
      <c r="E16" s="44" t="s">
        <v>319</v>
      </c>
      <c r="F16" s="44" t="s">
        <v>320</v>
      </c>
      <c r="G16" s="43"/>
      <c r="H16" s="43"/>
      <c r="I16" s="43"/>
    </row>
    <row r="17" spans="2:9">
      <c r="B17" s="44"/>
      <c r="C17" s="44"/>
      <c r="D17" s="44"/>
      <c r="E17" s="44"/>
      <c r="F17" s="44"/>
      <c r="G17" s="43"/>
      <c r="H17" s="43"/>
      <c r="I17" s="43"/>
    </row>
    <row r="18" spans="2:9">
      <c r="B18" s="44"/>
      <c r="C18" s="44"/>
      <c r="D18" s="44"/>
      <c r="E18" s="44"/>
      <c r="F18" s="44"/>
      <c r="G18" s="43"/>
      <c r="H18" s="43"/>
      <c r="I18" s="43"/>
    </row>
    <row r="19" spans="2:9">
      <c r="B19" s="44"/>
      <c r="C19" s="44"/>
      <c r="D19" s="44"/>
      <c r="E19" s="44"/>
      <c r="F19" s="44"/>
      <c r="G19" s="43"/>
      <c r="H19" s="43"/>
      <c r="I19" s="43"/>
    </row>
  </sheetData>
  <mergeCells count="2">
    <mergeCell ref="C3:F3"/>
    <mergeCell ref="H3:I3"/>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6"/>
  <sheetViews>
    <sheetView workbookViewId="0">
      <selection activeCell="H11" sqref="H11"/>
    </sheetView>
  </sheetViews>
  <sheetFormatPr defaultRowHeight="12.75"/>
  <cols>
    <col min="1" max="1" width="14.140625" style="51" customWidth="1"/>
    <col min="2" max="2" width="18.5703125" style="51" customWidth="1"/>
    <col min="3" max="3" width="8.7109375" style="51" customWidth="1"/>
    <col min="4" max="4" width="12.28515625" style="51" customWidth="1"/>
    <col min="5" max="5" width="12.5703125" style="51" customWidth="1"/>
    <col min="6" max="6" width="9.5703125" style="51" customWidth="1"/>
    <col min="7" max="7" width="10.140625" style="51" customWidth="1"/>
    <col min="8" max="8" width="14.28515625" style="51" customWidth="1"/>
    <col min="9" max="9" width="10.7109375" style="51" customWidth="1"/>
    <col min="10" max="16384" width="9.140625" style="51"/>
  </cols>
  <sheetData>
    <row r="1" spans="1:9" ht="24" customHeight="1">
      <c r="A1" s="563" t="s">
        <v>102</v>
      </c>
      <c r="B1" s="564"/>
      <c r="C1" s="564"/>
      <c r="D1" s="564"/>
      <c r="E1" s="564"/>
      <c r="F1" s="564"/>
      <c r="G1" s="564"/>
      <c r="H1" s="564"/>
      <c r="I1" s="565"/>
    </row>
    <row r="2" spans="1:9" ht="38.25">
      <c r="A2" s="52" t="s">
        <v>103</v>
      </c>
      <c r="B2" s="53" t="s">
        <v>104</v>
      </c>
      <c r="C2" s="54" t="s">
        <v>105</v>
      </c>
      <c r="D2" s="54" t="s">
        <v>106</v>
      </c>
      <c r="E2" s="54" t="s">
        <v>107</v>
      </c>
      <c r="F2" s="54" t="s">
        <v>108</v>
      </c>
      <c r="G2" s="54" t="s">
        <v>109</v>
      </c>
      <c r="H2" s="54" t="s">
        <v>110</v>
      </c>
      <c r="I2" s="54" t="s">
        <v>111</v>
      </c>
    </row>
    <row r="3" spans="1:9" s="55" customFormat="1" ht="25.5">
      <c r="A3" s="55" t="s">
        <v>112</v>
      </c>
      <c r="B3" s="56"/>
      <c r="C3" s="56" t="s">
        <v>113</v>
      </c>
      <c r="D3" s="56" t="s">
        <v>114</v>
      </c>
      <c r="E3" s="56" t="s">
        <v>114</v>
      </c>
      <c r="F3" s="56" t="s">
        <v>114</v>
      </c>
      <c r="G3" s="56" t="s">
        <v>114</v>
      </c>
      <c r="H3" s="56" t="s">
        <v>114</v>
      </c>
      <c r="I3" s="56"/>
    </row>
    <row r="4" spans="1:9" s="55" customFormat="1">
      <c r="A4" s="55" t="s">
        <v>115</v>
      </c>
      <c r="B4" s="56"/>
      <c r="C4" s="56" t="s">
        <v>113</v>
      </c>
      <c r="D4" s="56"/>
      <c r="E4" s="56"/>
      <c r="F4" s="56"/>
      <c r="G4" s="56"/>
      <c r="H4" s="56"/>
      <c r="I4" s="56"/>
    </row>
    <row r="5" spans="1:9" s="55" customFormat="1">
      <c r="A5" s="55" t="s">
        <v>116</v>
      </c>
      <c r="B5" s="56"/>
      <c r="C5" s="56" t="s">
        <v>113</v>
      </c>
      <c r="D5" s="56"/>
      <c r="E5" s="56" t="s">
        <v>114</v>
      </c>
      <c r="F5" s="56"/>
      <c r="G5" s="56"/>
      <c r="H5" s="56"/>
      <c r="I5" s="56"/>
    </row>
    <row r="6" spans="1:9" s="55" customFormat="1" ht="25.5">
      <c r="A6" s="55" t="s">
        <v>117</v>
      </c>
      <c r="B6" s="56"/>
      <c r="C6" s="56" t="s">
        <v>113</v>
      </c>
      <c r="D6" s="56"/>
      <c r="E6" s="56"/>
      <c r="F6" s="56"/>
      <c r="G6" s="56"/>
      <c r="H6" s="56"/>
      <c r="I6" s="56"/>
    </row>
    <row r="7" spans="1:9" ht="51">
      <c r="A7" s="566" t="s">
        <v>118</v>
      </c>
      <c r="B7" s="51" t="s">
        <v>119</v>
      </c>
      <c r="E7" s="57" t="s">
        <v>113</v>
      </c>
      <c r="F7" s="51" t="s">
        <v>120</v>
      </c>
      <c r="G7" s="51" t="s">
        <v>121</v>
      </c>
      <c r="H7" s="51" t="s">
        <v>122</v>
      </c>
    </row>
    <row r="8" spans="1:9" ht="27" customHeight="1">
      <c r="A8" s="567"/>
      <c r="B8" s="51" t="s">
        <v>123</v>
      </c>
      <c r="E8" s="51" t="s">
        <v>113</v>
      </c>
      <c r="G8" s="51" t="s">
        <v>124</v>
      </c>
      <c r="H8" s="51" t="s">
        <v>125</v>
      </c>
    </row>
    <row r="9" spans="1:9" ht="38.25">
      <c r="A9" s="58"/>
      <c r="B9" s="51" t="s">
        <v>126</v>
      </c>
      <c r="E9" s="51" t="s">
        <v>127</v>
      </c>
      <c r="G9" s="51" t="s">
        <v>128</v>
      </c>
      <c r="H9" s="51" t="s">
        <v>129</v>
      </c>
    </row>
    <row r="10" spans="1:9" ht="38.25">
      <c r="A10" s="566" t="s">
        <v>130</v>
      </c>
      <c r="B10" s="51" t="s">
        <v>131</v>
      </c>
      <c r="D10" s="51" t="s">
        <v>132</v>
      </c>
      <c r="E10" s="51" t="s">
        <v>133</v>
      </c>
      <c r="F10" s="51" t="s">
        <v>134</v>
      </c>
      <c r="G10" s="51" t="s">
        <v>135</v>
      </c>
      <c r="H10" s="51" t="s">
        <v>136</v>
      </c>
    </row>
    <row r="11" spans="1:9" ht="25.5">
      <c r="A11" s="568"/>
      <c r="B11" s="51" t="s">
        <v>137</v>
      </c>
      <c r="D11" s="51" t="s">
        <v>138</v>
      </c>
      <c r="E11" s="51" t="s">
        <v>139</v>
      </c>
      <c r="F11" s="51" t="s">
        <v>139</v>
      </c>
      <c r="G11" s="51" t="s">
        <v>139</v>
      </c>
      <c r="H11" s="51" t="s">
        <v>139</v>
      </c>
      <c r="I11" s="51" t="s">
        <v>139</v>
      </c>
    </row>
    <row r="12" spans="1:9" ht="25.5">
      <c r="A12" s="569" t="s">
        <v>140</v>
      </c>
      <c r="B12" s="51" t="s">
        <v>141</v>
      </c>
      <c r="E12" s="51" t="s">
        <v>142</v>
      </c>
    </row>
    <row r="13" spans="1:9">
      <c r="A13" s="570"/>
      <c r="B13" s="51" t="s">
        <v>143</v>
      </c>
      <c r="E13" s="51" t="s">
        <v>142</v>
      </c>
    </row>
    <row r="14" spans="1:9" ht="76.5">
      <c r="A14" s="569" t="s">
        <v>144</v>
      </c>
      <c r="B14" s="51" t="s">
        <v>145</v>
      </c>
      <c r="E14" s="51" t="s">
        <v>146</v>
      </c>
    </row>
    <row r="15" spans="1:9" ht="25.5">
      <c r="A15" s="571"/>
      <c r="B15" s="51" t="s">
        <v>147</v>
      </c>
      <c r="D15" s="51" t="s">
        <v>148</v>
      </c>
      <c r="E15" s="51" t="s">
        <v>149</v>
      </c>
    </row>
    <row r="16" spans="1:9" ht="38.25">
      <c r="A16" s="59" t="s">
        <v>150</v>
      </c>
      <c r="D16" s="51" t="s">
        <v>151</v>
      </c>
    </row>
    <row r="17" spans="1:7">
      <c r="A17" s="59" t="s">
        <v>152</v>
      </c>
      <c r="B17" s="51" t="s">
        <v>152</v>
      </c>
      <c r="E17" s="51" t="s">
        <v>142</v>
      </c>
    </row>
    <row r="18" spans="1:7" ht="38.25">
      <c r="A18" s="569" t="s">
        <v>153</v>
      </c>
      <c r="B18" s="51" t="s">
        <v>154</v>
      </c>
      <c r="D18" s="51" t="s">
        <v>155</v>
      </c>
      <c r="E18" s="51" t="s">
        <v>156</v>
      </c>
      <c r="G18" s="57"/>
    </row>
    <row r="19" spans="1:7" ht="38.25">
      <c r="A19" s="570"/>
      <c r="B19" s="51" t="s">
        <v>157</v>
      </c>
      <c r="C19" s="51" t="s">
        <v>158</v>
      </c>
      <c r="D19" s="51" t="s">
        <v>159</v>
      </c>
      <c r="E19" s="51" t="s">
        <v>160</v>
      </c>
      <c r="F19" s="51" t="s">
        <v>161</v>
      </c>
    </row>
    <row r="20" spans="1:7" ht="25.5">
      <c r="A20" s="571"/>
      <c r="B20" s="51" t="s">
        <v>162</v>
      </c>
      <c r="D20" s="51" t="s">
        <v>163</v>
      </c>
      <c r="E20" s="51" t="s">
        <v>164</v>
      </c>
    </row>
    <row r="21" spans="1:7" ht="36" customHeight="1">
      <c r="A21" s="560" t="s">
        <v>165</v>
      </c>
      <c r="B21" s="51" t="s">
        <v>166</v>
      </c>
      <c r="G21" s="57" t="s">
        <v>142</v>
      </c>
    </row>
    <row r="22" spans="1:7">
      <c r="A22" s="561"/>
      <c r="B22" s="51" t="s">
        <v>167</v>
      </c>
      <c r="G22" s="57" t="s">
        <v>142</v>
      </c>
    </row>
    <row r="23" spans="1:7">
      <c r="A23" s="562"/>
      <c r="B23" s="51" t="s">
        <v>168</v>
      </c>
      <c r="G23" s="57" t="s">
        <v>142</v>
      </c>
    </row>
    <row r="24" spans="1:7">
      <c r="A24" s="51" t="s">
        <v>169</v>
      </c>
      <c r="D24" s="51" t="s">
        <v>114</v>
      </c>
      <c r="E24" s="51" t="s">
        <v>114</v>
      </c>
      <c r="F24" s="57" t="s">
        <v>142</v>
      </c>
    </row>
    <row r="25" spans="1:7" ht="25.5">
      <c r="A25" s="51" t="s">
        <v>170</v>
      </c>
      <c r="D25" s="51" t="s">
        <v>142</v>
      </c>
      <c r="E25" s="51" t="s">
        <v>114</v>
      </c>
      <c r="F25" s="51" t="s">
        <v>114</v>
      </c>
      <c r="G25" s="51" t="s">
        <v>114</v>
      </c>
    </row>
    <row r="26" spans="1:7">
      <c r="A26" s="51" t="s">
        <v>171</v>
      </c>
      <c r="F26" s="51" t="s">
        <v>142</v>
      </c>
    </row>
  </sheetData>
  <mergeCells count="7">
    <mergeCell ref="A21:A23"/>
    <mergeCell ref="A1:I1"/>
    <mergeCell ref="A7:A8"/>
    <mergeCell ref="A10:A11"/>
    <mergeCell ref="A12:A13"/>
    <mergeCell ref="A14:A15"/>
    <mergeCell ref="A18:A2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zoomScale="85" zoomScaleNormal="85" workbookViewId="0">
      <pane xSplit="14" ySplit="3" topLeftCell="O4" activePane="bottomRight" state="frozen"/>
      <selection pane="topRight" activeCell="O1" sqref="O1"/>
      <selection pane="bottomLeft" activeCell="A4" sqref="A4"/>
      <selection pane="bottomRight" activeCell="F2" sqref="F2"/>
    </sheetView>
  </sheetViews>
  <sheetFormatPr defaultRowHeight="12.75"/>
  <cols>
    <col min="1" max="1" width="16" style="259" customWidth="1"/>
    <col min="2" max="28" width="7.42578125" style="249" customWidth="1"/>
    <col min="29" max="30" width="9.140625" style="249"/>
  </cols>
  <sheetData>
    <row r="1" spans="1:30" s="265" customFormat="1" ht="120.75" customHeight="1">
      <c r="A1" s="263"/>
      <c r="B1" s="263" t="str">
        <f>A2</f>
        <v>Xây dựng chiến lược</v>
      </c>
      <c r="C1" s="263" t="str">
        <f>A3</f>
        <v>Triển khai chiến lược</v>
      </c>
      <c r="D1" s="263" t="str">
        <f>A4</f>
        <v>Risk Management- Quản trị rủi ro</v>
      </c>
      <c r="E1" s="263" t="str">
        <f>A5</f>
        <v>Competency Management- quản trị năng lực bộ phận</v>
      </c>
      <c r="F1" s="263" t="str">
        <f>A6</f>
        <v>Budget management- Quản trị ngân sách</v>
      </c>
      <c r="G1" s="263" t="str">
        <f>A7</f>
        <v>Management system creation- Xây dựng đội ngũ nhân viên</v>
      </c>
      <c r="H1" s="263" t="str">
        <f>A8</f>
        <v>Computer skill- kỹ năng máy tính</v>
      </c>
      <c r="I1" s="263" t="str">
        <f>A9</f>
        <v>Second language- ngôn ngữ thứ hai</v>
      </c>
      <c r="J1" s="263" t="str">
        <f>A10</f>
        <v xml:space="preserve">Education- Giáo dục </v>
      </c>
      <c r="K1" s="263" t="str">
        <f>A11</f>
        <v>Relationship creation- tạo dựng mối quan hệ</v>
      </c>
      <c r="L1" s="263" t="str">
        <f>A12</f>
        <v>Years Experience</v>
      </c>
      <c r="M1" s="263" t="str">
        <f>A13</f>
        <v>Professional Development- phát triển nghề nghiệp</v>
      </c>
      <c r="N1" s="263" t="str">
        <f>A14</f>
        <v>Teaching Others- khả năng huấn luyện</v>
      </c>
      <c r="O1" s="263" t="str">
        <f>A15</f>
        <v>Organisation Awareness- hiểu biết về tổ chức</v>
      </c>
      <c r="P1" s="263" t="str">
        <f>A16</f>
        <v>Project Management- quản trị dự án</v>
      </c>
      <c r="Q1" s="263" t="str">
        <f>A17</f>
        <v>Creativity and Innovation- tư duy sáng tạo</v>
      </c>
      <c r="R1" s="263" t="str">
        <f>A18</f>
        <v>Embracing Changes- quản trị sự thay đổi</v>
      </c>
      <c r="S1" s="263" t="str">
        <f>A19</f>
        <v>Transformers of Government- chuyển giao công việc, quyền lực</v>
      </c>
      <c r="T1" s="263" t="str">
        <f>A20</f>
        <v>Judgment and Decision Making- phán xét và ra quyết định kịp thời</v>
      </c>
      <c r="U1" s="263" t="str">
        <f>A21</f>
        <v>Planning, Organising and Co-ordinating- Lên kế hoạch, tổ chức và điều phối</v>
      </c>
      <c r="V1" s="263" t="str">
        <f>A22</f>
        <v>Spotting Opportunity and Obstacles- nhận diện cơ hội và thách thức</v>
      </c>
      <c r="W1" s="263" t="str">
        <f>A23</f>
        <v>Conflict Management - quản trị sự xung đột</v>
      </c>
      <c r="X1" s="263" t="str">
        <f>A24</f>
        <v>Talent Management- quản trị tài năng</v>
      </c>
      <c r="Y1" s="263" t="str">
        <f>A25</f>
        <v>Succession Planning - hoạch đinh đội ngũ kế thừa</v>
      </c>
      <c r="Z1" s="263" t="str">
        <f>A26</f>
        <v>Selection- lựa chọn con người</v>
      </c>
      <c r="AA1" s="263" t="str">
        <f>A27</f>
        <v>Negotiation and Influence- đàm phán và gây ảnh hưởng</v>
      </c>
      <c r="AB1" s="263" t="str">
        <f>A28</f>
        <v>Team Leadership- lãnh đạo nhóm</v>
      </c>
      <c r="AC1" s="264" t="s">
        <v>686</v>
      </c>
      <c r="AD1" s="264" t="s">
        <v>685</v>
      </c>
    </row>
    <row r="2" spans="1:30" s="254" customFormat="1" ht="41.25" customHeight="1">
      <c r="A2" s="257" t="s">
        <v>875</v>
      </c>
      <c r="B2" s="250"/>
      <c r="C2" s="251">
        <v>2</v>
      </c>
      <c r="D2" s="251">
        <v>1</v>
      </c>
      <c r="E2" s="251">
        <v>2</v>
      </c>
      <c r="F2" s="251">
        <v>2</v>
      </c>
      <c r="G2" s="251">
        <v>1</v>
      </c>
      <c r="H2" s="251">
        <v>1</v>
      </c>
      <c r="I2" s="251">
        <v>1</v>
      </c>
      <c r="J2" s="251">
        <v>1</v>
      </c>
      <c r="K2" s="251">
        <v>1</v>
      </c>
      <c r="L2" s="251">
        <v>1</v>
      </c>
      <c r="M2" s="251">
        <v>1</v>
      </c>
      <c r="N2" s="251">
        <v>1</v>
      </c>
      <c r="O2" s="251">
        <v>2</v>
      </c>
      <c r="P2" s="251">
        <v>1</v>
      </c>
      <c r="Q2" s="251">
        <v>2</v>
      </c>
      <c r="R2" s="251">
        <v>1</v>
      </c>
      <c r="S2" s="251">
        <v>1</v>
      </c>
      <c r="T2" s="251">
        <v>1</v>
      </c>
      <c r="U2" s="251">
        <v>2</v>
      </c>
      <c r="V2" s="251">
        <v>1</v>
      </c>
      <c r="W2" s="251">
        <v>1</v>
      </c>
      <c r="X2" s="251">
        <v>1</v>
      </c>
      <c r="Y2" s="251">
        <v>2</v>
      </c>
      <c r="Z2" s="251">
        <v>1</v>
      </c>
      <c r="AA2" s="251">
        <v>1</v>
      </c>
      <c r="AB2" s="251">
        <v>1</v>
      </c>
      <c r="AC2" s="252">
        <f t="shared" ref="AC2:AC28" si="0">SUM(B2:AB2)</f>
        <v>33</v>
      </c>
      <c r="AD2" s="253">
        <f t="shared" ref="AD2:AD28" si="1">AC2/$AC$29</f>
        <v>2.2805805114029024E-2</v>
      </c>
    </row>
    <row r="3" spans="1:30" s="254" customFormat="1" ht="41.25" customHeight="1">
      <c r="A3" s="257" t="s">
        <v>874</v>
      </c>
      <c r="B3" s="251">
        <v>2</v>
      </c>
      <c r="C3" s="250"/>
      <c r="D3" s="251">
        <v>1</v>
      </c>
      <c r="E3" s="251">
        <v>2</v>
      </c>
      <c r="F3" s="251">
        <v>2</v>
      </c>
      <c r="G3" s="251">
        <v>1</v>
      </c>
      <c r="H3" s="251">
        <v>1</v>
      </c>
      <c r="I3" s="251">
        <v>1</v>
      </c>
      <c r="J3" s="251">
        <v>1</v>
      </c>
      <c r="K3" s="251">
        <v>1</v>
      </c>
      <c r="L3" s="251">
        <v>1</v>
      </c>
      <c r="M3" s="251">
        <v>1</v>
      </c>
      <c r="N3" s="251">
        <v>1</v>
      </c>
      <c r="O3" s="251">
        <v>2</v>
      </c>
      <c r="P3" s="251">
        <v>1</v>
      </c>
      <c r="Q3" s="251">
        <v>2</v>
      </c>
      <c r="R3" s="251">
        <v>1</v>
      </c>
      <c r="S3" s="251">
        <v>1</v>
      </c>
      <c r="T3" s="251">
        <v>1</v>
      </c>
      <c r="U3" s="251">
        <v>2</v>
      </c>
      <c r="V3" s="251">
        <v>1</v>
      </c>
      <c r="W3" s="251">
        <v>1</v>
      </c>
      <c r="X3" s="251">
        <v>1</v>
      </c>
      <c r="Y3" s="251">
        <v>2</v>
      </c>
      <c r="Z3" s="251">
        <v>1</v>
      </c>
      <c r="AA3" s="251">
        <v>1</v>
      </c>
      <c r="AB3" s="251">
        <v>1</v>
      </c>
      <c r="AC3" s="252">
        <f t="shared" si="0"/>
        <v>33</v>
      </c>
      <c r="AD3" s="253">
        <f t="shared" si="1"/>
        <v>2.2805805114029024E-2</v>
      </c>
    </row>
    <row r="4" spans="1:30" s="254" customFormat="1" ht="41.25" customHeight="1">
      <c r="A4" s="257" t="s">
        <v>815</v>
      </c>
      <c r="B4" s="251">
        <v>3</v>
      </c>
      <c r="C4" s="251">
        <v>3</v>
      </c>
      <c r="D4" s="250"/>
      <c r="E4" s="251">
        <v>3</v>
      </c>
      <c r="F4" s="251">
        <v>3</v>
      </c>
      <c r="G4" s="251">
        <v>2</v>
      </c>
      <c r="H4" s="251">
        <v>2</v>
      </c>
      <c r="I4" s="251">
        <v>2</v>
      </c>
      <c r="J4" s="251">
        <v>2</v>
      </c>
      <c r="K4" s="251">
        <v>3</v>
      </c>
      <c r="L4" s="251">
        <v>2</v>
      </c>
      <c r="M4" s="251">
        <v>2</v>
      </c>
      <c r="N4" s="251">
        <v>3</v>
      </c>
      <c r="O4" s="251">
        <v>3</v>
      </c>
      <c r="P4" s="251">
        <v>3</v>
      </c>
      <c r="Q4" s="251">
        <v>2</v>
      </c>
      <c r="R4" s="251">
        <v>2</v>
      </c>
      <c r="S4" s="251">
        <v>3</v>
      </c>
      <c r="T4" s="251">
        <v>2</v>
      </c>
      <c r="U4" s="251">
        <v>2</v>
      </c>
      <c r="V4" s="251">
        <v>2</v>
      </c>
      <c r="W4" s="251">
        <v>3</v>
      </c>
      <c r="X4" s="251">
        <v>2</v>
      </c>
      <c r="Y4" s="251">
        <v>3</v>
      </c>
      <c r="Z4" s="251">
        <v>2</v>
      </c>
      <c r="AA4" s="251">
        <v>2</v>
      </c>
      <c r="AB4" s="251">
        <v>3</v>
      </c>
      <c r="AC4" s="252">
        <f t="shared" si="0"/>
        <v>64</v>
      </c>
      <c r="AD4" s="253">
        <f t="shared" si="1"/>
        <v>4.42294402211472E-2</v>
      </c>
    </row>
    <row r="5" spans="1:30" s="254" customFormat="1" ht="41.25" customHeight="1">
      <c r="A5" s="257" t="s">
        <v>816</v>
      </c>
      <c r="B5" s="251">
        <v>2</v>
      </c>
      <c r="C5" s="251">
        <v>2</v>
      </c>
      <c r="D5" s="251">
        <v>1</v>
      </c>
      <c r="E5" s="250"/>
      <c r="F5" s="251">
        <v>2</v>
      </c>
      <c r="G5" s="251">
        <v>2</v>
      </c>
      <c r="H5" s="251">
        <v>1</v>
      </c>
      <c r="I5" s="251">
        <v>2</v>
      </c>
      <c r="J5" s="251">
        <v>2</v>
      </c>
      <c r="K5" s="251">
        <v>1</v>
      </c>
      <c r="L5" s="251">
        <v>1</v>
      </c>
      <c r="M5" s="251">
        <v>2</v>
      </c>
      <c r="N5" s="251">
        <v>3</v>
      </c>
      <c r="O5" s="251">
        <v>2</v>
      </c>
      <c r="P5" s="251">
        <v>3</v>
      </c>
      <c r="Q5" s="251">
        <v>1</v>
      </c>
      <c r="R5" s="251">
        <v>1</v>
      </c>
      <c r="S5" s="251">
        <v>2</v>
      </c>
      <c r="T5" s="251">
        <v>1</v>
      </c>
      <c r="U5" s="251">
        <v>1</v>
      </c>
      <c r="V5" s="251">
        <v>1</v>
      </c>
      <c r="W5" s="251">
        <v>1</v>
      </c>
      <c r="X5" s="251">
        <v>2</v>
      </c>
      <c r="Y5" s="251">
        <v>2</v>
      </c>
      <c r="Z5" s="251">
        <v>1</v>
      </c>
      <c r="AA5" s="251">
        <v>1</v>
      </c>
      <c r="AB5" s="251">
        <v>2</v>
      </c>
      <c r="AC5" s="252">
        <f t="shared" si="0"/>
        <v>42</v>
      </c>
      <c r="AD5" s="253">
        <f t="shared" si="1"/>
        <v>2.9025570145127851E-2</v>
      </c>
    </row>
    <row r="6" spans="1:30" s="254" customFormat="1" ht="41.25" customHeight="1">
      <c r="A6" s="257" t="s">
        <v>817</v>
      </c>
      <c r="B6" s="251">
        <v>2</v>
      </c>
      <c r="C6" s="251">
        <v>2</v>
      </c>
      <c r="D6" s="251">
        <v>1</v>
      </c>
      <c r="E6" s="251">
        <v>2</v>
      </c>
      <c r="F6" s="250"/>
      <c r="G6" s="251">
        <v>1</v>
      </c>
      <c r="H6" s="251">
        <v>1</v>
      </c>
      <c r="I6" s="251">
        <v>2</v>
      </c>
      <c r="J6" s="251">
        <v>2</v>
      </c>
      <c r="K6" s="251">
        <v>1</v>
      </c>
      <c r="L6" s="251">
        <v>1</v>
      </c>
      <c r="M6" s="251">
        <v>1</v>
      </c>
      <c r="N6" s="251">
        <v>1</v>
      </c>
      <c r="O6" s="251">
        <v>1</v>
      </c>
      <c r="P6" s="251">
        <v>1</v>
      </c>
      <c r="Q6" s="251">
        <v>1</v>
      </c>
      <c r="R6" s="251">
        <v>2</v>
      </c>
      <c r="S6" s="251">
        <v>1</v>
      </c>
      <c r="T6" s="251">
        <v>2</v>
      </c>
      <c r="U6" s="251">
        <v>2</v>
      </c>
      <c r="V6" s="251">
        <v>2</v>
      </c>
      <c r="W6" s="251">
        <v>1</v>
      </c>
      <c r="X6" s="251">
        <v>1</v>
      </c>
      <c r="Y6" s="251">
        <v>1</v>
      </c>
      <c r="Z6" s="251">
        <v>2</v>
      </c>
      <c r="AA6" s="251">
        <v>2</v>
      </c>
      <c r="AB6" s="251">
        <v>2</v>
      </c>
      <c r="AC6" s="252">
        <f t="shared" si="0"/>
        <v>38</v>
      </c>
      <c r="AD6" s="253">
        <f t="shared" si="1"/>
        <v>2.626123013130615E-2</v>
      </c>
    </row>
    <row r="7" spans="1:30" s="254" customFormat="1" ht="41.25" customHeight="1">
      <c r="A7" s="257" t="s">
        <v>818</v>
      </c>
      <c r="B7" s="251">
        <v>3</v>
      </c>
      <c r="C7" s="251">
        <v>3</v>
      </c>
      <c r="D7" s="251">
        <v>2</v>
      </c>
      <c r="E7" s="251">
        <v>2</v>
      </c>
      <c r="F7" s="251">
        <v>2</v>
      </c>
      <c r="G7" s="250"/>
      <c r="H7" s="251">
        <v>1</v>
      </c>
      <c r="I7" s="251">
        <v>1</v>
      </c>
      <c r="J7" s="251">
        <v>1</v>
      </c>
      <c r="K7" s="251">
        <v>2</v>
      </c>
      <c r="L7" s="251">
        <v>2</v>
      </c>
      <c r="M7" s="251">
        <v>2</v>
      </c>
      <c r="N7" s="251">
        <v>2</v>
      </c>
      <c r="O7" s="251">
        <v>2</v>
      </c>
      <c r="P7" s="251">
        <v>2</v>
      </c>
      <c r="Q7" s="251">
        <v>2</v>
      </c>
      <c r="R7" s="251">
        <v>2</v>
      </c>
      <c r="S7" s="251">
        <v>2</v>
      </c>
      <c r="T7" s="251">
        <v>2</v>
      </c>
      <c r="U7" s="251">
        <v>2</v>
      </c>
      <c r="V7" s="251">
        <v>2</v>
      </c>
      <c r="W7" s="251">
        <v>2</v>
      </c>
      <c r="X7" s="251">
        <v>2</v>
      </c>
      <c r="Y7" s="251">
        <v>2</v>
      </c>
      <c r="Z7" s="251">
        <v>2</v>
      </c>
      <c r="AA7" s="251">
        <v>2</v>
      </c>
      <c r="AB7" s="251">
        <v>2</v>
      </c>
      <c r="AC7" s="252">
        <f t="shared" si="0"/>
        <v>51</v>
      </c>
      <c r="AD7" s="253">
        <f t="shared" si="1"/>
        <v>3.5245335176226675E-2</v>
      </c>
    </row>
    <row r="8" spans="1:30" s="254" customFormat="1" ht="41.25" customHeight="1">
      <c r="A8" s="257" t="s">
        <v>819</v>
      </c>
      <c r="B8" s="251">
        <v>3</v>
      </c>
      <c r="C8" s="251">
        <v>3</v>
      </c>
      <c r="D8" s="251">
        <v>2</v>
      </c>
      <c r="E8" s="251">
        <v>2</v>
      </c>
      <c r="F8" s="251">
        <v>2</v>
      </c>
      <c r="G8" s="251">
        <v>2</v>
      </c>
      <c r="H8" s="250"/>
      <c r="I8" s="251">
        <v>1</v>
      </c>
      <c r="J8" s="251">
        <v>2</v>
      </c>
      <c r="K8" s="251">
        <v>3</v>
      </c>
      <c r="L8" s="251">
        <v>2</v>
      </c>
      <c r="M8" s="251">
        <v>1</v>
      </c>
      <c r="N8" s="251">
        <v>3</v>
      </c>
      <c r="O8" s="251">
        <v>2</v>
      </c>
      <c r="P8" s="251">
        <v>1</v>
      </c>
      <c r="Q8" s="251">
        <v>2</v>
      </c>
      <c r="R8" s="251">
        <v>3</v>
      </c>
      <c r="S8" s="251">
        <v>2</v>
      </c>
      <c r="T8" s="251">
        <v>3</v>
      </c>
      <c r="U8" s="251">
        <v>3</v>
      </c>
      <c r="V8" s="251">
        <v>3</v>
      </c>
      <c r="W8" s="251">
        <v>2</v>
      </c>
      <c r="X8" s="251">
        <v>3</v>
      </c>
      <c r="Y8" s="251">
        <v>3</v>
      </c>
      <c r="Z8" s="251">
        <v>3</v>
      </c>
      <c r="AA8" s="251">
        <v>2</v>
      </c>
      <c r="AB8" s="251">
        <v>3</v>
      </c>
      <c r="AC8" s="252">
        <f t="shared" si="0"/>
        <v>61</v>
      </c>
      <c r="AD8" s="253">
        <f t="shared" si="1"/>
        <v>4.2156185210780926E-2</v>
      </c>
    </row>
    <row r="9" spans="1:30" s="254" customFormat="1" ht="41.25" customHeight="1">
      <c r="A9" s="257" t="s">
        <v>820</v>
      </c>
      <c r="B9" s="251">
        <v>3</v>
      </c>
      <c r="C9" s="251">
        <v>3</v>
      </c>
      <c r="D9" s="251">
        <v>2</v>
      </c>
      <c r="E9" s="251">
        <v>2</v>
      </c>
      <c r="F9" s="251">
        <v>2</v>
      </c>
      <c r="G9" s="251">
        <v>2</v>
      </c>
      <c r="H9" s="251">
        <v>2</v>
      </c>
      <c r="I9" s="250"/>
      <c r="J9" s="251">
        <v>2</v>
      </c>
      <c r="K9" s="251">
        <v>3</v>
      </c>
      <c r="L9" s="251">
        <v>2</v>
      </c>
      <c r="M9" s="251">
        <v>2</v>
      </c>
      <c r="N9" s="251">
        <v>3</v>
      </c>
      <c r="O9" s="251">
        <v>2</v>
      </c>
      <c r="P9" s="251">
        <v>3</v>
      </c>
      <c r="Q9" s="251">
        <v>2</v>
      </c>
      <c r="R9" s="251">
        <v>3</v>
      </c>
      <c r="S9" s="251">
        <v>2</v>
      </c>
      <c r="T9" s="251">
        <v>3</v>
      </c>
      <c r="U9" s="251">
        <v>3</v>
      </c>
      <c r="V9" s="251">
        <v>3</v>
      </c>
      <c r="W9" s="251">
        <v>2</v>
      </c>
      <c r="X9" s="251">
        <v>3</v>
      </c>
      <c r="Y9" s="251">
        <v>3</v>
      </c>
      <c r="Z9" s="251">
        <v>3</v>
      </c>
      <c r="AA9" s="251">
        <v>3</v>
      </c>
      <c r="AB9" s="251">
        <v>1</v>
      </c>
      <c r="AC9" s="252">
        <f t="shared" si="0"/>
        <v>64</v>
      </c>
      <c r="AD9" s="253">
        <f t="shared" si="1"/>
        <v>4.42294402211472E-2</v>
      </c>
    </row>
    <row r="10" spans="1:30" s="254" customFormat="1" ht="41.25" customHeight="1">
      <c r="A10" s="257" t="s">
        <v>821</v>
      </c>
      <c r="B10" s="251">
        <v>3</v>
      </c>
      <c r="C10" s="251">
        <v>3</v>
      </c>
      <c r="D10" s="251">
        <v>2</v>
      </c>
      <c r="E10" s="251">
        <v>2</v>
      </c>
      <c r="F10" s="251">
        <v>2</v>
      </c>
      <c r="G10" s="251">
        <v>2</v>
      </c>
      <c r="H10" s="251">
        <v>2</v>
      </c>
      <c r="I10" s="251">
        <v>2</v>
      </c>
      <c r="J10" s="250"/>
      <c r="K10" s="251">
        <v>2</v>
      </c>
      <c r="L10" s="251">
        <v>1</v>
      </c>
      <c r="M10" s="251">
        <v>2</v>
      </c>
      <c r="N10" s="251">
        <v>2</v>
      </c>
      <c r="O10" s="251">
        <v>3</v>
      </c>
      <c r="P10" s="251">
        <v>1</v>
      </c>
      <c r="Q10" s="251">
        <v>2</v>
      </c>
      <c r="R10" s="251">
        <v>3</v>
      </c>
      <c r="S10" s="251">
        <v>3</v>
      </c>
      <c r="T10" s="251">
        <v>3</v>
      </c>
      <c r="U10" s="251">
        <v>3</v>
      </c>
      <c r="V10" s="251">
        <v>3</v>
      </c>
      <c r="W10" s="251">
        <v>2</v>
      </c>
      <c r="X10" s="251">
        <v>3</v>
      </c>
      <c r="Y10" s="251">
        <v>3</v>
      </c>
      <c r="Z10" s="251">
        <v>3</v>
      </c>
      <c r="AA10" s="251">
        <v>2</v>
      </c>
      <c r="AB10" s="251">
        <v>3</v>
      </c>
      <c r="AC10" s="252">
        <f t="shared" si="0"/>
        <v>62</v>
      </c>
      <c r="AD10" s="253">
        <f t="shared" si="1"/>
        <v>4.2847270214236351E-2</v>
      </c>
    </row>
    <row r="11" spans="1:30" s="254" customFormat="1" ht="41.25" customHeight="1">
      <c r="A11" s="257" t="s">
        <v>822</v>
      </c>
      <c r="B11" s="251">
        <v>3</v>
      </c>
      <c r="C11" s="251">
        <v>3</v>
      </c>
      <c r="D11" s="251">
        <v>1</v>
      </c>
      <c r="E11" s="251">
        <v>2</v>
      </c>
      <c r="F11" s="251">
        <v>2</v>
      </c>
      <c r="G11" s="251">
        <v>2</v>
      </c>
      <c r="H11" s="251">
        <v>2</v>
      </c>
      <c r="I11" s="251">
        <v>2</v>
      </c>
      <c r="J11" s="251">
        <v>2</v>
      </c>
      <c r="K11" s="250"/>
      <c r="L11" s="251">
        <v>1</v>
      </c>
      <c r="M11" s="251">
        <v>3</v>
      </c>
      <c r="N11" s="251">
        <v>2</v>
      </c>
      <c r="O11" s="251">
        <v>2</v>
      </c>
      <c r="P11" s="251">
        <v>3</v>
      </c>
      <c r="Q11" s="251">
        <v>1</v>
      </c>
      <c r="R11" s="251">
        <v>2</v>
      </c>
      <c r="S11" s="251">
        <v>1</v>
      </c>
      <c r="T11" s="251">
        <v>2</v>
      </c>
      <c r="U11" s="251">
        <v>2</v>
      </c>
      <c r="V11" s="251">
        <v>2</v>
      </c>
      <c r="W11" s="251">
        <v>1</v>
      </c>
      <c r="X11" s="251">
        <v>2</v>
      </c>
      <c r="Y11" s="251">
        <v>2</v>
      </c>
      <c r="Z11" s="251">
        <v>2</v>
      </c>
      <c r="AA11" s="251">
        <v>3</v>
      </c>
      <c r="AB11" s="251">
        <v>2</v>
      </c>
      <c r="AC11" s="252">
        <f t="shared" si="0"/>
        <v>52</v>
      </c>
      <c r="AD11" s="253">
        <f t="shared" si="1"/>
        <v>3.5936420179682099E-2</v>
      </c>
    </row>
    <row r="12" spans="1:30" s="254" customFormat="1" ht="41.25" customHeight="1">
      <c r="A12" s="257" t="s">
        <v>823</v>
      </c>
      <c r="B12" s="251">
        <v>3</v>
      </c>
      <c r="C12" s="251">
        <v>3</v>
      </c>
      <c r="D12" s="251">
        <v>2</v>
      </c>
      <c r="E12" s="251">
        <v>2</v>
      </c>
      <c r="F12" s="251">
        <v>2</v>
      </c>
      <c r="G12" s="251">
        <v>2</v>
      </c>
      <c r="H12" s="251">
        <v>2</v>
      </c>
      <c r="I12" s="251">
        <v>2</v>
      </c>
      <c r="J12" s="251">
        <v>2</v>
      </c>
      <c r="K12" s="251">
        <v>2</v>
      </c>
      <c r="L12" s="250"/>
      <c r="M12" s="251">
        <v>2</v>
      </c>
      <c r="N12" s="251">
        <v>3</v>
      </c>
      <c r="O12" s="251">
        <v>3</v>
      </c>
      <c r="P12" s="251">
        <v>3</v>
      </c>
      <c r="Q12" s="251">
        <v>2</v>
      </c>
      <c r="R12" s="251">
        <v>3</v>
      </c>
      <c r="S12" s="251">
        <v>3</v>
      </c>
      <c r="T12" s="251">
        <v>3</v>
      </c>
      <c r="U12" s="251">
        <v>3</v>
      </c>
      <c r="V12" s="251">
        <v>3</v>
      </c>
      <c r="W12" s="251">
        <v>3</v>
      </c>
      <c r="X12" s="251">
        <v>3</v>
      </c>
      <c r="Y12" s="251">
        <v>3</v>
      </c>
      <c r="Z12" s="251">
        <v>3</v>
      </c>
      <c r="AA12" s="251">
        <v>3</v>
      </c>
      <c r="AB12" s="251">
        <v>3</v>
      </c>
      <c r="AC12" s="252">
        <f t="shared" si="0"/>
        <v>68</v>
      </c>
      <c r="AD12" s="253">
        <f t="shared" si="1"/>
        <v>4.6993780234968904E-2</v>
      </c>
    </row>
    <row r="13" spans="1:30" s="254" customFormat="1" ht="41.25" customHeight="1">
      <c r="A13" s="257" t="s">
        <v>824</v>
      </c>
      <c r="B13" s="251">
        <v>3</v>
      </c>
      <c r="C13" s="251">
        <v>3</v>
      </c>
      <c r="D13" s="251">
        <v>2</v>
      </c>
      <c r="E13" s="251">
        <v>2</v>
      </c>
      <c r="F13" s="251">
        <v>2</v>
      </c>
      <c r="G13" s="251">
        <v>2</v>
      </c>
      <c r="H13" s="251">
        <v>2</v>
      </c>
      <c r="I13" s="251">
        <v>2</v>
      </c>
      <c r="J13" s="251">
        <v>2</v>
      </c>
      <c r="K13" s="251">
        <v>2</v>
      </c>
      <c r="L13" s="251">
        <v>2</v>
      </c>
      <c r="M13" s="250"/>
      <c r="N13" s="251">
        <v>3</v>
      </c>
      <c r="O13" s="251">
        <v>3</v>
      </c>
      <c r="P13" s="251">
        <v>3</v>
      </c>
      <c r="Q13" s="251">
        <v>2</v>
      </c>
      <c r="R13" s="251">
        <v>3</v>
      </c>
      <c r="S13" s="251">
        <v>2</v>
      </c>
      <c r="T13" s="251">
        <v>3</v>
      </c>
      <c r="U13" s="251">
        <v>2</v>
      </c>
      <c r="V13" s="251">
        <v>3</v>
      </c>
      <c r="W13" s="251">
        <v>2</v>
      </c>
      <c r="X13" s="251">
        <v>3</v>
      </c>
      <c r="Y13" s="251">
        <v>3</v>
      </c>
      <c r="Z13" s="251">
        <v>3</v>
      </c>
      <c r="AA13" s="251">
        <v>3</v>
      </c>
      <c r="AB13" s="251">
        <v>3</v>
      </c>
      <c r="AC13" s="252">
        <f t="shared" si="0"/>
        <v>65</v>
      </c>
      <c r="AD13" s="253">
        <f t="shared" si="1"/>
        <v>4.4920525224602624E-2</v>
      </c>
    </row>
    <row r="14" spans="1:30" s="254" customFormat="1" ht="41.25" customHeight="1">
      <c r="A14" s="257" t="s">
        <v>825</v>
      </c>
      <c r="B14" s="251">
        <v>3</v>
      </c>
      <c r="C14" s="251">
        <v>3</v>
      </c>
      <c r="D14" s="251">
        <v>1</v>
      </c>
      <c r="E14" s="251">
        <v>2</v>
      </c>
      <c r="F14" s="251">
        <v>2</v>
      </c>
      <c r="G14" s="251">
        <v>2</v>
      </c>
      <c r="H14" s="251">
        <v>2</v>
      </c>
      <c r="I14" s="251">
        <v>2</v>
      </c>
      <c r="J14" s="251">
        <v>2</v>
      </c>
      <c r="K14" s="251">
        <v>2</v>
      </c>
      <c r="L14" s="251">
        <v>2</v>
      </c>
      <c r="M14" s="251">
        <v>2</v>
      </c>
      <c r="N14" s="250"/>
      <c r="O14" s="251">
        <v>2</v>
      </c>
      <c r="P14" s="251">
        <v>2</v>
      </c>
      <c r="Q14" s="251">
        <v>1</v>
      </c>
      <c r="R14" s="251">
        <v>2</v>
      </c>
      <c r="S14" s="251">
        <v>1</v>
      </c>
      <c r="T14" s="251">
        <v>2</v>
      </c>
      <c r="U14" s="251">
        <v>2</v>
      </c>
      <c r="V14" s="251">
        <v>2</v>
      </c>
      <c r="W14" s="251">
        <v>1</v>
      </c>
      <c r="X14" s="251">
        <v>2</v>
      </c>
      <c r="Y14" s="251">
        <v>2</v>
      </c>
      <c r="Z14" s="251">
        <v>2</v>
      </c>
      <c r="AA14" s="251">
        <v>2</v>
      </c>
      <c r="AB14" s="251">
        <v>2</v>
      </c>
      <c r="AC14" s="252">
        <f t="shared" si="0"/>
        <v>50</v>
      </c>
      <c r="AD14" s="253">
        <f t="shared" si="1"/>
        <v>3.455425017277125E-2</v>
      </c>
    </row>
    <row r="15" spans="1:30" s="254" customFormat="1" ht="41.25" customHeight="1">
      <c r="A15" s="257" t="s">
        <v>826</v>
      </c>
      <c r="B15" s="251">
        <v>2</v>
      </c>
      <c r="C15" s="251">
        <v>2</v>
      </c>
      <c r="D15" s="251">
        <v>1</v>
      </c>
      <c r="E15" s="251">
        <v>2</v>
      </c>
      <c r="F15" s="251">
        <v>2</v>
      </c>
      <c r="G15" s="251">
        <v>2</v>
      </c>
      <c r="H15" s="251">
        <v>2</v>
      </c>
      <c r="I15" s="251">
        <v>2</v>
      </c>
      <c r="J15" s="251">
        <v>2</v>
      </c>
      <c r="K15" s="251">
        <v>2</v>
      </c>
      <c r="L15" s="251">
        <v>2</v>
      </c>
      <c r="M15" s="251">
        <v>2</v>
      </c>
      <c r="N15" s="251">
        <v>2</v>
      </c>
      <c r="O15" s="250"/>
      <c r="P15" s="251">
        <v>2</v>
      </c>
      <c r="Q15" s="251">
        <v>1</v>
      </c>
      <c r="R15" s="251">
        <v>1</v>
      </c>
      <c r="S15" s="251">
        <v>2</v>
      </c>
      <c r="T15" s="251">
        <v>2</v>
      </c>
      <c r="U15" s="251">
        <v>1</v>
      </c>
      <c r="V15" s="251">
        <v>2</v>
      </c>
      <c r="W15" s="251">
        <v>2</v>
      </c>
      <c r="X15" s="251">
        <v>2</v>
      </c>
      <c r="Y15" s="251">
        <v>2</v>
      </c>
      <c r="Z15" s="251">
        <v>2</v>
      </c>
      <c r="AA15" s="251">
        <v>1</v>
      </c>
      <c r="AB15" s="251">
        <v>2</v>
      </c>
      <c r="AC15" s="252">
        <f t="shared" si="0"/>
        <v>47</v>
      </c>
      <c r="AD15" s="253">
        <f t="shared" si="1"/>
        <v>3.2480995162404977E-2</v>
      </c>
    </row>
    <row r="16" spans="1:30" s="254" customFormat="1" ht="41.25" customHeight="1">
      <c r="A16" s="257" t="s">
        <v>827</v>
      </c>
      <c r="B16" s="251">
        <v>3</v>
      </c>
      <c r="C16" s="251">
        <v>3</v>
      </c>
      <c r="D16" s="251">
        <v>1</v>
      </c>
      <c r="E16" s="251">
        <v>2</v>
      </c>
      <c r="F16" s="251">
        <v>2</v>
      </c>
      <c r="G16" s="251">
        <v>2</v>
      </c>
      <c r="H16" s="251">
        <v>2</v>
      </c>
      <c r="I16" s="251">
        <v>2</v>
      </c>
      <c r="J16" s="251">
        <v>2</v>
      </c>
      <c r="K16" s="251">
        <v>2</v>
      </c>
      <c r="L16" s="251">
        <v>2</v>
      </c>
      <c r="M16" s="251">
        <v>2</v>
      </c>
      <c r="N16" s="251">
        <v>2</v>
      </c>
      <c r="O16" s="251">
        <v>2</v>
      </c>
      <c r="P16" s="250"/>
      <c r="Q16" s="251">
        <v>1</v>
      </c>
      <c r="R16" s="251">
        <v>2</v>
      </c>
      <c r="S16" s="251">
        <v>1</v>
      </c>
      <c r="T16" s="251">
        <v>2</v>
      </c>
      <c r="U16" s="251">
        <v>1</v>
      </c>
      <c r="V16" s="251">
        <v>2</v>
      </c>
      <c r="W16" s="251">
        <v>1</v>
      </c>
      <c r="X16" s="251">
        <v>2</v>
      </c>
      <c r="Y16" s="251">
        <v>2</v>
      </c>
      <c r="Z16" s="251">
        <v>2</v>
      </c>
      <c r="AA16" s="251">
        <v>2</v>
      </c>
      <c r="AB16" s="251">
        <v>2</v>
      </c>
      <c r="AC16" s="252">
        <f t="shared" si="0"/>
        <v>49</v>
      </c>
      <c r="AD16" s="253">
        <f t="shared" si="1"/>
        <v>3.3863165169315826E-2</v>
      </c>
    </row>
    <row r="17" spans="1:30" s="254" customFormat="1" ht="41.25" customHeight="1">
      <c r="A17" s="257" t="s">
        <v>828</v>
      </c>
      <c r="B17" s="251">
        <v>2</v>
      </c>
      <c r="C17" s="251">
        <v>2</v>
      </c>
      <c r="D17" s="251">
        <v>2</v>
      </c>
      <c r="E17" s="251">
        <v>2</v>
      </c>
      <c r="F17" s="251">
        <v>2</v>
      </c>
      <c r="G17" s="251">
        <v>2</v>
      </c>
      <c r="H17" s="251">
        <v>2</v>
      </c>
      <c r="I17" s="251">
        <v>2</v>
      </c>
      <c r="J17" s="251">
        <v>2</v>
      </c>
      <c r="K17" s="251">
        <v>2</v>
      </c>
      <c r="L17" s="251">
        <v>2</v>
      </c>
      <c r="M17" s="251">
        <v>2</v>
      </c>
      <c r="N17" s="251">
        <v>2</v>
      </c>
      <c r="O17" s="251">
        <v>2</v>
      </c>
      <c r="P17" s="251">
        <v>2</v>
      </c>
      <c r="Q17" s="250"/>
      <c r="R17" s="251">
        <v>3</v>
      </c>
      <c r="S17" s="251">
        <v>3</v>
      </c>
      <c r="T17" s="251">
        <v>3</v>
      </c>
      <c r="U17" s="251">
        <v>3</v>
      </c>
      <c r="V17" s="251">
        <v>3</v>
      </c>
      <c r="W17" s="251">
        <v>3</v>
      </c>
      <c r="X17" s="251">
        <v>3</v>
      </c>
      <c r="Y17" s="251">
        <v>3</v>
      </c>
      <c r="Z17" s="251">
        <v>3</v>
      </c>
      <c r="AA17" s="251">
        <v>2</v>
      </c>
      <c r="AB17" s="251">
        <v>3</v>
      </c>
      <c r="AC17" s="252">
        <f t="shared" si="0"/>
        <v>62</v>
      </c>
      <c r="AD17" s="253">
        <f t="shared" si="1"/>
        <v>4.2847270214236351E-2</v>
      </c>
    </row>
    <row r="18" spans="1:30" s="254" customFormat="1" ht="41.25" customHeight="1">
      <c r="A18" s="257" t="s">
        <v>829</v>
      </c>
      <c r="B18" s="251">
        <v>3</v>
      </c>
      <c r="C18" s="251">
        <v>3</v>
      </c>
      <c r="D18" s="251">
        <v>2</v>
      </c>
      <c r="E18" s="251">
        <v>2</v>
      </c>
      <c r="F18" s="251">
        <v>2</v>
      </c>
      <c r="G18" s="251">
        <v>2</v>
      </c>
      <c r="H18" s="251">
        <v>2</v>
      </c>
      <c r="I18" s="251">
        <v>2</v>
      </c>
      <c r="J18" s="251">
        <v>2</v>
      </c>
      <c r="K18" s="251">
        <v>2</v>
      </c>
      <c r="L18" s="251">
        <v>2</v>
      </c>
      <c r="M18" s="251">
        <v>2</v>
      </c>
      <c r="N18" s="251">
        <v>2</v>
      </c>
      <c r="O18" s="251">
        <v>2</v>
      </c>
      <c r="P18" s="251">
        <v>2</v>
      </c>
      <c r="Q18" s="251">
        <v>2</v>
      </c>
      <c r="R18" s="250"/>
      <c r="S18" s="251">
        <v>2</v>
      </c>
      <c r="T18" s="251">
        <v>2</v>
      </c>
      <c r="U18" s="251">
        <v>3</v>
      </c>
      <c r="V18" s="251">
        <v>2</v>
      </c>
      <c r="W18" s="251">
        <v>2</v>
      </c>
      <c r="X18" s="251">
        <v>2</v>
      </c>
      <c r="Y18" s="251">
        <v>2</v>
      </c>
      <c r="Z18" s="251">
        <v>2</v>
      </c>
      <c r="AA18" s="251">
        <v>1</v>
      </c>
      <c r="AB18" s="251">
        <v>2</v>
      </c>
      <c r="AC18" s="252">
        <f t="shared" si="0"/>
        <v>54</v>
      </c>
      <c r="AD18" s="253">
        <f t="shared" si="1"/>
        <v>3.7318590186592948E-2</v>
      </c>
    </row>
    <row r="19" spans="1:30" s="254" customFormat="1" ht="41.25" customHeight="1">
      <c r="A19" s="257" t="s">
        <v>830</v>
      </c>
      <c r="B19" s="251">
        <v>3</v>
      </c>
      <c r="C19" s="251">
        <v>3</v>
      </c>
      <c r="D19" s="251">
        <v>1</v>
      </c>
      <c r="E19" s="251">
        <v>2</v>
      </c>
      <c r="F19" s="251">
        <v>2</v>
      </c>
      <c r="G19" s="251">
        <v>2</v>
      </c>
      <c r="H19" s="251">
        <v>2</v>
      </c>
      <c r="I19" s="251">
        <v>2</v>
      </c>
      <c r="J19" s="251">
        <v>2</v>
      </c>
      <c r="K19" s="251">
        <v>2</v>
      </c>
      <c r="L19" s="251">
        <v>2</v>
      </c>
      <c r="M19" s="251">
        <v>2</v>
      </c>
      <c r="N19" s="251">
        <v>2</v>
      </c>
      <c r="O19" s="251">
        <v>2</v>
      </c>
      <c r="P19" s="251">
        <v>2</v>
      </c>
      <c r="Q19" s="251">
        <v>2</v>
      </c>
      <c r="R19" s="251">
        <v>2</v>
      </c>
      <c r="S19" s="250"/>
      <c r="T19" s="251">
        <v>3</v>
      </c>
      <c r="U19" s="251">
        <v>3</v>
      </c>
      <c r="V19" s="251">
        <v>2</v>
      </c>
      <c r="W19" s="251">
        <v>2</v>
      </c>
      <c r="X19" s="251">
        <v>2</v>
      </c>
      <c r="Y19" s="251">
        <v>2</v>
      </c>
      <c r="Z19" s="251">
        <v>2</v>
      </c>
      <c r="AA19" s="251">
        <v>2</v>
      </c>
      <c r="AB19" s="251">
        <v>2</v>
      </c>
      <c r="AC19" s="252">
        <f t="shared" si="0"/>
        <v>55</v>
      </c>
      <c r="AD19" s="253">
        <f t="shared" si="1"/>
        <v>3.8009675190048373E-2</v>
      </c>
    </row>
    <row r="20" spans="1:30" s="254" customFormat="1" ht="41.25" customHeight="1">
      <c r="A20" s="257" t="s">
        <v>831</v>
      </c>
      <c r="B20" s="251">
        <v>3</v>
      </c>
      <c r="C20" s="251">
        <v>3</v>
      </c>
      <c r="D20" s="251">
        <v>2</v>
      </c>
      <c r="E20" s="251">
        <v>2</v>
      </c>
      <c r="F20" s="251">
        <v>2</v>
      </c>
      <c r="G20" s="251">
        <v>2</v>
      </c>
      <c r="H20" s="251">
        <v>2</v>
      </c>
      <c r="I20" s="251">
        <v>2</v>
      </c>
      <c r="J20" s="251">
        <v>2</v>
      </c>
      <c r="K20" s="251">
        <v>2</v>
      </c>
      <c r="L20" s="251">
        <v>2</v>
      </c>
      <c r="M20" s="251">
        <v>2</v>
      </c>
      <c r="N20" s="251">
        <v>2</v>
      </c>
      <c r="O20" s="251">
        <v>2</v>
      </c>
      <c r="P20" s="251">
        <v>2</v>
      </c>
      <c r="Q20" s="251">
        <v>2</v>
      </c>
      <c r="R20" s="251">
        <v>2</v>
      </c>
      <c r="S20" s="251">
        <v>2</v>
      </c>
      <c r="T20" s="250"/>
      <c r="U20" s="251">
        <v>3</v>
      </c>
      <c r="V20" s="251">
        <v>3</v>
      </c>
      <c r="W20" s="251">
        <v>2</v>
      </c>
      <c r="X20" s="251">
        <v>3</v>
      </c>
      <c r="Y20" s="251">
        <v>3</v>
      </c>
      <c r="Z20" s="251">
        <v>3</v>
      </c>
      <c r="AA20" s="251">
        <v>2</v>
      </c>
      <c r="AB20" s="251">
        <v>2</v>
      </c>
      <c r="AC20" s="252">
        <f t="shared" si="0"/>
        <v>59</v>
      </c>
      <c r="AD20" s="253">
        <f t="shared" si="1"/>
        <v>4.0774015203870077E-2</v>
      </c>
    </row>
    <row r="21" spans="1:30" s="254" customFormat="1" ht="41.25" customHeight="1">
      <c r="A21" s="257" t="s">
        <v>832</v>
      </c>
      <c r="B21" s="251">
        <v>2</v>
      </c>
      <c r="C21" s="251">
        <v>2</v>
      </c>
      <c r="D21" s="251">
        <v>2</v>
      </c>
      <c r="E21" s="251">
        <v>2</v>
      </c>
      <c r="F21" s="251">
        <v>2</v>
      </c>
      <c r="G21" s="251">
        <v>2</v>
      </c>
      <c r="H21" s="251">
        <v>2</v>
      </c>
      <c r="I21" s="251">
        <v>2</v>
      </c>
      <c r="J21" s="251">
        <v>2</v>
      </c>
      <c r="K21" s="251">
        <v>2</v>
      </c>
      <c r="L21" s="251">
        <v>2</v>
      </c>
      <c r="M21" s="251">
        <v>2</v>
      </c>
      <c r="N21" s="251">
        <v>2</v>
      </c>
      <c r="O21" s="251">
        <v>2</v>
      </c>
      <c r="P21" s="251">
        <v>2</v>
      </c>
      <c r="Q21" s="251">
        <v>2</v>
      </c>
      <c r="R21" s="251">
        <v>2</v>
      </c>
      <c r="S21" s="251">
        <v>2</v>
      </c>
      <c r="T21" s="251">
        <v>2</v>
      </c>
      <c r="U21" s="250"/>
      <c r="V21" s="251">
        <v>3</v>
      </c>
      <c r="W21" s="251">
        <v>2</v>
      </c>
      <c r="X21" s="251">
        <v>3</v>
      </c>
      <c r="Y21" s="251">
        <v>3</v>
      </c>
      <c r="Z21" s="251">
        <v>3</v>
      </c>
      <c r="AA21" s="251">
        <v>2</v>
      </c>
      <c r="AB21" s="251">
        <v>2</v>
      </c>
      <c r="AC21" s="252">
        <f t="shared" si="0"/>
        <v>56</v>
      </c>
      <c r="AD21" s="253">
        <f t="shared" si="1"/>
        <v>3.8700760193503804E-2</v>
      </c>
    </row>
    <row r="22" spans="1:30" s="254" customFormat="1" ht="41.25" customHeight="1">
      <c r="A22" s="257" t="s">
        <v>833</v>
      </c>
      <c r="B22" s="251">
        <v>3</v>
      </c>
      <c r="C22" s="251">
        <v>3</v>
      </c>
      <c r="D22" s="251">
        <v>2</v>
      </c>
      <c r="E22" s="251">
        <v>2</v>
      </c>
      <c r="F22" s="251">
        <v>2</v>
      </c>
      <c r="G22" s="251">
        <v>2</v>
      </c>
      <c r="H22" s="251">
        <v>2</v>
      </c>
      <c r="I22" s="251">
        <v>2</v>
      </c>
      <c r="J22" s="251">
        <v>2</v>
      </c>
      <c r="K22" s="251">
        <v>2</v>
      </c>
      <c r="L22" s="251">
        <v>2</v>
      </c>
      <c r="M22" s="251">
        <v>2</v>
      </c>
      <c r="N22" s="251">
        <v>2</v>
      </c>
      <c r="O22" s="251">
        <v>2</v>
      </c>
      <c r="P22" s="251">
        <v>2</v>
      </c>
      <c r="Q22" s="251">
        <v>2</v>
      </c>
      <c r="R22" s="251">
        <v>2</v>
      </c>
      <c r="S22" s="251">
        <v>2</v>
      </c>
      <c r="T22" s="251">
        <v>2</v>
      </c>
      <c r="U22" s="251">
        <v>2</v>
      </c>
      <c r="V22" s="250"/>
      <c r="W22" s="251">
        <v>2</v>
      </c>
      <c r="X22" s="251">
        <v>3</v>
      </c>
      <c r="Y22" s="251">
        <v>3</v>
      </c>
      <c r="Z22" s="251">
        <v>3</v>
      </c>
      <c r="AA22" s="251">
        <v>3</v>
      </c>
      <c r="AB22" s="251">
        <v>2</v>
      </c>
      <c r="AC22" s="252">
        <f t="shared" si="0"/>
        <v>58</v>
      </c>
      <c r="AD22" s="253">
        <f t="shared" si="1"/>
        <v>4.0082930200414653E-2</v>
      </c>
    </row>
    <row r="23" spans="1:30" s="254" customFormat="1" ht="41.25" customHeight="1">
      <c r="A23" s="257" t="s">
        <v>834</v>
      </c>
      <c r="B23" s="251">
        <v>3</v>
      </c>
      <c r="C23" s="251">
        <v>3</v>
      </c>
      <c r="D23" s="251">
        <v>1</v>
      </c>
      <c r="E23" s="251">
        <v>2</v>
      </c>
      <c r="F23" s="251">
        <v>2</v>
      </c>
      <c r="G23" s="251">
        <v>2</v>
      </c>
      <c r="H23" s="251">
        <v>2</v>
      </c>
      <c r="I23" s="251">
        <v>2</v>
      </c>
      <c r="J23" s="251">
        <v>2</v>
      </c>
      <c r="K23" s="251">
        <v>2</v>
      </c>
      <c r="L23" s="251">
        <v>2</v>
      </c>
      <c r="M23" s="251">
        <v>2</v>
      </c>
      <c r="N23" s="251">
        <v>2</v>
      </c>
      <c r="O23" s="251">
        <v>2</v>
      </c>
      <c r="P23" s="251">
        <v>2</v>
      </c>
      <c r="Q23" s="251">
        <v>2</v>
      </c>
      <c r="R23" s="251">
        <v>2</v>
      </c>
      <c r="S23" s="251">
        <v>2</v>
      </c>
      <c r="T23" s="251">
        <v>2</v>
      </c>
      <c r="U23" s="251">
        <v>2</v>
      </c>
      <c r="V23" s="251">
        <v>2</v>
      </c>
      <c r="W23" s="250"/>
      <c r="X23" s="251">
        <v>3</v>
      </c>
      <c r="Y23" s="251">
        <v>3</v>
      </c>
      <c r="Z23" s="251">
        <v>3</v>
      </c>
      <c r="AA23" s="251">
        <v>2</v>
      </c>
      <c r="AB23" s="251">
        <v>3</v>
      </c>
      <c r="AC23" s="252">
        <f t="shared" si="0"/>
        <v>57</v>
      </c>
      <c r="AD23" s="253">
        <f t="shared" si="1"/>
        <v>3.9391845196959228E-2</v>
      </c>
    </row>
    <row r="24" spans="1:30" s="254" customFormat="1" ht="41.25" customHeight="1">
      <c r="A24" s="257" t="s">
        <v>835</v>
      </c>
      <c r="B24" s="251">
        <v>3</v>
      </c>
      <c r="C24" s="251">
        <v>3</v>
      </c>
      <c r="D24" s="251">
        <v>2</v>
      </c>
      <c r="E24" s="251">
        <v>2</v>
      </c>
      <c r="F24" s="251">
        <v>2</v>
      </c>
      <c r="G24" s="251">
        <v>2</v>
      </c>
      <c r="H24" s="251">
        <v>2</v>
      </c>
      <c r="I24" s="251">
        <v>2</v>
      </c>
      <c r="J24" s="251">
        <v>2</v>
      </c>
      <c r="K24" s="251">
        <v>2</v>
      </c>
      <c r="L24" s="251">
        <v>2</v>
      </c>
      <c r="M24" s="251">
        <v>2</v>
      </c>
      <c r="N24" s="251">
        <v>2</v>
      </c>
      <c r="O24" s="251">
        <v>2</v>
      </c>
      <c r="P24" s="251">
        <v>2</v>
      </c>
      <c r="Q24" s="251">
        <v>2</v>
      </c>
      <c r="R24" s="251">
        <v>2</v>
      </c>
      <c r="S24" s="251">
        <v>2</v>
      </c>
      <c r="T24" s="251">
        <v>2</v>
      </c>
      <c r="U24" s="251">
        <v>2</v>
      </c>
      <c r="V24" s="251">
        <v>2</v>
      </c>
      <c r="W24" s="251">
        <v>2</v>
      </c>
      <c r="X24" s="250"/>
      <c r="Y24" s="251">
        <v>2</v>
      </c>
      <c r="Z24" s="251">
        <v>2</v>
      </c>
      <c r="AA24" s="251">
        <v>2</v>
      </c>
      <c r="AB24" s="251">
        <v>2</v>
      </c>
      <c r="AC24" s="252">
        <f t="shared" si="0"/>
        <v>54</v>
      </c>
      <c r="AD24" s="253">
        <f t="shared" si="1"/>
        <v>3.7318590186592948E-2</v>
      </c>
    </row>
    <row r="25" spans="1:30" s="254" customFormat="1" ht="41.25" customHeight="1">
      <c r="A25" s="257" t="s">
        <v>836</v>
      </c>
      <c r="B25" s="251">
        <v>2</v>
      </c>
      <c r="C25" s="251">
        <v>2</v>
      </c>
      <c r="D25" s="251">
        <v>1</v>
      </c>
      <c r="E25" s="251">
        <v>2</v>
      </c>
      <c r="F25" s="251">
        <v>2</v>
      </c>
      <c r="G25" s="251">
        <v>2</v>
      </c>
      <c r="H25" s="251">
        <v>2</v>
      </c>
      <c r="I25" s="251">
        <v>2</v>
      </c>
      <c r="J25" s="251">
        <v>2</v>
      </c>
      <c r="K25" s="251">
        <v>2</v>
      </c>
      <c r="L25" s="251">
        <v>2</v>
      </c>
      <c r="M25" s="251">
        <v>2</v>
      </c>
      <c r="N25" s="251">
        <v>2</v>
      </c>
      <c r="O25" s="251">
        <v>2</v>
      </c>
      <c r="P25" s="251">
        <v>2</v>
      </c>
      <c r="Q25" s="251">
        <v>2</v>
      </c>
      <c r="R25" s="251">
        <v>2</v>
      </c>
      <c r="S25" s="251">
        <v>2</v>
      </c>
      <c r="T25" s="251">
        <v>2</v>
      </c>
      <c r="U25" s="251">
        <v>2</v>
      </c>
      <c r="V25" s="251">
        <v>2</v>
      </c>
      <c r="W25" s="251">
        <v>2</v>
      </c>
      <c r="X25" s="251">
        <v>2</v>
      </c>
      <c r="Y25" s="250"/>
      <c r="Z25" s="251">
        <v>2</v>
      </c>
      <c r="AA25" s="251">
        <v>1</v>
      </c>
      <c r="AB25" s="251">
        <v>3</v>
      </c>
      <c r="AC25" s="252">
        <f t="shared" si="0"/>
        <v>51</v>
      </c>
      <c r="AD25" s="253">
        <f t="shared" si="1"/>
        <v>3.5245335176226675E-2</v>
      </c>
    </row>
    <row r="26" spans="1:30" s="254" customFormat="1" ht="41.25" customHeight="1">
      <c r="A26" s="257" t="s">
        <v>837</v>
      </c>
      <c r="B26" s="251">
        <v>3</v>
      </c>
      <c r="C26" s="251">
        <v>3</v>
      </c>
      <c r="D26" s="251">
        <v>2</v>
      </c>
      <c r="E26" s="251">
        <v>2</v>
      </c>
      <c r="F26" s="251">
        <v>2</v>
      </c>
      <c r="G26" s="251">
        <v>2</v>
      </c>
      <c r="H26" s="251">
        <v>2</v>
      </c>
      <c r="I26" s="251">
        <v>2</v>
      </c>
      <c r="J26" s="251">
        <v>2</v>
      </c>
      <c r="K26" s="251">
        <v>2</v>
      </c>
      <c r="L26" s="251">
        <v>2</v>
      </c>
      <c r="M26" s="251">
        <v>2</v>
      </c>
      <c r="N26" s="251">
        <v>2</v>
      </c>
      <c r="O26" s="251">
        <v>2</v>
      </c>
      <c r="P26" s="251">
        <v>2</v>
      </c>
      <c r="Q26" s="251">
        <v>2</v>
      </c>
      <c r="R26" s="251">
        <v>2</v>
      </c>
      <c r="S26" s="251">
        <v>2</v>
      </c>
      <c r="T26" s="251">
        <v>2</v>
      </c>
      <c r="U26" s="251">
        <v>2</v>
      </c>
      <c r="V26" s="251">
        <v>2</v>
      </c>
      <c r="W26" s="251">
        <v>2</v>
      </c>
      <c r="X26" s="251">
        <v>2</v>
      </c>
      <c r="Y26" s="251">
        <v>2</v>
      </c>
      <c r="Z26" s="250"/>
      <c r="AA26" s="251">
        <v>2</v>
      </c>
      <c r="AB26" s="251">
        <v>2</v>
      </c>
      <c r="AC26" s="252">
        <f t="shared" si="0"/>
        <v>54</v>
      </c>
      <c r="AD26" s="253">
        <f t="shared" si="1"/>
        <v>3.7318590186592948E-2</v>
      </c>
    </row>
    <row r="27" spans="1:30" s="254" customFormat="1" ht="41.25" customHeight="1">
      <c r="A27" s="257" t="s">
        <v>838</v>
      </c>
      <c r="B27" s="251">
        <v>3</v>
      </c>
      <c r="C27" s="251">
        <v>3</v>
      </c>
      <c r="D27" s="251">
        <v>2</v>
      </c>
      <c r="E27" s="251">
        <v>2</v>
      </c>
      <c r="F27" s="251">
        <v>2</v>
      </c>
      <c r="G27" s="251">
        <v>2</v>
      </c>
      <c r="H27" s="251">
        <v>2</v>
      </c>
      <c r="I27" s="251">
        <v>2</v>
      </c>
      <c r="J27" s="251">
        <v>2</v>
      </c>
      <c r="K27" s="251">
        <v>2</v>
      </c>
      <c r="L27" s="251">
        <v>2</v>
      </c>
      <c r="M27" s="251">
        <v>2</v>
      </c>
      <c r="N27" s="251">
        <v>2</v>
      </c>
      <c r="O27" s="251">
        <v>2</v>
      </c>
      <c r="P27" s="251">
        <v>2</v>
      </c>
      <c r="Q27" s="251">
        <v>2</v>
      </c>
      <c r="R27" s="251">
        <v>2</v>
      </c>
      <c r="S27" s="251">
        <v>2</v>
      </c>
      <c r="T27" s="251">
        <v>2</v>
      </c>
      <c r="U27" s="251">
        <v>2</v>
      </c>
      <c r="V27" s="251">
        <v>2</v>
      </c>
      <c r="W27" s="251">
        <v>2</v>
      </c>
      <c r="X27" s="251">
        <v>2</v>
      </c>
      <c r="Y27" s="251">
        <v>2</v>
      </c>
      <c r="Z27" s="251">
        <v>2</v>
      </c>
      <c r="AA27" s="250"/>
      <c r="AB27" s="251">
        <v>3</v>
      </c>
      <c r="AC27" s="252">
        <f t="shared" si="0"/>
        <v>55</v>
      </c>
      <c r="AD27" s="253">
        <f t="shared" si="1"/>
        <v>3.8009675190048373E-2</v>
      </c>
    </row>
    <row r="28" spans="1:30" s="254" customFormat="1" ht="41.25" customHeight="1">
      <c r="A28" s="257" t="s">
        <v>839</v>
      </c>
      <c r="B28" s="251">
        <v>3</v>
      </c>
      <c r="C28" s="251">
        <v>3</v>
      </c>
      <c r="D28" s="251">
        <v>1</v>
      </c>
      <c r="E28" s="251">
        <v>2</v>
      </c>
      <c r="F28" s="251">
        <v>2</v>
      </c>
      <c r="G28" s="251">
        <v>2</v>
      </c>
      <c r="H28" s="251">
        <v>2</v>
      </c>
      <c r="I28" s="251">
        <v>2</v>
      </c>
      <c r="J28" s="251">
        <v>2</v>
      </c>
      <c r="K28" s="251">
        <v>2</v>
      </c>
      <c r="L28" s="251">
        <v>2</v>
      </c>
      <c r="M28" s="251">
        <v>2</v>
      </c>
      <c r="N28" s="251">
        <v>2</v>
      </c>
      <c r="O28" s="251">
        <v>2</v>
      </c>
      <c r="P28" s="251">
        <v>2</v>
      </c>
      <c r="Q28" s="251">
        <v>2</v>
      </c>
      <c r="R28" s="251">
        <v>2</v>
      </c>
      <c r="S28" s="251">
        <v>2</v>
      </c>
      <c r="T28" s="251">
        <v>2</v>
      </c>
      <c r="U28" s="251">
        <v>2</v>
      </c>
      <c r="V28" s="251">
        <v>2</v>
      </c>
      <c r="W28" s="251">
        <v>2</v>
      </c>
      <c r="X28" s="251">
        <v>2</v>
      </c>
      <c r="Y28" s="251">
        <v>2</v>
      </c>
      <c r="Z28" s="251">
        <v>2</v>
      </c>
      <c r="AA28" s="251">
        <v>2</v>
      </c>
      <c r="AB28" s="250"/>
      <c r="AC28" s="252">
        <f t="shared" si="0"/>
        <v>53</v>
      </c>
      <c r="AD28" s="253">
        <f t="shared" si="1"/>
        <v>3.6627505183137524E-2</v>
      </c>
    </row>
    <row r="29" spans="1:30" s="254" customFormat="1">
      <c r="A29" s="258" t="s">
        <v>883</v>
      </c>
      <c r="B29" s="255">
        <f t="shared" ref="B29:AD29" si="2">SUM(B2:B28)</f>
        <v>71</v>
      </c>
      <c r="C29" s="255">
        <f t="shared" si="2"/>
        <v>71</v>
      </c>
      <c r="D29" s="255">
        <f t="shared" si="2"/>
        <v>40</v>
      </c>
      <c r="E29" s="255">
        <f t="shared" si="2"/>
        <v>53</v>
      </c>
      <c r="F29" s="255">
        <f t="shared" si="2"/>
        <v>53</v>
      </c>
      <c r="G29" s="255">
        <f t="shared" si="2"/>
        <v>49</v>
      </c>
      <c r="H29" s="255">
        <f t="shared" si="2"/>
        <v>47</v>
      </c>
      <c r="I29" s="255">
        <f t="shared" si="2"/>
        <v>48</v>
      </c>
      <c r="J29" s="255">
        <f t="shared" si="2"/>
        <v>49</v>
      </c>
      <c r="K29" s="255">
        <f t="shared" si="2"/>
        <v>51</v>
      </c>
      <c r="L29" s="255">
        <f t="shared" si="2"/>
        <v>46</v>
      </c>
      <c r="M29" s="255">
        <f t="shared" si="2"/>
        <v>49</v>
      </c>
      <c r="N29" s="255">
        <f t="shared" si="2"/>
        <v>55</v>
      </c>
      <c r="O29" s="255">
        <f t="shared" si="2"/>
        <v>55</v>
      </c>
      <c r="P29" s="255">
        <f t="shared" si="2"/>
        <v>53</v>
      </c>
      <c r="Q29" s="255">
        <f t="shared" si="2"/>
        <v>46</v>
      </c>
      <c r="R29" s="255">
        <f t="shared" si="2"/>
        <v>54</v>
      </c>
      <c r="S29" s="255">
        <f t="shared" si="2"/>
        <v>50</v>
      </c>
      <c r="T29" s="255">
        <f t="shared" si="2"/>
        <v>56</v>
      </c>
      <c r="U29" s="255">
        <f t="shared" si="2"/>
        <v>57</v>
      </c>
      <c r="V29" s="255">
        <f t="shared" si="2"/>
        <v>57</v>
      </c>
      <c r="W29" s="255">
        <f t="shared" si="2"/>
        <v>48</v>
      </c>
      <c r="X29" s="255">
        <f t="shared" si="2"/>
        <v>59</v>
      </c>
      <c r="Y29" s="255">
        <f t="shared" si="2"/>
        <v>62</v>
      </c>
      <c r="Z29" s="255">
        <f t="shared" si="2"/>
        <v>59</v>
      </c>
      <c r="AA29" s="255">
        <f t="shared" si="2"/>
        <v>51</v>
      </c>
      <c r="AB29" s="255">
        <f t="shared" si="2"/>
        <v>58</v>
      </c>
      <c r="AC29" s="255">
        <f t="shared" si="2"/>
        <v>1447</v>
      </c>
      <c r="AD29" s="256">
        <f t="shared" si="2"/>
        <v>0.99999999999999989</v>
      </c>
    </row>
    <row r="30" spans="1:30" s="254" customFormat="1">
      <c r="A30" s="258"/>
      <c r="B30" s="255"/>
      <c r="C30" s="255"/>
      <c r="D30" s="255"/>
      <c r="E30" s="255"/>
      <c r="F30" s="255"/>
      <c r="G30" s="255"/>
      <c r="H30" s="255"/>
      <c r="I30" s="255"/>
      <c r="J30" s="255"/>
      <c r="K30" s="255"/>
      <c r="L30" s="255"/>
      <c r="M30" s="255"/>
      <c r="N30" s="255"/>
      <c r="O30" s="255"/>
      <c r="P30" s="255"/>
      <c r="Q30" s="255"/>
      <c r="R30" s="255"/>
      <c r="S30" s="255"/>
      <c r="T30" s="255"/>
      <c r="U30" s="255"/>
      <c r="V30" s="255"/>
      <c r="W30" s="255"/>
      <c r="X30" s="255"/>
      <c r="Y30" s="255"/>
      <c r="Z30" s="255"/>
      <c r="AA30" s="255"/>
      <c r="AB30" s="255"/>
      <c r="AC30" s="255"/>
      <c r="AD30" s="25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8"/>
  <sheetViews>
    <sheetView workbookViewId="0">
      <selection activeCell="A2" sqref="A2"/>
    </sheetView>
  </sheetViews>
  <sheetFormatPr defaultRowHeight="12.75"/>
  <cols>
    <col min="6" max="6" width="13.7109375" customWidth="1"/>
  </cols>
  <sheetData>
    <row r="1" spans="1:13" ht="60.75" thickBot="1">
      <c r="A1" s="60" t="s">
        <v>172</v>
      </c>
      <c r="B1" s="60" t="s">
        <v>173</v>
      </c>
      <c r="C1" s="60" t="s">
        <v>174</v>
      </c>
      <c r="D1" s="60" t="s">
        <v>109</v>
      </c>
      <c r="E1" s="60" t="s">
        <v>175</v>
      </c>
      <c r="F1" s="60" t="s">
        <v>176</v>
      </c>
      <c r="G1" s="60" t="s">
        <v>152</v>
      </c>
      <c r="H1" s="60" t="s">
        <v>177</v>
      </c>
      <c r="I1" s="60" t="s">
        <v>178</v>
      </c>
      <c r="J1" s="60" t="s">
        <v>179</v>
      </c>
      <c r="K1" s="60" t="s">
        <v>180</v>
      </c>
      <c r="L1" s="60" t="s">
        <v>181</v>
      </c>
      <c r="M1" s="60" t="s">
        <v>182</v>
      </c>
    </row>
    <row r="2" spans="1:13" ht="15.75" thickBot="1">
      <c r="A2" s="60"/>
      <c r="B2" s="60"/>
      <c r="C2" s="60"/>
      <c r="D2" s="60"/>
      <c r="E2" s="60"/>
      <c r="F2" s="60"/>
      <c r="G2" s="60"/>
      <c r="H2" s="60"/>
      <c r="I2" s="60"/>
      <c r="J2" s="60"/>
      <c r="K2" s="60"/>
      <c r="L2" s="60"/>
      <c r="M2" s="60"/>
    </row>
    <row r="3" spans="1:13" ht="13.5" thickBot="1">
      <c r="A3" s="61">
        <v>15</v>
      </c>
      <c r="B3" s="61"/>
      <c r="C3" s="61"/>
      <c r="D3" s="61"/>
      <c r="E3" s="61"/>
      <c r="F3" s="61"/>
      <c r="G3" s="61"/>
      <c r="H3" s="61"/>
      <c r="I3" s="61"/>
      <c r="J3" s="61"/>
      <c r="K3" s="62" t="s">
        <v>183</v>
      </c>
      <c r="L3" s="63" t="s">
        <v>184</v>
      </c>
      <c r="M3" s="63" t="s">
        <v>185</v>
      </c>
    </row>
    <row r="4" spans="1:13" ht="13.5" thickBot="1">
      <c r="A4" s="61">
        <v>14</v>
      </c>
      <c r="B4" s="61"/>
      <c r="C4" s="61"/>
      <c r="D4" s="61"/>
      <c r="E4" s="61"/>
      <c r="F4" s="61"/>
      <c r="G4" s="61"/>
      <c r="H4" s="61"/>
      <c r="I4" s="61"/>
      <c r="J4" s="61"/>
      <c r="K4" s="62" t="s">
        <v>186</v>
      </c>
      <c r="L4" s="63" t="s">
        <v>187</v>
      </c>
      <c r="M4" s="63" t="s">
        <v>188</v>
      </c>
    </row>
    <row r="5" spans="1:13" ht="13.5" thickBot="1">
      <c r="A5" s="61">
        <v>13</v>
      </c>
      <c r="B5" s="61"/>
      <c r="C5" s="61"/>
      <c r="D5" s="62" t="s">
        <v>189</v>
      </c>
      <c r="E5" s="62" t="s">
        <v>190</v>
      </c>
      <c r="F5" s="62" t="s">
        <v>191</v>
      </c>
      <c r="G5" s="62" t="s">
        <v>192</v>
      </c>
      <c r="H5" s="62" t="s">
        <v>193</v>
      </c>
      <c r="I5" s="62" t="s">
        <v>194</v>
      </c>
      <c r="J5" s="62" t="s">
        <v>195</v>
      </c>
      <c r="K5" s="62" t="s">
        <v>196</v>
      </c>
      <c r="L5" s="63" t="s">
        <v>197</v>
      </c>
      <c r="M5" s="63" t="s">
        <v>198</v>
      </c>
    </row>
    <row r="6" spans="1:13" ht="24" thickBot="1">
      <c r="A6" s="61">
        <v>12</v>
      </c>
      <c r="B6" s="61"/>
      <c r="C6" s="62" t="s">
        <v>199</v>
      </c>
      <c r="D6" s="64"/>
      <c r="E6" s="61"/>
      <c r="F6" s="61"/>
      <c r="G6" s="61"/>
      <c r="H6" s="61"/>
      <c r="I6" s="61"/>
      <c r="J6" s="61"/>
      <c r="K6" s="61"/>
      <c r="L6" s="63" t="s">
        <v>200</v>
      </c>
      <c r="M6" s="63" t="s">
        <v>201</v>
      </c>
    </row>
    <row r="7" spans="1:13" ht="13.5" thickBot="1">
      <c r="A7" s="61">
        <v>11</v>
      </c>
      <c r="B7" s="62" t="s">
        <v>202</v>
      </c>
      <c r="C7" s="62" t="s">
        <v>203</v>
      </c>
      <c r="D7" s="62" t="s">
        <v>204</v>
      </c>
      <c r="E7" s="62" t="s">
        <v>205</v>
      </c>
      <c r="F7" s="62" t="s">
        <v>206</v>
      </c>
      <c r="G7" s="62" t="s">
        <v>207</v>
      </c>
      <c r="H7" s="61"/>
      <c r="I7" s="65"/>
      <c r="J7" s="62" t="s">
        <v>208</v>
      </c>
      <c r="K7" s="62" t="s">
        <v>209</v>
      </c>
      <c r="L7" s="63" t="s">
        <v>210</v>
      </c>
      <c r="M7" s="63" t="s">
        <v>211</v>
      </c>
    </row>
    <row r="8" spans="1:13" ht="13.5" thickBot="1">
      <c r="A8" s="61">
        <v>10</v>
      </c>
      <c r="B8" s="61"/>
      <c r="C8" s="61"/>
      <c r="D8" s="61"/>
      <c r="E8" s="61"/>
      <c r="F8" s="61"/>
      <c r="G8" s="61"/>
      <c r="H8" s="66" t="s">
        <v>212</v>
      </c>
      <c r="I8" s="65"/>
      <c r="J8" s="61"/>
      <c r="K8" s="62" t="s">
        <v>213</v>
      </c>
      <c r="L8" s="63" t="s">
        <v>214</v>
      </c>
      <c r="M8" s="61"/>
    </row>
    <row r="9" spans="1:13" ht="13.5" thickBot="1">
      <c r="A9" s="61">
        <v>9</v>
      </c>
      <c r="B9" s="61"/>
      <c r="C9" s="61"/>
      <c r="D9" s="66" t="s">
        <v>215</v>
      </c>
      <c r="E9" s="61"/>
      <c r="F9" s="66" t="s">
        <v>216</v>
      </c>
      <c r="G9" s="66" t="s">
        <v>217</v>
      </c>
      <c r="H9" s="61"/>
      <c r="I9" s="66" t="s">
        <v>218</v>
      </c>
      <c r="J9" s="66" t="s">
        <v>219</v>
      </c>
      <c r="K9" s="61"/>
      <c r="L9" s="63" t="s">
        <v>220</v>
      </c>
      <c r="M9" s="63" t="s">
        <v>221</v>
      </c>
    </row>
    <row r="10" spans="1:13" ht="13.5" thickBot="1">
      <c r="A10" s="61">
        <v>8</v>
      </c>
      <c r="B10" s="61"/>
      <c r="C10" s="61"/>
      <c r="D10" s="61"/>
      <c r="E10" s="66" t="s">
        <v>222</v>
      </c>
      <c r="F10" s="61"/>
      <c r="G10" s="61"/>
      <c r="H10" s="66" t="s">
        <v>223</v>
      </c>
      <c r="I10" s="66" t="s">
        <v>224</v>
      </c>
      <c r="J10" s="61"/>
      <c r="K10" s="61"/>
      <c r="L10" s="63" t="s">
        <v>225</v>
      </c>
      <c r="M10" s="61"/>
    </row>
    <row r="11" spans="1:13" ht="13.5" thickBot="1">
      <c r="A11" s="61">
        <v>7</v>
      </c>
      <c r="B11" s="61"/>
      <c r="C11" s="66" t="s">
        <v>226</v>
      </c>
      <c r="D11" s="66" t="s">
        <v>227</v>
      </c>
      <c r="E11" s="66" t="s">
        <v>228</v>
      </c>
      <c r="F11" s="66" t="s">
        <v>229</v>
      </c>
      <c r="G11" s="66" t="s">
        <v>230</v>
      </c>
      <c r="H11" s="61"/>
      <c r="I11" s="66" t="s">
        <v>231</v>
      </c>
      <c r="J11" s="66" t="s">
        <v>232</v>
      </c>
      <c r="K11" s="61"/>
      <c r="L11" s="61"/>
      <c r="M11" s="63" t="s">
        <v>233</v>
      </c>
    </row>
    <row r="12" spans="1:13" ht="13.5" thickBot="1">
      <c r="A12" s="61">
        <v>6</v>
      </c>
      <c r="B12" s="66" t="s">
        <v>234</v>
      </c>
      <c r="C12" s="61"/>
      <c r="D12" s="61"/>
      <c r="E12" s="61"/>
      <c r="F12" s="61"/>
      <c r="G12" s="66" t="s">
        <v>235</v>
      </c>
      <c r="H12" s="66" t="s">
        <v>236</v>
      </c>
      <c r="I12" s="66" t="s">
        <v>237</v>
      </c>
      <c r="J12" s="66" t="s">
        <v>238</v>
      </c>
      <c r="K12" s="61"/>
      <c r="L12" s="61"/>
      <c r="M12" s="61"/>
    </row>
    <row r="13" spans="1:13" ht="13.5" thickBot="1">
      <c r="A13" s="61">
        <v>5</v>
      </c>
      <c r="B13" s="66" t="s">
        <v>239</v>
      </c>
      <c r="C13" s="66" t="s">
        <v>240</v>
      </c>
      <c r="D13" s="66" t="s">
        <v>241</v>
      </c>
      <c r="E13" s="66" t="s">
        <v>242</v>
      </c>
      <c r="F13" s="66" t="s">
        <v>243</v>
      </c>
      <c r="G13" s="66" t="s">
        <v>244</v>
      </c>
      <c r="H13" s="66" t="s">
        <v>245</v>
      </c>
      <c r="I13" s="66" t="s">
        <v>246</v>
      </c>
      <c r="J13" s="61"/>
      <c r="K13" s="61"/>
      <c r="L13" s="61"/>
      <c r="M13" s="61"/>
    </row>
    <row r="14" spans="1:13" ht="13.5" thickBot="1">
      <c r="A14" s="61">
        <v>4</v>
      </c>
      <c r="B14" s="66" t="s">
        <v>247</v>
      </c>
      <c r="C14" s="66" t="s">
        <v>248</v>
      </c>
      <c r="D14" s="61"/>
      <c r="E14" s="66" t="s">
        <v>249</v>
      </c>
      <c r="F14" s="66" t="s">
        <v>250</v>
      </c>
      <c r="G14" s="61"/>
      <c r="H14" s="61"/>
      <c r="I14" s="66" t="s">
        <v>251</v>
      </c>
      <c r="J14" s="66" t="s">
        <v>252</v>
      </c>
      <c r="K14" s="61"/>
      <c r="L14" s="61"/>
      <c r="M14" s="61"/>
    </row>
    <row r="15" spans="1:13" ht="13.5" thickBot="1">
      <c r="A15" s="61">
        <v>3</v>
      </c>
      <c r="B15" s="61"/>
      <c r="C15" s="66" t="s">
        <v>253</v>
      </c>
      <c r="D15" s="61"/>
      <c r="E15" s="61"/>
      <c r="F15" s="61"/>
      <c r="G15" s="61"/>
      <c r="H15" s="61"/>
      <c r="I15" s="66" t="s">
        <v>254</v>
      </c>
      <c r="J15" s="61"/>
      <c r="K15" s="61"/>
      <c r="L15" s="61"/>
      <c r="M15" s="61"/>
    </row>
    <row r="16" spans="1:13" ht="13.5" thickBot="1">
      <c r="A16" s="61">
        <v>2</v>
      </c>
      <c r="B16" s="66" t="s">
        <v>255</v>
      </c>
      <c r="C16" s="61"/>
      <c r="D16" s="61"/>
      <c r="E16" s="61"/>
      <c r="F16" s="61"/>
      <c r="G16" s="61"/>
      <c r="H16" s="61"/>
      <c r="I16" s="61"/>
      <c r="J16" s="61"/>
      <c r="K16" s="61"/>
      <c r="L16" s="61"/>
      <c r="M16" s="61"/>
    </row>
    <row r="17" spans="1:13" ht="13.5" thickBot="1">
      <c r="A17" s="61">
        <v>1</v>
      </c>
      <c r="B17" s="66" t="s">
        <v>256</v>
      </c>
      <c r="C17" s="61"/>
      <c r="D17" s="61"/>
      <c r="E17" s="61"/>
      <c r="F17" s="61"/>
      <c r="G17" s="61"/>
      <c r="H17" s="61"/>
      <c r="I17" s="61"/>
      <c r="J17" s="61"/>
      <c r="K17" s="61"/>
      <c r="L17" s="61"/>
      <c r="M17" s="61"/>
    </row>
    <row r="18" spans="1:13" ht="13.5" thickBot="1">
      <c r="A18" s="61">
        <v>0</v>
      </c>
      <c r="B18" s="66" t="s">
        <v>257</v>
      </c>
      <c r="C18" s="61"/>
      <c r="D18" s="61"/>
      <c r="E18" s="61"/>
      <c r="F18" s="61"/>
      <c r="G18" s="61"/>
      <c r="H18" s="61"/>
      <c r="I18" s="61"/>
      <c r="J18" s="61"/>
      <c r="K18" s="61"/>
      <c r="L18" s="61"/>
      <c r="M18" s="61"/>
    </row>
  </sheetData>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workbookViewId="0">
      <selection activeCell="D12" sqref="D12"/>
    </sheetView>
  </sheetViews>
  <sheetFormatPr defaultRowHeight="12.75"/>
  <sheetData>
    <row r="1" spans="1:13" ht="15.75">
      <c r="A1" s="76" t="s">
        <v>322</v>
      </c>
      <c r="B1" s="77"/>
      <c r="C1" s="77"/>
      <c r="D1" s="77"/>
      <c r="E1" s="77"/>
      <c r="F1" s="77"/>
      <c r="G1" s="77"/>
      <c r="H1" s="77"/>
      <c r="I1" s="77"/>
      <c r="J1" s="71"/>
      <c r="K1" s="71"/>
      <c r="L1" s="71"/>
      <c r="M1" s="71"/>
    </row>
    <row r="2" spans="1:13">
      <c r="A2" s="78" t="s">
        <v>323</v>
      </c>
      <c r="B2" s="79"/>
      <c r="C2" s="79"/>
      <c r="D2" s="79"/>
      <c r="E2" s="79"/>
      <c r="F2" s="79"/>
      <c r="G2" s="79"/>
      <c r="H2" s="79"/>
      <c r="I2" s="79"/>
      <c r="J2" s="79"/>
      <c r="K2" s="79"/>
      <c r="L2" s="79"/>
      <c r="M2" s="79"/>
    </row>
    <row r="3" spans="1:13">
      <c r="A3" s="80" t="s">
        <v>324</v>
      </c>
      <c r="B3" s="81"/>
      <c r="C3" s="82">
        <v>201</v>
      </c>
      <c r="D3" s="79"/>
      <c r="E3" s="79" t="s">
        <v>325</v>
      </c>
      <c r="F3" s="83"/>
      <c r="G3" s="79"/>
      <c r="H3" s="82">
        <v>1800</v>
      </c>
      <c r="I3" s="79"/>
      <c r="J3" s="79"/>
      <c r="K3" s="79"/>
      <c r="L3" s="79"/>
      <c r="M3" s="79"/>
    </row>
    <row r="4" spans="1:13">
      <c r="A4" s="80" t="s">
        <v>326</v>
      </c>
      <c r="B4" s="79"/>
      <c r="C4" s="82">
        <v>21.9</v>
      </c>
      <c r="D4" s="79"/>
      <c r="E4" s="79" t="s">
        <v>327</v>
      </c>
      <c r="F4" s="79"/>
      <c r="G4" s="79"/>
      <c r="H4" s="82">
        <v>0</v>
      </c>
      <c r="I4" s="79"/>
      <c r="J4" s="79"/>
      <c r="K4" s="79"/>
      <c r="L4" s="79"/>
      <c r="M4" s="79"/>
    </row>
    <row r="5" spans="1:13">
      <c r="A5" s="80" t="s">
        <v>328</v>
      </c>
      <c r="B5" s="79"/>
      <c r="C5" s="84">
        <v>6201.9</v>
      </c>
      <c r="D5" s="79"/>
      <c r="E5" s="79"/>
      <c r="F5" s="79"/>
      <c r="G5" s="79"/>
      <c r="H5" s="79"/>
      <c r="I5" s="79"/>
      <c r="J5" s="79"/>
      <c r="K5" s="79"/>
      <c r="L5" s="79"/>
      <c r="M5" s="79"/>
    </row>
    <row r="6" spans="1:13">
      <c r="A6" s="80"/>
      <c r="B6" s="79"/>
      <c r="C6" s="79"/>
      <c r="D6" s="79"/>
      <c r="E6" s="79"/>
      <c r="F6" s="79"/>
      <c r="G6" s="79"/>
      <c r="H6" s="79"/>
      <c r="I6" s="79"/>
      <c r="J6" s="79"/>
      <c r="K6" s="79"/>
      <c r="L6" s="79"/>
      <c r="M6" s="79"/>
    </row>
    <row r="7" spans="1:13">
      <c r="A7" s="78" t="s">
        <v>329</v>
      </c>
      <c r="B7" s="79"/>
      <c r="C7" s="79"/>
      <c r="D7" s="79"/>
      <c r="E7" s="79"/>
      <c r="F7" s="79"/>
      <c r="G7" s="79"/>
      <c r="H7" s="79"/>
      <c r="I7" s="79"/>
      <c r="J7" s="79"/>
      <c r="K7" s="79"/>
      <c r="L7" s="79"/>
      <c r="M7" s="79"/>
    </row>
    <row r="8" spans="1:13">
      <c r="A8" s="78"/>
      <c r="B8" s="85"/>
      <c r="C8" s="85"/>
      <c r="D8" s="85"/>
      <c r="E8" s="85"/>
      <c r="F8" s="85"/>
      <c r="G8" s="85" t="s">
        <v>330</v>
      </c>
      <c r="H8" s="85"/>
      <c r="I8" s="85"/>
      <c r="J8" s="85"/>
      <c r="K8" s="85"/>
      <c r="L8" s="85"/>
      <c r="M8" s="85"/>
    </row>
    <row r="9" spans="1:13">
      <c r="A9" s="78" t="s">
        <v>331</v>
      </c>
      <c r="B9" s="85" t="s">
        <v>332</v>
      </c>
      <c r="C9" s="85" t="s">
        <v>333</v>
      </c>
      <c r="D9" s="85">
        <v>1</v>
      </c>
      <c r="E9" s="85">
        <v>2</v>
      </c>
      <c r="F9" s="85">
        <v>3</v>
      </c>
      <c r="G9" s="85">
        <v>4</v>
      </c>
      <c r="H9" s="85">
        <v>5</v>
      </c>
      <c r="I9" s="85">
        <v>6</v>
      </c>
      <c r="J9" s="85">
        <v>7</v>
      </c>
      <c r="K9" s="85">
        <v>8</v>
      </c>
      <c r="L9" s="85">
        <v>9</v>
      </c>
      <c r="M9" s="85">
        <v>10</v>
      </c>
    </row>
    <row r="10" spans="1:13">
      <c r="A10" s="80" t="s">
        <v>334</v>
      </c>
      <c r="B10" s="82">
        <v>1000</v>
      </c>
      <c r="C10" s="86" t="s">
        <v>335</v>
      </c>
      <c r="D10" s="86"/>
      <c r="E10" s="86"/>
      <c r="F10" s="86"/>
      <c r="G10" s="86"/>
      <c r="H10" s="86"/>
      <c r="I10" s="86"/>
      <c r="J10" s="86"/>
      <c r="K10" s="86"/>
      <c r="L10" s="86"/>
      <c r="M10" s="86"/>
    </row>
    <row r="11" spans="1:13">
      <c r="A11" s="80" t="s">
        <v>336</v>
      </c>
      <c r="B11" s="82">
        <v>0</v>
      </c>
      <c r="C11" s="86">
        <v>0</v>
      </c>
      <c r="D11" s="86"/>
      <c r="E11" s="86"/>
      <c r="F11" s="86"/>
      <c r="G11" s="86"/>
      <c r="H11" s="86"/>
      <c r="I11" s="86"/>
      <c r="J11" s="86"/>
      <c r="K11" s="86"/>
      <c r="L11" s="86"/>
      <c r="M11" s="86"/>
    </row>
    <row r="12" spans="1:13">
      <c r="A12" s="80" t="s">
        <v>337</v>
      </c>
      <c r="B12" s="82">
        <v>1700</v>
      </c>
      <c r="C12" s="86">
        <v>0.16</v>
      </c>
      <c r="D12" s="86">
        <v>0</v>
      </c>
      <c r="E12" s="86">
        <v>0</v>
      </c>
      <c r="F12" s="86">
        <v>0</v>
      </c>
      <c r="G12" s="86">
        <v>0</v>
      </c>
      <c r="H12" s="86">
        <v>0</v>
      </c>
      <c r="I12" s="86">
        <v>0</v>
      </c>
      <c r="J12" s="86">
        <v>0</v>
      </c>
      <c r="K12" s="86">
        <v>0</v>
      </c>
      <c r="L12" s="86">
        <v>0</v>
      </c>
      <c r="M12" s="86">
        <v>0</v>
      </c>
    </row>
    <row r="13" spans="1:13">
      <c r="A13" s="80" t="s">
        <v>338</v>
      </c>
      <c r="B13" s="82">
        <v>3500</v>
      </c>
      <c r="C13" s="86">
        <v>0.18</v>
      </c>
      <c r="D13" s="86">
        <v>0</v>
      </c>
      <c r="E13" s="86">
        <v>0</v>
      </c>
      <c r="F13" s="86">
        <v>0</v>
      </c>
      <c r="G13" s="86">
        <v>0.1</v>
      </c>
      <c r="H13" s="86">
        <v>0.1</v>
      </c>
      <c r="I13" s="86">
        <v>0.1</v>
      </c>
      <c r="J13" s="86">
        <v>0.1</v>
      </c>
      <c r="K13" s="86">
        <v>0.2</v>
      </c>
      <c r="L13" s="86">
        <v>0.2</v>
      </c>
      <c r="M13" s="86">
        <v>0.2</v>
      </c>
    </row>
    <row r="14" spans="1:13">
      <c r="A14" s="80" t="s">
        <v>339</v>
      </c>
      <c r="B14" s="82">
        <v>0</v>
      </c>
      <c r="C14" s="86">
        <v>0</v>
      </c>
      <c r="D14" s="86"/>
      <c r="E14" s="86"/>
      <c r="F14" s="86"/>
      <c r="G14" s="86"/>
      <c r="H14" s="86"/>
      <c r="I14" s="86"/>
      <c r="J14" s="86"/>
      <c r="K14" s="86"/>
      <c r="L14" s="86"/>
      <c r="M14" s="86"/>
    </row>
    <row r="15" spans="1:13">
      <c r="A15" s="80" t="s">
        <v>340</v>
      </c>
      <c r="B15" s="82">
        <v>0</v>
      </c>
      <c r="C15" s="86">
        <v>0</v>
      </c>
      <c r="D15" s="86"/>
      <c r="E15" s="86"/>
      <c r="F15" s="86"/>
      <c r="G15" s="86"/>
      <c r="H15" s="86"/>
      <c r="I15" s="86"/>
      <c r="J15" s="86"/>
      <c r="K15" s="86"/>
      <c r="L15" s="86"/>
      <c r="M15" s="86"/>
    </row>
    <row r="16" spans="1:13">
      <c r="A16" s="80" t="s">
        <v>341</v>
      </c>
      <c r="B16" s="81"/>
      <c r="C16" s="83"/>
      <c r="D16" s="83"/>
      <c r="E16" s="86">
        <v>0.12</v>
      </c>
      <c r="F16" s="83"/>
      <c r="G16" s="83"/>
      <c r="H16" s="83"/>
      <c r="I16" s="83"/>
      <c r="J16" s="83"/>
      <c r="K16" s="83"/>
      <c r="L16" s="83"/>
      <c r="M16" s="83"/>
    </row>
    <row r="17" spans="1:13">
      <c r="A17" s="80" t="s">
        <v>342</v>
      </c>
      <c r="B17" s="79"/>
      <c r="C17" s="87"/>
      <c r="D17" s="87"/>
      <c r="E17" s="87"/>
      <c r="F17" s="87"/>
      <c r="G17" s="87"/>
      <c r="H17" s="87"/>
      <c r="I17" s="87"/>
      <c r="J17" s="87"/>
      <c r="K17" s="87"/>
      <c r="L17" s="87"/>
      <c r="M17" s="87"/>
    </row>
    <row r="18" spans="1:13">
      <c r="A18" s="80"/>
      <c r="B18" s="79"/>
      <c r="C18" s="87"/>
      <c r="D18" s="87"/>
      <c r="E18" s="87"/>
      <c r="F18" s="87"/>
      <c r="G18" s="87"/>
      <c r="H18" s="87"/>
      <c r="I18" s="87"/>
      <c r="J18" s="87"/>
      <c r="K18" s="87"/>
      <c r="L18" s="87"/>
      <c r="M18" s="87"/>
    </row>
    <row r="19" spans="1:13">
      <c r="A19" s="78" t="s">
        <v>343</v>
      </c>
      <c r="B19" s="79"/>
      <c r="C19" s="87"/>
      <c r="D19" s="87"/>
      <c r="E19" s="87"/>
      <c r="F19" s="87"/>
      <c r="G19" s="87"/>
      <c r="H19" s="87"/>
      <c r="I19" s="87"/>
      <c r="J19" s="87"/>
      <c r="K19" s="87"/>
      <c r="L19" s="87"/>
      <c r="M19" s="87"/>
    </row>
    <row r="20" spans="1:13">
      <c r="A20" s="80"/>
      <c r="B20" s="79"/>
      <c r="C20" s="79">
        <v>1</v>
      </c>
      <c r="D20" s="79">
        <v>2</v>
      </c>
      <c r="E20" s="79">
        <v>3</v>
      </c>
      <c r="F20" s="79">
        <v>4</v>
      </c>
      <c r="G20" s="79">
        <v>5</v>
      </c>
      <c r="H20" s="79">
        <v>6</v>
      </c>
      <c r="I20" s="79">
        <v>7</v>
      </c>
      <c r="J20" s="79">
        <v>8</v>
      </c>
      <c r="K20" s="79">
        <v>9</v>
      </c>
      <c r="L20" s="79">
        <v>10</v>
      </c>
      <c r="M20" s="79" t="s">
        <v>344</v>
      </c>
    </row>
    <row r="21" spans="1:13">
      <c r="A21" s="80" t="s">
        <v>345</v>
      </c>
      <c r="B21" s="79"/>
      <c r="C21" s="86">
        <v>0.14000000000000001</v>
      </c>
      <c r="D21" s="86">
        <v>0.14000000000000001</v>
      </c>
      <c r="E21" s="86">
        <v>0.14000000000000001</v>
      </c>
      <c r="F21" s="86">
        <v>0.14000000000000001</v>
      </c>
      <c r="G21" s="86">
        <v>0.14000000000000001</v>
      </c>
      <c r="H21" s="86">
        <v>0.08</v>
      </c>
      <c r="I21" s="86">
        <v>0.08</v>
      </c>
      <c r="J21" s="86">
        <v>0.08</v>
      </c>
      <c r="K21" s="86">
        <v>0.08</v>
      </c>
      <c r="L21" s="86">
        <v>0.08</v>
      </c>
      <c r="M21" s="86">
        <v>0.08</v>
      </c>
    </row>
    <row r="22" spans="1:13">
      <c r="A22" s="80" t="s">
        <v>346</v>
      </c>
      <c r="B22" s="79"/>
      <c r="C22" s="86">
        <v>0.14000000000000001</v>
      </c>
      <c r="D22" s="86">
        <v>0.14000000000000001</v>
      </c>
      <c r="E22" s="86">
        <v>0.14000000000000001</v>
      </c>
      <c r="F22" s="86">
        <v>0.14000000000000001</v>
      </c>
      <c r="G22" s="86">
        <v>0.14000000000000001</v>
      </c>
      <c r="H22" s="86">
        <v>0.08</v>
      </c>
      <c r="I22" s="86">
        <v>0.08</v>
      </c>
      <c r="J22" s="86">
        <v>0.08</v>
      </c>
      <c r="K22" s="86">
        <v>0.08</v>
      </c>
      <c r="L22" s="86">
        <v>0.08</v>
      </c>
      <c r="M22" s="86">
        <v>0.08</v>
      </c>
    </row>
    <row r="23" spans="1:13">
      <c r="A23" s="80" t="s">
        <v>347</v>
      </c>
      <c r="B23" s="79"/>
      <c r="C23" s="86">
        <v>0.14000000000000001</v>
      </c>
      <c r="D23" s="86">
        <v>0.14000000000000001</v>
      </c>
      <c r="E23" s="86">
        <v>0.14000000000000001</v>
      </c>
      <c r="F23" s="86">
        <v>0.14000000000000001</v>
      </c>
      <c r="G23" s="86">
        <v>0.14000000000000001</v>
      </c>
      <c r="H23" s="86">
        <v>0.08</v>
      </c>
      <c r="I23" s="86">
        <v>0.08</v>
      </c>
      <c r="J23" s="86">
        <v>0.08</v>
      </c>
      <c r="K23" s="86">
        <v>0.08</v>
      </c>
      <c r="L23" s="86">
        <v>0.08</v>
      </c>
      <c r="M23" s="86">
        <v>0.08</v>
      </c>
    </row>
    <row r="24" spans="1:13">
      <c r="A24" s="80" t="s">
        <v>348</v>
      </c>
      <c r="B24" s="79"/>
      <c r="C24" s="86">
        <v>0.16</v>
      </c>
      <c r="D24" s="86">
        <v>0.16</v>
      </c>
      <c r="E24" s="86">
        <v>0.16</v>
      </c>
      <c r="F24" s="86">
        <v>0.16</v>
      </c>
      <c r="G24" s="86">
        <v>0.16</v>
      </c>
      <c r="H24" s="86">
        <v>0.16</v>
      </c>
      <c r="I24" s="86">
        <v>0.16</v>
      </c>
      <c r="J24" s="86">
        <v>0.16</v>
      </c>
      <c r="K24" s="86">
        <v>0.16</v>
      </c>
      <c r="L24" s="86">
        <v>0.16</v>
      </c>
      <c r="M24" s="86">
        <v>0.16</v>
      </c>
    </row>
    <row r="25" spans="1:13">
      <c r="A25" s="80" t="s">
        <v>349</v>
      </c>
      <c r="B25" s="79"/>
      <c r="C25" s="86">
        <v>0.85680000000000001</v>
      </c>
      <c r="D25" s="86">
        <v>0.85680000000000001</v>
      </c>
      <c r="E25" s="86">
        <v>0.85680000000000001</v>
      </c>
      <c r="F25" s="86">
        <v>0.85680000000000001</v>
      </c>
      <c r="G25" s="86">
        <v>0.85680000000000001</v>
      </c>
      <c r="H25" s="86">
        <v>0.85680000000000001</v>
      </c>
      <c r="I25" s="86">
        <v>0.85680000000000001</v>
      </c>
      <c r="J25" s="86">
        <v>0.85680000000000001</v>
      </c>
      <c r="K25" s="86">
        <v>0.85680000000000001</v>
      </c>
      <c r="L25" s="86">
        <v>0.85680000000000001</v>
      </c>
      <c r="M25" s="86">
        <v>0.85680000000000001</v>
      </c>
    </row>
    <row r="26" spans="1:13">
      <c r="A26" s="80" t="s">
        <v>350</v>
      </c>
      <c r="B26" s="79"/>
      <c r="C26" s="87"/>
      <c r="D26" s="87"/>
      <c r="E26" s="87"/>
      <c r="F26" s="87"/>
      <c r="G26" s="87"/>
      <c r="H26" s="87"/>
      <c r="I26" s="87"/>
      <c r="J26" s="87"/>
      <c r="K26" s="87"/>
      <c r="L26" s="87"/>
      <c r="M26" s="87"/>
    </row>
    <row r="27" spans="1:13">
      <c r="A27" s="80"/>
      <c r="B27" s="79" t="s">
        <v>351</v>
      </c>
      <c r="C27" s="87"/>
      <c r="D27" s="87"/>
      <c r="E27" s="87"/>
      <c r="F27" s="87"/>
      <c r="G27" s="87"/>
      <c r="H27" s="87"/>
      <c r="I27" s="87"/>
      <c r="J27" s="87"/>
      <c r="K27" s="87"/>
      <c r="L27" s="87"/>
      <c r="M27" s="87"/>
    </row>
    <row r="28" spans="1:13">
      <c r="A28" s="80"/>
      <c r="B28" s="79"/>
      <c r="C28" s="87"/>
      <c r="D28" s="87"/>
      <c r="E28" s="87"/>
      <c r="F28" s="87"/>
      <c r="G28" s="87"/>
      <c r="H28" s="87"/>
      <c r="I28" s="87"/>
      <c r="J28" s="87"/>
      <c r="K28" s="87"/>
      <c r="L28" s="87"/>
      <c r="M28" s="87"/>
    </row>
    <row r="29" spans="1:13">
      <c r="A29" s="78" t="s">
        <v>352</v>
      </c>
      <c r="B29" s="79"/>
      <c r="C29" s="87"/>
      <c r="D29" s="87"/>
      <c r="E29" s="87"/>
      <c r="F29" s="87"/>
      <c r="G29" s="87"/>
      <c r="H29" s="87"/>
      <c r="I29" s="87"/>
      <c r="J29" s="87"/>
      <c r="K29" s="87"/>
      <c r="L29" s="87"/>
      <c r="M29" s="87"/>
    </row>
    <row r="30" spans="1:13">
      <c r="A30" s="80" t="s">
        <v>353</v>
      </c>
      <c r="B30" s="79"/>
      <c r="C30" s="86">
        <v>0.08</v>
      </c>
      <c r="D30" s="87"/>
      <c r="E30" s="87" t="s">
        <v>354</v>
      </c>
      <c r="F30" s="87"/>
      <c r="G30" s="86">
        <v>8.5000000000000006E-2</v>
      </c>
      <c r="H30" s="87"/>
      <c r="I30" s="87"/>
      <c r="J30" s="87"/>
      <c r="K30" s="87"/>
      <c r="L30" s="87"/>
      <c r="M30" s="87"/>
    </row>
    <row r="31" spans="1:13">
      <c r="A31" s="80" t="s">
        <v>355</v>
      </c>
      <c r="B31" s="79"/>
      <c r="C31" s="86">
        <v>0.4</v>
      </c>
      <c r="D31" s="87"/>
      <c r="E31" s="87" t="s">
        <v>356</v>
      </c>
      <c r="F31" s="87"/>
      <c r="G31" s="88">
        <v>1.05</v>
      </c>
      <c r="H31" s="87"/>
      <c r="I31" s="87"/>
      <c r="J31" s="87"/>
      <c r="K31" s="87"/>
      <c r="L31" s="87"/>
      <c r="M31" s="87"/>
    </row>
    <row r="32" spans="1:13">
      <c r="A32" s="80"/>
      <c r="B32" s="79"/>
      <c r="C32" s="83"/>
      <c r="D32" s="87"/>
      <c r="E32" s="87"/>
      <c r="F32" s="87"/>
      <c r="G32" s="89"/>
      <c r="H32" s="87"/>
      <c r="I32" s="87"/>
      <c r="J32" s="87"/>
      <c r="K32" s="87"/>
      <c r="L32" s="87"/>
      <c r="M32" s="87"/>
    </row>
    <row r="33" spans="1:13">
      <c r="A33" s="78" t="s">
        <v>357</v>
      </c>
      <c r="B33" s="79"/>
      <c r="C33" s="83"/>
      <c r="D33" s="87"/>
      <c r="E33" s="87"/>
      <c r="F33" s="87"/>
      <c r="G33" s="89"/>
      <c r="H33" s="87"/>
      <c r="I33" s="87"/>
      <c r="J33" s="87"/>
      <c r="K33" s="87"/>
      <c r="L33" s="87"/>
      <c r="M33" s="87"/>
    </row>
    <row r="34" spans="1:13">
      <c r="A34" s="80"/>
      <c r="B34" s="79"/>
      <c r="C34" s="79">
        <v>1</v>
      </c>
      <c r="D34" s="79">
        <v>2</v>
      </c>
      <c r="E34" s="79">
        <v>3</v>
      </c>
      <c r="F34" s="79">
        <v>4</v>
      </c>
      <c r="G34" s="79">
        <v>5</v>
      </c>
      <c r="H34" s="79">
        <v>6</v>
      </c>
      <c r="I34" s="79">
        <v>7</v>
      </c>
      <c r="J34" s="79">
        <v>8</v>
      </c>
      <c r="K34" s="79">
        <v>9</v>
      </c>
      <c r="L34" s="79">
        <v>10</v>
      </c>
      <c r="M34" s="79"/>
    </row>
    <row r="35" spans="1:13">
      <c r="A35" s="80" t="s">
        <v>358</v>
      </c>
      <c r="B35" s="79"/>
      <c r="C35" s="90">
        <v>0</v>
      </c>
      <c r="D35" s="90">
        <v>0</v>
      </c>
      <c r="E35" s="90">
        <v>0</v>
      </c>
      <c r="F35" s="90">
        <v>0</v>
      </c>
      <c r="G35" s="90">
        <v>0</v>
      </c>
      <c r="H35" s="90">
        <v>0</v>
      </c>
      <c r="I35" s="90">
        <v>0</v>
      </c>
      <c r="J35" s="90">
        <v>0</v>
      </c>
      <c r="K35" s="90">
        <v>0</v>
      </c>
      <c r="L35" s="90">
        <v>0</v>
      </c>
      <c r="M35" s="87"/>
    </row>
    <row r="36" spans="1:13">
      <c r="A36" s="80" t="s">
        <v>359</v>
      </c>
      <c r="B36" s="79"/>
      <c r="C36" s="90">
        <v>0</v>
      </c>
      <c r="D36" s="90">
        <v>0</v>
      </c>
      <c r="E36" s="90">
        <v>0</v>
      </c>
      <c r="F36" s="90">
        <v>0</v>
      </c>
      <c r="G36" s="90">
        <v>0</v>
      </c>
      <c r="H36" s="90">
        <v>0</v>
      </c>
      <c r="I36" s="90">
        <v>0</v>
      </c>
      <c r="J36" s="90">
        <v>0</v>
      </c>
      <c r="K36" s="90">
        <v>0</v>
      </c>
      <c r="L36" s="90">
        <v>0</v>
      </c>
      <c r="M36" s="87"/>
    </row>
    <row r="37" spans="1:13">
      <c r="A37" s="80" t="s">
        <v>360</v>
      </c>
      <c r="B37" s="79"/>
      <c r="C37" s="86">
        <v>0</v>
      </c>
      <c r="D37" s="86">
        <v>0</v>
      </c>
      <c r="E37" s="86">
        <v>0</v>
      </c>
      <c r="F37" s="86">
        <v>0</v>
      </c>
      <c r="G37" s="86">
        <v>0</v>
      </c>
      <c r="H37" s="86">
        <v>0</v>
      </c>
      <c r="I37" s="86">
        <v>0</v>
      </c>
      <c r="J37" s="86">
        <v>0</v>
      </c>
      <c r="K37" s="86">
        <v>0</v>
      </c>
      <c r="L37" s="86">
        <v>0</v>
      </c>
      <c r="M37" s="87"/>
    </row>
    <row r="38" spans="1:13">
      <c r="A38" s="80" t="s">
        <v>361</v>
      </c>
      <c r="B38" s="79"/>
      <c r="C38" s="90">
        <v>0</v>
      </c>
      <c r="D38" s="90">
        <v>0</v>
      </c>
      <c r="E38" s="90">
        <v>0</v>
      </c>
      <c r="F38" s="90">
        <v>0</v>
      </c>
      <c r="G38" s="90">
        <v>0</v>
      </c>
      <c r="H38" s="90">
        <v>0</v>
      </c>
      <c r="I38" s="90">
        <v>0</v>
      </c>
      <c r="J38" s="90">
        <v>0</v>
      </c>
      <c r="K38" s="90">
        <v>0</v>
      </c>
      <c r="L38" s="90">
        <v>0</v>
      </c>
      <c r="M38" s="87"/>
    </row>
    <row r="39" spans="1:13">
      <c r="A39" s="80" t="s">
        <v>362</v>
      </c>
      <c r="B39" s="79"/>
      <c r="C39" s="90">
        <v>0</v>
      </c>
      <c r="D39" s="90">
        <v>0</v>
      </c>
      <c r="E39" s="90">
        <v>0</v>
      </c>
      <c r="F39" s="90">
        <v>0</v>
      </c>
      <c r="G39" s="90">
        <v>0</v>
      </c>
      <c r="H39" s="90">
        <v>0</v>
      </c>
      <c r="I39" s="90">
        <v>0</v>
      </c>
      <c r="J39" s="90">
        <v>0</v>
      </c>
      <c r="K39" s="90">
        <v>0</v>
      </c>
      <c r="L39" s="90">
        <v>0</v>
      </c>
      <c r="M39" s="87"/>
    </row>
    <row r="40" spans="1:13">
      <c r="A40" s="80" t="s">
        <v>363</v>
      </c>
      <c r="B40" s="79"/>
      <c r="C40" s="83"/>
      <c r="D40" s="87"/>
      <c r="E40" s="87"/>
      <c r="F40" s="87"/>
      <c r="G40" s="89"/>
      <c r="H40" s="87"/>
      <c r="I40" s="87"/>
      <c r="J40" s="87"/>
      <c r="K40" s="87"/>
      <c r="L40" s="87"/>
      <c r="M40" s="87"/>
    </row>
    <row r="41" spans="1:13">
      <c r="A41" s="80"/>
      <c r="B41" s="79"/>
      <c r="C41" s="83"/>
      <c r="D41" s="87"/>
      <c r="E41" s="87"/>
      <c r="F41" s="87"/>
      <c r="G41" s="89"/>
      <c r="H41" s="87"/>
      <c r="I41" s="87"/>
      <c r="J41" s="87"/>
      <c r="K41" s="87"/>
      <c r="L41" s="87"/>
      <c r="M41" s="87"/>
    </row>
    <row r="42" spans="1:13">
      <c r="A42" s="78" t="s">
        <v>364</v>
      </c>
      <c r="B42" s="79"/>
      <c r="C42" s="83"/>
      <c r="D42" s="87"/>
      <c r="E42" s="87"/>
      <c r="F42" s="87"/>
      <c r="G42" s="89"/>
      <c r="H42" s="87"/>
      <c r="I42" s="87"/>
      <c r="J42" s="87"/>
      <c r="K42" s="87"/>
      <c r="L42" s="87"/>
      <c r="M42" s="87"/>
    </row>
    <row r="43" spans="1:13">
      <c r="A43" s="80" t="s">
        <v>365</v>
      </c>
      <c r="B43" s="79"/>
      <c r="C43" s="91">
        <v>10000</v>
      </c>
      <c r="D43" s="92"/>
      <c r="E43" s="93" t="s">
        <v>366</v>
      </c>
      <c r="F43" s="87"/>
      <c r="G43" s="89"/>
      <c r="H43" s="86">
        <v>0.85680000000000001</v>
      </c>
      <c r="I43" s="93" t="s">
        <v>367</v>
      </c>
      <c r="J43" s="87"/>
      <c r="K43" s="87"/>
      <c r="L43" s="87"/>
      <c r="M43" s="87"/>
    </row>
    <row r="44" spans="1:13">
      <c r="A44" s="80" t="s">
        <v>368</v>
      </c>
      <c r="B44" s="79"/>
      <c r="C44" s="94">
        <v>892</v>
      </c>
      <c r="D44" s="92"/>
      <c r="E44" s="93" t="s">
        <v>369</v>
      </c>
      <c r="F44" s="87"/>
      <c r="G44" s="89"/>
      <c r="H44" s="94">
        <v>438</v>
      </c>
      <c r="I44" s="87"/>
      <c r="J44" s="87"/>
      <c r="K44" s="87"/>
      <c r="L44" s="87"/>
      <c r="M44" s="87"/>
    </row>
    <row r="45" spans="1:13">
      <c r="A45" s="80" t="s">
        <v>370</v>
      </c>
      <c r="B45" s="79"/>
      <c r="C45" s="94">
        <v>200</v>
      </c>
      <c r="D45" s="92"/>
      <c r="E45" s="93" t="s">
        <v>371</v>
      </c>
      <c r="F45" s="87"/>
      <c r="G45" s="89"/>
      <c r="H45" s="86">
        <v>0.16</v>
      </c>
      <c r="I45" s="87"/>
      <c r="J45" s="87"/>
      <c r="K45" s="87"/>
      <c r="L45" s="87"/>
      <c r="M45" s="87"/>
    </row>
    <row r="46" spans="1:13">
      <c r="A46" s="80" t="s">
        <v>372</v>
      </c>
      <c r="B46" s="79"/>
      <c r="C46" s="94">
        <v>540</v>
      </c>
      <c r="D46" s="92"/>
      <c r="E46" s="93" t="s">
        <v>373</v>
      </c>
      <c r="F46" s="87"/>
      <c r="G46" s="89"/>
      <c r="H46" s="86">
        <v>0.12</v>
      </c>
      <c r="I46" s="87"/>
      <c r="J46" s="87"/>
      <c r="K46" s="87"/>
      <c r="L46" s="87"/>
      <c r="M46" s="87"/>
    </row>
    <row r="47" spans="1:13" ht="13.5" thickBot="1">
      <c r="A47" s="80"/>
      <c r="B47" s="79"/>
      <c r="C47" s="95"/>
      <c r="D47" s="87"/>
      <c r="E47" s="87"/>
      <c r="F47" s="96" t="s">
        <v>374</v>
      </c>
      <c r="G47" s="89"/>
      <c r="H47" s="83"/>
      <c r="I47" s="87"/>
      <c r="J47" s="87"/>
      <c r="K47" s="87"/>
      <c r="L47" s="87"/>
      <c r="M47" s="87"/>
    </row>
    <row r="48" spans="1:13" ht="13.5" thickTop="1">
      <c r="A48" s="80"/>
      <c r="B48" s="97" t="s">
        <v>375</v>
      </c>
      <c r="C48" s="98" t="s">
        <v>376</v>
      </c>
      <c r="D48" s="99"/>
      <c r="E48" s="98"/>
      <c r="F48" s="99"/>
      <c r="G48" s="99"/>
      <c r="H48" s="99"/>
      <c r="I48" s="99"/>
      <c r="J48" s="99"/>
      <c r="K48" s="99"/>
      <c r="L48" s="99"/>
      <c r="M48" s="100"/>
    </row>
    <row r="49" spans="1:13">
      <c r="A49" s="80"/>
      <c r="B49" s="101" t="s">
        <v>377</v>
      </c>
      <c r="C49" s="102">
        <v>1</v>
      </c>
      <c r="D49" s="102">
        <v>2</v>
      </c>
      <c r="E49" s="102">
        <v>3</v>
      </c>
      <c r="F49" s="102">
        <v>4</v>
      </c>
      <c r="G49" s="102">
        <v>5</v>
      </c>
      <c r="H49" s="102">
        <v>6</v>
      </c>
      <c r="I49" s="102">
        <v>7</v>
      </c>
      <c r="J49" s="102">
        <v>8</v>
      </c>
      <c r="K49" s="102">
        <v>9</v>
      </c>
      <c r="L49" s="102">
        <v>10</v>
      </c>
      <c r="M49" s="102" t="s">
        <v>378</v>
      </c>
    </row>
    <row r="50" spans="1:13">
      <c r="A50" s="80" t="s">
        <v>345</v>
      </c>
      <c r="B50" s="103">
        <v>10000</v>
      </c>
      <c r="C50" s="104">
        <v>11400.000000000002</v>
      </c>
      <c r="D50" s="104">
        <v>12996.000000000004</v>
      </c>
      <c r="E50" s="104">
        <v>14815.440000000006</v>
      </c>
      <c r="F50" s="104">
        <v>16889.601600000009</v>
      </c>
      <c r="G50" s="104">
        <v>19254.145824000014</v>
      </c>
      <c r="H50" s="104">
        <v>20794.477489920017</v>
      </c>
      <c r="I50" s="104">
        <v>22458.035689113618</v>
      </c>
      <c r="J50" s="104">
        <v>24254.67854424271</v>
      </c>
      <c r="K50" s="104">
        <v>26195.052827782129</v>
      </c>
      <c r="L50" s="104">
        <v>28290.6570540047</v>
      </c>
      <c r="M50" s="104">
        <v>30553.909618325077</v>
      </c>
    </row>
    <row r="51" spans="1:13">
      <c r="A51" s="80" t="s">
        <v>379</v>
      </c>
      <c r="B51" s="103">
        <v>8568</v>
      </c>
      <c r="C51" s="104">
        <v>9767.5200000000023</v>
      </c>
      <c r="D51" s="104">
        <v>11134.972800000003</v>
      </c>
      <c r="E51" s="104">
        <v>12693.868992000005</v>
      </c>
      <c r="F51" s="104">
        <v>14471.010650880007</v>
      </c>
      <c r="G51" s="104">
        <v>16496.952142003211</v>
      </c>
      <c r="H51" s="104">
        <v>17816.70831336347</v>
      </c>
      <c r="I51" s="104">
        <v>19242.044978432546</v>
      </c>
      <c r="J51" s="104">
        <v>20781.408576707156</v>
      </c>
      <c r="K51" s="104">
        <v>22443.921262843727</v>
      </c>
      <c r="L51" s="104">
        <v>24239.434963871227</v>
      </c>
      <c r="M51" s="104">
        <v>26178.589760980925</v>
      </c>
    </row>
    <row r="52" spans="1:13">
      <c r="A52" s="80" t="s">
        <v>380</v>
      </c>
      <c r="B52" s="103">
        <v>540</v>
      </c>
      <c r="C52" s="104">
        <v>615.6</v>
      </c>
      <c r="D52" s="104">
        <v>701.78400000000011</v>
      </c>
      <c r="E52" s="104">
        <v>800.03376000000026</v>
      </c>
      <c r="F52" s="104">
        <v>912.03848640000035</v>
      </c>
      <c r="G52" s="104">
        <v>1039.7238744960005</v>
      </c>
      <c r="H52" s="104">
        <v>1122.9017844556806</v>
      </c>
      <c r="I52" s="104">
        <v>1212.7339272121351</v>
      </c>
      <c r="J52" s="104">
        <v>1309.752641389106</v>
      </c>
      <c r="K52" s="104">
        <v>1414.5328527002346</v>
      </c>
      <c r="L52" s="104">
        <v>1527.6954809162535</v>
      </c>
      <c r="M52" s="104">
        <v>1649.911119389554</v>
      </c>
    </row>
    <row r="53" spans="1:13">
      <c r="A53" s="80" t="s">
        <v>381</v>
      </c>
      <c r="B53" s="103">
        <v>892</v>
      </c>
      <c r="C53" s="104">
        <v>1016.8799999999995</v>
      </c>
      <c r="D53" s="104">
        <v>1159.2432000000003</v>
      </c>
      <c r="E53" s="104">
        <v>1321.5372480000005</v>
      </c>
      <c r="F53" s="104">
        <v>1506.5524627200016</v>
      </c>
      <c r="G53" s="104">
        <v>1717.4698075008027</v>
      </c>
      <c r="H53" s="104">
        <v>1854.8673921008663</v>
      </c>
      <c r="I53" s="104">
        <v>2003.2567834689364</v>
      </c>
      <c r="J53" s="104">
        <v>2163.5173261464483</v>
      </c>
      <c r="K53" s="104">
        <v>2336.5987122381666</v>
      </c>
      <c r="L53" s="104">
        <v>2523.5266092172196</v>
      </c>
      <c r="M53" s="104">
        <v>2725.4087379545972</v>
      </c>
    </row>
    <row r="54" spans="1:13">
      <c r="A54" s="80" t="s">
        <v>382</v>
      </c>
      <c r="B54" s="103">
        <v>200</v>
      </c>
      <c r="C54" s="104">
        <v>272</v>
      </c>
      <c r="D54" s="104">
        <v>272</v>
      </c>
      <c r="E54" s="104">
        <v>272</v>
      </c>
      <c r="F54" s="104">
        <v>272</v>
      </c>
      <c r="G54" s="104">
        <v>272</v>
      </c>
      <c r="H54" s="104">
        <v>272</v>
      </c>
      <c r="I54" s="104">
        <v>272</v>
      </c>
      <c r="J54" s="104">
        <v>272</v>
      </c>
      <c r="K54" s="104">
        <v>272</v>
      </c>
      <c r="L54" s="104">
        <v>272</v>
      </c>
      <c r="M54" s="104">
        <v>204</v>
      </c>
    </row>
    <row r="55" spans="1:13">
      <c r="A55" s="80" t="s">
        <v>383</v>
      </c>
      <c r="B55" s="103">
        <v>0</v>
      </c>
      <c r="C55" s="104">
        <v>630</v>
      </c>
      <c r="D55" s="104">
        <v>630</v>
      </c>
      <c r="E55" s="104">
        <v>630</v>
      </c>
      <c r="F55" s="104">
        <v>630</v>
      </c>
      <c r="G55" s="104">
        <v>567</v>
      </c>
      <c r="H55" s="104">
        <v>504</v>
      </c>
      <c r="I55" s="104">
        <v>441</v>
      </c>
      <c r="J55" s="104">
        <v>378</v>
      </c>
      <c r="K55" s="104">
        <v>252</v>
      </c>
      <c r="L55" s="104">
        <v>126</v>
      </c>
      <c r="M55" s="104">
        <v>0</v>
      </c>
    </row>
    <row r="56" spans="1:13">
      <c r="A56" s="80" t="s">
        <v>384</v>
      </c>
      <c r="B56" s="103">
        <v>0</v>
      </c>
      <c r="C56" s="104">
        <v>0</v>
      </c>
      <c r="D56" s="104">
        <v>0</v>
      </c>
      <c r="E56" s="104">
        <v>0</v>
      </c>
      <c r="F56" s="104">
        <v>0</v>
      </c>
      <c r="G56" s="104">
        <v>0</v>
      </c>
      <c r="H56" s="104">
        <v>0</v>
      </c>
      <c r="I56" s="104">
        <v>0</v>
      </c>
      <c r="J56" s="104">
        <v>0</v>
      </c>
      <c r="K56" s="104">
        <v>0</v>
      </c>
      <c r="L56" s="104">
        <v>0</v>
      </c>
      <c r="M56" s="104">
        <v>0</v>
      </c>
    </row>
    <row r="57" spans="1:13">
      <c r="A57" s="80" t="s">
        <v>385</v>
      </c>
      <c r="B57" s="103">
        <v>0</v>
      </c>
      <c r="C57" s="104">
        <v>0</v>
      </c>
      <c r="D57" s="104">
        <v>0</v>
      </c>
      <c r="E57" s="104">
        <v>0</v>
      </c>
      <c r="F57" s="104">
        <v>0</v>
      </c>
      <c r="G57" s="104">
        <v>0</v>
      </c>
      <c r="H57" s="104">
        <v>0</v>
      </c>
      <c r="I57" s="104">
        <v>0</v>
      </c>
      <c r="J57" s="104">
        <v>0</v>
      </c>
      <c r="K57" s="104">
        <v>0</v>
      </c>
      <c r="L57" s="104">
        <v>0</v>
      </c>
      <c r="M57" s="104">
        <v>0</v>
      </c>
    </row>
    <row r="58" spans="1:13">
      <c r="A58" s="80" t="s">
        <v>386</v>
      </c>
      <c r="B58" s="103">
        <v>692</v>
      </c>
      <c r="C58" s="104">
        <v>114.87999999999954</v>
      </c>
      <c r="D58" s="104">
        <v>257.24320000000034</v>
      </c>
      <c r="E58" s="104">
        <v>419.53724800000055</v>
      </c>
      <c r="F58" s="104">
        <v>604.55246272000159</v>
      </c>
      <c r="G58" s="104">
        <v>878.46980750080274</v>
      </c>
      <c r="H58" s="104">
        <v>1078.8673921008663</v>
      </c>
      <c r="I58" s="104">
        <v>1290.2567834689364</v>
      </c>
      <c r="J58" s="104">
        <v>1513.5173261464483</v>
      </c>
      <c r="K58" s="104">
        <v>1812.5987122381666</v>
      </c>
      <c r="L58" s="104">
        <v>2125.5266092172196</v>
      </c>
      <c r="M58" s="104">
        <v>2521.4087379545972</v>
      </c>
    </row>
    <row r="59" spans="1:13">
      <c r="A59" s="80" t="s">
        <v>387</v>
      </c>
      <c r="B59" s="103">
        <v>276.8</v>
      </c>
      <c r="C59" s="104">
        <v>45.951999999999821</v>
      </c>
      <c r="D59" s="104">
        <v>102.89728000000014</v>
      </c>
      <c r="E59" s="104">
        <v>167.81489920000024</v>
      </c>
      <c r="F59" s="104">
        <v>241.82098508800064</v>
      </c>
      <c r="G59" s="104">
        <v>351.38792300032111</v>
      </c>
      <c r="H59" s="104">
        <v>431.54695684034652</v>
      </c>
      <c r="I59" s="104">
        <v>516.10271338757457</v>
      </c>
      <c r="J59" s="104">
        <v>605.40693045857938</v>
      </c>
      <c r="K59" s="104">
        <v>725.0394848952667</v>
      </c>
      <c r="L59" s="104">
        <v>850.21064368688792</v>
      </c>
      <c r="M59" s="104">
        <v>1008.5634951818389</v>
      </c>
    </row>
    <row r="60" spans="1:13">
      <c r="A60" s="80" t="s">
        <v>388</v>
      </c>
      <c r="B60" s="103">
        <v>415.2</v>
      </c>
      <c r="C60" s="104">
        <v>68.927999999999713</v>
      </c>
      <c r="D60" s="104">
        <v>154.34592000000021</v>
      </c>
      <c r="E60" s="104">
        <v>251.7223488000003</v>
      </c>
      <c r="F60" s="104">
        <v>362.73147763200097</v>
      </c>
      <c r="G60" s="104">
        <v>527.08188450048169</v>
      </c>
      <c r="H60" s="104">
        <v>647.32043526051973</v>
      </c>
      <c r="I60" s="104">
        <v>774.15407008136185</v>
      </c>
      <c r="J60" s="104">
        <v>908.11039568786896</v>
      </c>
      <c r="K60" s="104">
        <v>1087.5592273428999</v>
      </c>
      <c r="L60" s="104">
        <v>1275.3159655303316</v>
      </c>
      <c r="M60" s="104">
        <v>1512.8452427727584</v>
      </c>
    </row>
    <row r="61" spans="1:13">
      <c r="A61" s="80" t="s">
        <v>389</v>
      </c>
      <c r="B61" s="103">
        <v>540</v>
      </c>
      <c r="C61" s="104">
        <v>615.6</v>
      </c>
      <c r="D61" s="104">
        <v>701.78400000000011</v>
      </c>
      <c r="E61" s="104">
        <v>800.03376000000026</v>
      </c>
      <c r="F61" s="104">
        <v>912.03848640000035</v>
      </c>
      <c r="G61" s="104">
        <v>1039.7238744960005</v>
      </c>
      <c r="H61" s="104">
        <v>1122.9017844556806</v>
      </c>
      <c r="I61" s="104">
        <v>1212.7339272121351</v>
      </c>
      <c r="J61" s="104">
        <v>1309.752641389106</v>
      </c>
      <c r="K61" s="104">
        <v>1414.5328527002346</v>
      </c>
      <c r="L61" s="104">
        <v>1527.6954809162535</v>
      </c>
      <c r="M61" s="104">
        <v>1649.911119389554</v>
      </c>
    </row>
    <row r="62" spans="1:13">
      <c r="A62" s="80" t="s">
        <v>390</v>
      </c>
      <c r="B62" s="103">
        <v>955.2</v>
      </c>
      <c r="C62" s="104">
        <v>684.52799999999979</v>
      </c>
      <c r="D62" s="104">
        <v>856.12992000000031</v>
      </c>
      <c r="E62" s="104">
        <v>1051.7561088000007</v>
      </c>
      <c r="F62" s="104">
        <v>1274.7699640320013</v>
      </c>
      <c r="G62" s="104">
        <v>1566.8057589964822</v>
      </c>
      <c r="H62" s="104">
        <v>1770.2222197162005</v>
      </c>
      <c r="I62" s="104">
        <v>1986.8879972934969</v>
      </c>
      <c r="J62" s="104">
        <v>2217.8630370769752</v>
      </c>
      <c r="K62" s="104">
        <v>2502.0920800431345</v>
      </c>
      <c r="L62" s="104">
        <v>2803.0114464465851</v>
      </c>
      <c r="M62" s="104">
        <v>3162.7563621623121</v>
      </c>
    </row>
    <row r="63" spans="1:13">
      <c r="A63" s="80" t="s">
        <v>391</v>
      </c>
      <c r="B63" s="103">
        <v>438</v>
      </c>
      <c r="C63" s="104">
        <v>499.32000000000005</v>
      </c>
      <c r="D63" s="104">
        <v>569.22480000000007</v>
      </c>
      <c r="E63" s="104">
        <v>648.91627200000016</v>
      </c>
      <c r="F63" s="104">
        <v>739.76455008000028</v>
      </c>
      <c r="G63" s="104">
        <v>843.33158709120039</v>
      </c>
      <c r="H63" s="104">
        <v>910.79811405849648</v>
      </c>
      <c r="I63" s="104">
        <v>983.66196318317623</v>
      </c>
      <c r="J63" s="104">
        <v>1062.3549202378304</v>
      </c>
      <c r="K63" s="104">
        <v>1147.3433138568569</v>
      </c>
      <c r="L63" s="104">
        <v>1239.1307789654054</v>
      </c>
      <c r="M63" s="104">
        <v>1338.2612412826379</v>
      </c>
    </row>
    <row r="64" spans="1:13">
      <c r="A64" s="80" t="s">
        <v>392</v>
      </c>
      <c r="B64" s="103">
        <v>196.49122807017565</v>
      </c>
      <c r="C64" s="104">
        <v>224.00000000000028</v>
      </c>
      <c r="D64" s="104">
        <v>255.3600000000003</v>
      </c>
      <c r="E64" s="104">
        <v>291.11040000000037</v>
      </c>
      <c r="F64" s="104">
        <v>331.86585600000052</v>
      </c>
      <c r="G64" s="104">
        <v>378.32707584000076</v>
      </c>
      <c r="H64" s="104">
        <v>246.45306654720045</v>
      </c>
      <c r="I64" s="104">
        <v>266.16931187097623</v>
      </c>
      <c r="J64" s="104">
        <v>287.46285682065474</v>
      </c>
      <c r="K64" s="104">
        <v>310.45988536630699</v>
      </c>
      <c r="L64" s="104">
        <v>335.29667619561138</v>
      </c>
      <c r="M64" s="104">
        <v>362.12041029126033</v>
      </c>
    </row>
    <row r="65" spans="1:13">
      <c r="A65" s="80" t="s">
        <v>393</v>
      </c>
      <c r="B65" s="103">
        <v>0</v>
      </c>
      <c r="C65" s="104">
        <v>0</v>
      </c>
      <c r="D65" s="104">
        <v>0</v>
      </c>
      <c r="E65" s="104">
        <v>0</v>
      </c>
      <c r="F65" s="104">
        <v>0</v>
      </c>
      <c r="G65" s="104">
        <v>0</v>
      </c>
      <c r="H65" s="104">
        <v>0</v>
      </c>
      <c r="I65" s="104">
        <v>0</v>
      </c>
      <c r="J65" s="104">
        <v>0</v>
      </c>
      <c r="K65" s="104">
        <v>0</v>
      </c>
      <c r="L65" s="104">
        <v>0</v>
      </c>
      <c r="M65" s="104">
        <v>0</v>
      </c>
    </row>
    <row r="66" spans="1:13">
      <c r="A66" s="80" t="s">
        <v>394</v>
      </c>
      <c r="B66" s="103">
        <v>0</v>
      </c>
      <c r="C66" s="104">
        <v>0</v>
      </c>
      <c r="D66" s="104">
        <v>0</v>
      </c>
      <c r="E66" s="104">
        <v>0</v>
      </c>
      <c r="F66" s="104">
        <v>350</v>
      </c>
      <c r="G66" s="104">
        <v>350</v>
      </c>
      <c r="H66" s="104">
        <v>350</v>
      </c>
      <c r="I66" s="104">
        <v>350</v>
      </c>
      <c r="J66" s="104">
        <v>700</v>
      </c>
      <c r="K66" s="104">
        <v>700</v>
      </c>
      <c r="L66" s="104">
        <v>700</v>
      </c>
      <c r="M66" s="104">
        <v>0</v>
      </c>
    </row>
    <row r="67" spans="1:13">
      <c r="A67" s="80" t="s">
        <v>395</v>
      </c>
      <c r="B67" s="103">
        <v>0</v>
      </c>
      <c r="C67" s="104">
        <v>0</v>
      </c>
      <c r="D67" s="104">
        <v>0</v>
      </c>
      <c r="E67" s="104">
        <v>0</v>
      </c>
      <c r="F67" s="104">
        <v>0</v>
      </c>
      <c r="G67" s="104">
        <v>0</v>
      </c>
      <c r="H67" s="104">
        <v>0</v>
      </c>
      <c r="I67" s="104">
        <v>0</v>
      </c>
      <c r="J67" s="104">
        <v>0</v>
      </c>
      <c r="K67" s="104">
        <v>0</v>
      </c>
      <c r="L67" s="104">
        <v>0</v>
      </c>
      <c r="M67" s="104">
        <v>0</v>
      </c>
    </row>
    <row r="68" spans="1:13">
      <c r="A68" s="80" t="s">
        <v>396</v>
      </c>
      <c r="B68" s="103">
        <v>0</v>
      </c>
      <c r="C68" s="104">
        <v>0</v>
      </c>
      <c r="D68" s="104">
        <v>0</v>
      </c>
      <c r="E68" s="104">
        <v>0</v>
      </c>
      <c r="F68" s="104">
        <v>0</v>
      </c>
      <c r="G68" s="104">
        <v>0</v>
      </c>
      <c r="H68" s="104">
        <v>0</v>
      </c>
      <c r="I68" s="104">
        <v>0</v>
      </c>
      <c r="J68" s="104">
        <v>0</v>
      </c>
      <c r="K68" s="104">
        <v>0</v>
      </c>
      <c r="L68" s="104">
        <v>0</v>
      </c>
      <c r="M68" s="104">
        <v>0</v>
      </c>
    </row>
    <row r="69" spans="1:13">
      <c r="A69" s="80" t="s">
        <v>397</v>
      </c>
      <c r="B69" s="103">
        <v>0</v>
      </c>
      <c r="C69" s="104">
        <v>0</v>
      </c>
      <c r="D69" s="104">
        <v>0</v>
      </c>
      <c r="E69" s="104">
        <v>0</v>
      </c>
      <c r="F69" s="104">
        <v>0</v>
      </c>
      <c r="G69" s="104">
        <v>0</v>
      </c>
      <c r="H69" s="104">
        <v>0</v>
      </c>
      <c r="I69" s="104">
        <v>0</v>
      </c>
      <c r="J69" s="104">
        <v>0</v>
      </c>
      <c r="K69" s="104">
        <v>0</v>
      </c>
      <c r="L69" s="104">
        <v>0</v>
      </c>
      <c r="M69" s="104">
        <v>0</v>
      </c>
    </row>
    <row r="70" spans="1:13" ht="13.5" thickBot="1">
      <c r="A70" s="80" t="s">
        <v>398</v>
      </c>
      <c r="B70" s="103">
        <v>0</v>
      </c>
      <c r="C70" s="104">
        <v>0</v>
      </c>
      <c r="D70" s="104">
        <v>0</v>
      </c>
      <c r="E70" s="104">
        <v>0</v>
      </c>
      <c r="F70" s="104">
        <v>0</v>
      </c>
      <c r="G70" s="104">
        <v>0</v>
      </c>
      <c r="H70" s="104">
        <v>0</v>
      </c>
      <c r="I70" s="104">
        <v>0</v>
      </c>
      <c r="J70" s="104">
        <v>0</v>
      </c>
      <c r="K70" s="104">
        <v>0</v>
      </c>
      <c r="L70" s="104">
        <v>0</v>
      </c>
      <c r="M70" s="104">
        <v>0</v>
      </c>
    </row>
    <row r="71" spans="1:13" ht="14.25" thickTop="1" thickBot="1">
      <c r="A71" s="80" t="s">
        <v>399</v>
      </c>
      <c r="B71" s="103">
        <v>320.70877192982437</v>
      </c>
      <c r="C71" s="105">
        <v>-38.792000000000542</v>
      </c>
      <c r="D71" s="105">
        <v>31.54511999999994</v>
      </c>
      <c r="E71" s="105">
        <v>111.72943680000014</v>
      </c>
      <c r="F71" s="105">
        <v>-146.86044204799947</v>
      </c>
      <c r="G71" s="105">
        <v>-4.8529039347189951</v>
      </c>
      <c r="H71" s="105">
        <v>262.97103911050351</v>
      </c>
      <c r="I71" s="105">
        <v>387.05672223934448</v>
      </c>
      <c r="J71" s="105">
        <v>168.04526001849013</v>
      </c>
      <c r="K71" s="105">
        <v>344.2888808199707</v>
      </c>
      <c r="L71" s="105">
        <v>528.58399128556835</v>
      </c>
      <c r="M71" s="104">
        <v>1462.374710588414</v>
      </c>
    </row>
    <row r="72" spans="1:13" ht="13.5" thickTop="1">
      <c r="A72" s="80" t="s">
        <v>400</v>
      </c>
      <c r="B72" s="103">
        <v>0</v>
      </c>
      <c r="C72" s="104">
        <v>0</v>
      </c>
      <c r="D72" s="104">
        <v>0</v>
      </c>
      <c r="E72" s="104">
        <v>0</v>
      </c>
      <c r="F72" s="104">
        <v>0</v>
      </c>
      <c r="G72" s="104">
        <v>0</v>
      </c>
      <c r="H72" s="104">
        <v>0</v>
      </c>
      <c r="I72" s="104">
        <v>0</v>
      </c>
      <c r="J72" s="104">
        <v>0</v>
      </c>
      <c r="K72" s="104">
        <v>0</v>
      </c>
      <c r="L72" s="104">
        <v>0</v>
      </c>
      <c r="M72" s="104">
        <v>0</v>
      </c>
    </row>
    <row r="73" spans="1:13">
      <c r="A73" s="80" t="s">
        <v>401</v>
      </c>
      <c r="B73" s="103">
        <v>120</v>
      </c>
      <c r="C73" s="104">
        <v>541.19999999999993</v>
      </c>
      <c r="D73" s="104">
        <v>541.19999999999993</v>
      </c>
      <c r="E73" s="104">
        <v>541.19999999999993</v>
      </c>
      <c r="F73" s="104">
        <v>541.19999999999993</v>
      </c>
      <c r="G73" s="104">
        <v>503.4</v>
      </c>
      <c r="H73" s="104">
        <v>465.59999999999997</v>
      </c>
      <c r="I73" s="104">
        <v>427.8</v>
      </c>
      <c r="J73" s="104">
        <v>390</v>
      </c>
      <c r="K73" s="104">
        <v>314.39999999999998</v>
      </c>
      <c r="L73" s="104">
        <v>238.79999999999998</v>
      </c>
      <c r="M73" s="104">
        <v>122.39999999999999</v>
      </c>
    </row>
    <row r="74" spans="1:13" ht="13.5" thickBot="1">
      <c r="A74" s="80" t="s">
        <v>402</v>
      </c>
      <c r="B74" s="103">
        <v>0</v>
      </c>
      <c r="C74" s="104">
        <v>0</v>
      </c>
      <c r="D74" s="104">
        <v>0</v>
      </c>
      <c r="E74" s="104">
        <v>0</v>
      </c>
      <c r="F74" s="104">
        <v>350</v>
      </c>
      <c r="G74" s="104">
        <v>350</v>
      </c>
      <c r="H74" s="104">
        <v>350</v>
      </c>
      <c r="I74" s="104">
        <v>350</v>
      </c>
      <c r="J74" s="104">
        <v>700</v>
      </c>
      <c r="K74" s="104">
        <v>700</v>
      </c>
      <c r="L74" s="104">
        <v>700</v>
      </c>
      <c r="M74" s="104">
        <v>0</v>
      </c>
    </row>
    <row r="75" spans="1:13" ht="14.25" thickTop="1" thickBot="1">
      <c r="A75" s="80" t="s">
        <v>403</v>
      </c>
      <c r="B75" s="106">
        <v>440.70877192982437</v>
      </c>
      <c r="C75" s="105">
        <v>502.40799999999939</v>
      </c>
      <c r="D75" s="105">
        <v>572.74511999999982</v>
      </c>
      <c r="E75" s="105">
        <v>652.92943680000008</v>
      </c>
      <c r="F75" s="105">
        <v>744.3395579520004</v>
      </c>
      <c r="G75" s="105">
        <v>848.54709606528104</v>
      </c>
      <c r="H75" s="105">
        <v>1078.5710391105035</v>
      </c>
      <c r="I75" s="105">
        <v>1164.8567222393444</v>
      </c>
      <c r="J75" s="105">
        <v>1258.0452600184901</v>
      </c>
      <c r="K75" s="105">
        <v>1358.6888808199706</v>
      </c>
      <c r="L75" s="107">
        <v>1467.3839912855683</v>
      </c>
      <c r="M75" s="104">
        <v>1584.7747105884141</v>
      </c>
    </row>
    <row r="76" spans="1:13" ht="13.5" thickTop="1">
      <c r="A76" s="80" t="s">
        <v>404</v>
      </c>
      <c r="B76" s="108"/>
      <c r="C76" s="109"/>
      <c r="D76" s="109"/>
      <c r="E76" s="109"/>
      <c r="F76" s="109"/>
      <c r="G76" s="109"/>
      <c r="H76" s="109"/>
      <c r="I76" s="109"/>
      <c r="J76" s="109"/>
      <c r="K76" s="109"/>
      <c r="L76" s="110">
        <v>17828.446848517931</v>
      </c>
      <c r="M76" s="109"/>
    </row>
    <row r="77" spans="1:13" ht="13.5" thickBot="1">
      <c r="A77" s="80" t="s">
        <v>405</v>
      </c>
      <c r="B77" s="108"/>
      <c r="C77" s="109"/>
      <c r="D77" s="109"/>
      <c r="E77" s="109"/>
      <c r="F77" s="109"/>
      <c r="G77" s="109"/>
      <c r="H77" s="109"/>
      <c r="I77" s="109"/>
      <c r="J77" s="109"/>
      <c r="K77" s="109"/>
      <c r="L77" s="111">
        <v>19528.446848517931</v>
      </c>
      <c r="M77" s="109"/>
    </row>
    <row r="78" spans="1:13" ht="13.5" thickTop="1">
      <c r="A78" s="80"/>
      <c r="B78" s="100"/>
      <c r="C78" s="79"/>
      <c r="D78" s="79"/>
      <c r="E78" s="79"/>
      <c r="F78" s="79"/>
      <c r="G78" s="79"/>
      <c r="H78" s="79"/>
      <c r="I78" s="79"/>
      <c r="J78" s="79"/>
      <c r="K78" s="79"/>
      <c r="L78" s="79"/>
      <c r="M78" s="79"/>
    </row>
    <row r="79" spans="1:13" ht="13.5" thickBot="1">
      <c r="A79" s="80"/>
      <c r="B79" s="100"/>
      <c r="C79" s="95"/>
      <c r="D79" s="87"/>
      <c r="E79" s="87"/>
      <c r="F79" s="96" t="s">
        <v>406</v>
      </c>
      <c r="G79" s="89"/>
      <c r="H79" s="83"/>
      <c r="I79" s="87"/>
      <c r="J79" s="87"/>
      <c r="K79" s="87"/>
      <c r="L79" s="87"/>
      <c r="M79" s="87"/>
    </row>
    <row r="80" spans="1:13" ht="13.5" thickTop="1">
      <c r="A80" s="80"/>
      <c r="B80" s="97" t="s">
        <v>407</v>
      </c>
      <c r="C80" s="112" t="s">
        <v>408</v>
      </c>
      <c r="D80" s="113"/>
      <c r="E80" s="112"/>
      <c r="F80" s="113"/>
      <c r="G80" s="113"/>
      <c r="H80" s="113"/>
      <c r="I80" s="113"/>
      <c r="J80" s="113"/>
      <c r="K80" s="113"/>
      <c r="L80" s="113"/>
      <c r="M80" s="113"/>
    </row>
    <row r="81" spans="1:13">
      <c r="A81" s="114"/>
      <c r="B81" s="115" t="s">
        <v>377</v>
      </c>
      <c r="C81" s="116">
        <v>1</v>
      </c>
      <c r="D81" s="116">
        <v>2</v>
      </c>
      <c r="E81" s="116">
        <v>3</v>
      </c>
      <c r="F81" s="116">
        <v>4</v>
      </c>
      <c r="G81" s="116">
        <v>5</v>
      </c>
      <c r="H81" s="116">
        <v>6</v>
      </c>
      <c r="I81" s="116">
        <v>7</v>
      </c>
      <c r="J81" s="116">
        <v>8</v>
      </c>
      <c r="K81" s="116">
        <v>9</v>
      </c>
      <c r="L81" s="116">
        <v>10</v>
      </c>
      <c r="M81" s="116" t="s">
        <v>378</v>
      </c>
    </row>
    <row r="82" spans="1:13">
      <c r="A82" s="80" t="s">
        <v>337</v>
      </c>
      <c r="B82" s="117">
        <v>1800</v>
      </c>
      <c r="C82" s="118">
        <v>1700</v>
      </c>
      <c r="D82" s="118">
        <v>1700</v>
      </c>
      <c r="E82" s="118">
        <v>1700</v>
      </c>
      <c r="F82" s="118">
        <v>1700</v>
      </c>
      <c r="G82" s="118">
        <v>1700</v>
      </c>
      <c r="H82" s="118">
        <v>1700</v>
      </c>
      <c r="I82" s="118">
        <v>1700</v>
      </c>
      <c r="J82" s="118">
        <v>1700</v>
      </c>
      <c r="K82" s="118">
        <v>1700</v>
      </c>
      <c r="L82" s="118">
        <v>1700</v>
      </c>
      <c r="M82" s="118">
        <v>1700</v>
      </c>
    </row>
    <row r="83" spans="1:13">
      <c r="A83" s="80" t="s">
        <v>338</v>
      </c>
      <c r="B83" s="117">
        <v>0</v>
      </c>
      <c r="C83" s="118">
        <v>3500</v>
      </c>
      <c r="D83" s="118">
        <v>3500</v>
      </c>
      <c r="E83" s="118">
        <v>3500</v>
      </c>
      <c r="F83" s="118">
        <v>3500</v>
      </c>
      <c r="G83" s="118">
        <v>3150</v>
      </c>
      <c r="H83" s="118">
        <v>2800</v>
      </c>
      <c r="I83" s="118">
        <v>2450</v>
      </c>
      <c r="J83" s="118">
        <v>2100</v>
      </c>
      <c r="K83" s="118">
        <v>1400</v>
      </c>
      <c r="L83" s="118">
        <v>700</v>
      </c>
      <c r="M83" s="118">
        <v>0</v>
      </c>
    </row>
    <row r="84" spans="1:13">
      <c r="A84" s="80" t="s">
        <v>339</v>
      </c>
      <c r="B84" s="117">
        <v>0</v>
      </c>
      <c r="C84" s="118">
        <v>0</v>
      </c>
      <c r="D84" s="118">
        <v>0</v>
      </c>
      <c r="E84" s="118">
        <v>0</v>
      </c>
      <c r="F84" s="118">
        <v>0</v>
      </c>
      <c r="G84" s="118">
        <v>0</v>
      </c>
      <c r="H84" s="118">
        <v>0</v>
      </c>
      <c r="I84" s="118">
        <v>0</v>
      </c>
      <c r="J84" s="118">
        <v>0</v>
      </c>
      <c r="K84" s="118">
        <v>0</v>
      </c>
      <c r="L84" s="118">
        <v>0</v>
      </c>
      <c r="M84" s="118">
        <v>0</v>
      </c>
    </row>
    <row r="85" spans="1:13">
      <c r="A85" s="80" t="s">
        <v>340</v>
      </c>
      <c r="B85" s="117">
        <v>0</v>
      </c>
      <c r="C85" s="118">
        <v>0</v>
      </c>
      <c r="D85" s="118">
        <v>0</v>
      </c>
      <c r="E85" s="118">
        <v>0</v>
      </c>
      <c r="F85" s="118">
        <v>0</v>
      </c>
      <c r="G85" s="118">
        <v>0</v>
      </c>
      <c r="H85" s="118">
        <v>0</v>
      </c>
      <c r="I85" s="118">
        <v>0</v>
      </c>
      <c r="J85" s="118">
        <v>0</v>
      </c>
      <c r="K85" s="118">
        <v>0</v>
      </c>
      <c r="L85" s="118">
        <v>0</v>
      </c>
      <c r="M85" s="118">
        <v>0</v>
      </c>
    </row>
    <row r="86" spans="1:13">
      <c r="A86" s="80" t="s">
        <v>409</v>
      </c>
      <c r="B86" s="117">
        <v>0</v>
      </c>
      <c r="C86" s="118">
        <v>0</v>
      </c>
      <c r="D86" s="118">
        <v>0</v>
      </c>
      <c r="E86" s="118">
        <v>0</v>
      </c>
      <c r="F86" s="118">
        <v>0</v>
      </c>
      <c r="G86" s="118">
        <v>0</v>
      </c>
      <c r="H86" s="118">
        <v>0</v>
      </c>
      <c r="I86" s="118">
        <v>0</v>
      </c>
      <c r="J86" s="118">
        <v>0</v>
      </c>
      <c r="K86" s="118">
        <v>0</v>
      </c>
      <c r="L86" s="118">
        <v>0</v>
      </c>
      <c r="M86" s="118">
        <v>0</v>
      </c>
    </row>
    <row r="87" spans="1:13" ht="13.5" thickBot="1">
      <c r="A87" s="80" t="s">
        <v>334</v>
      </c>
      <c r="B87" s="117">
        <v>4401.8999999999996</v>
      </c>
      <c r="C87" s="118">
        <v>1000</v>
      </c>
      <c r="D87" s="118">
        <v>1068.9279999999997</v>
      </c>
      <c r="E87" s="118">
        <v>1223.2739199999999</v>
      </c>
      <c r="F87" s="118">
        <v>1474.9962688000001</v>
      </c>
      <c r="G87" s="118">
        <v>1837.7277464320009</v>
      </c>
      <c r="H87" s="118">
        <v>2364.8096309324828</v>
      </c>
      <c r="I87" s="118">
        <v>3012.1300661930027</v>
      </c>
      <c r="J87" s="118">
        <v>3786.2841362743648</v>
      </c>
      <c r="K87" s="118">
        <v>4694.3945319622335</v>
      </c>
      <c r="L87" s="118">
        <v>5781.9537593051336</v>
      </c>
      <c r="M87" s="118">
        <v>7057.2697248354652</v>
      </c>
    </row>
    <row r="88" spans="1:13" ht="14.25" thickTop="1" thickBot="1">
      <c r="A88" s="80" t="s">
        <v>410</v>
      </c>
      <c r="B88" s="119">
        <v>0.40891433244735231</v>
      </c>
      <c r="C88" s="120">
        <v>5.2</v>
      </c>
      <c r="D88" s="120">
        <v>4.8646868638486422</v>
      </c>
      <c r="E88" s="120">
        <v>4.2508876507397462</v>
      </c>
      <c r="F88" s="120">
        <v>3.5254326468435875</v>
      </c>
      <c r="G88" s="120">
        <v>2.6391286791073427</v>
      </c>
      <c r="H88" s="120">
        <v>1.9029015871461827</v>
      </c>
      <c r="I88" s="120">
        <v>1.3777625496913346</v>
      </c>
      <c r="J88" s="120">
        <v>1.0036225130581804</v>
      </c>
      <c r="K88" s="120">
        <v>0.66036205071673337</v>
      </c>
      <c r="L88" s="120">
        <v>0.41508460633009775</v>
      </c>
      <c r="M88" s="120">
        <v>0.24088635779605749</v>
      </c>
    </row>
    <row r="89" spans="1:13" ht="13.5" thickTop="1">
      <c r="A89" s="80" t="s">
        <v>411</v>
      </c>
      <c r="B89" s="119">
        <v>0.29023363807865332</v>
      </c>
      <c r="C89" s="121">
        <v>0.83870967741935487</v>
      </c>
      <c r="D89" s="121">
        <v>0.82948791244691278</v>
      </c>
      <c r="E89" s="121">
        <v>0.80955600909512515</v>
      </c>
      <c r="F89" s="121">
        <v>0.77902665268977478</v>
      </c>
      <c r="G89" s="121">
        <v>0.72520894747659914</v>
      </c>
      <c r="H89" s="121">
        <v>0.65551708524053298</v>
      </c>
      <c r="I89" s="121">
        <v>0.57943655890710644</v>
      </c>
      <c r="J89" s="121">
        <v>0.50090399090511595</v>
      </c>
      <c r="K89" s="121">
        <v>0.39772172004995709</v>
      </c>
      <c r="L89" s="121">
        <v>0.29332847270990003</v>
      </c>
      <c r="M89" s="121">
        <v>0.19412443072055088</v>
      </c>
    </row>
    <row r="90" spans="1:13">
      <c r="A90" s="80" t="s">
        <v>412</v>
      </c>
      <c r="B90" s="119">
        <v>0</v>
      </c>
      <c r="C90" s="121">
        <v>0</v>
      </c>
      <c r="D90" s="121">
        <v>0</v>
      </c>
      <c r="E90" s="121">
        <v>0</v>
      </c>
      <c r="F90" s="121">
        <v>0</v>
      </c>
      <c r="G90" s="121">
        <v>0</v>
      </c>
      <c r="H90" s="121">
        <v>0</v>
      </c>
      <c r="I90" s="121">
        <v>0</v>
      </c>
      <c r="J90" s="121">
        <v>0</v>
      </c>
      <c r="K90" s="121">
        <v>0</v>
      </c>
      <c r="L90" s="121">
        <v>0</v>
      </c>
      <c r="M90" s="121">
        <v>0</v>
      </c>
    </row>
    <row r="91" spans="1:13" ht="13.5" thickBot="1">
      <c r="A91" s="80"/>
      <c r="B91" s="122"/>
      <c r="C91" s="123"/>
      <c r="D91" s="123"/>
      <c r="E91" s="123"/>
      <c r="F91" s="123"/>
      <c r="G91" s="123"/>
      <c r="H91" s="123"/>
      <c r="I91" s="123"/>
      <c r="J91" s="123"/>
      <c r="K91" s="123"/>
      <c r="L91" s="123"/>
      <c r="M91" s="123"/>
    </row>
    <row r="92" spans="1:13" ht="14.25" thickTop="1" thickBot="1">
      <c r="A92" s="80" t="s">
        <v>413</v>
      </c>
      <c r="B92" s="122">
        <v>1.05</v>
      </c>
      <c r="C92" s="124">
        <v>3.4737261533409955</v>
      </c>
      <c r="D92" s="124">
        <v>3.3040971226699618</v>
      </c>
      <c r="E92" s="124">
        <v>2.9935868732316373</v>
      </c>
      <c r="F92" s="124">
        <v>2.6265919188472422</v>
      </c>
      <c r="G92" s="124">
        <v>2.1782262966333659</v>
      </c>
      <c r="H92" s="124">
        <v>1.805781931952249</v>
      </c>
      <c r="I92" s="124">
        <v>1.5401233093482847</v>
      </c>
      <c r="J92" s="124">
        <v>1.3508524311544186</v>
      </c>
      <c r="K92" s="124">
        <v>1.1772029876432428</v>
      </c>
      <c r="L92" s="124">
        <v>1.053121433265986</v>
      </c>
      <c r="M92" s="124">
        <v>0.96499759659624462</v>
      </c>
    </row>
    <row r="93" spans="1:13" ht="13.5" thickTop="1">
      <c r="A93" s="80" t="s">
        <v>414</v>
      </c>
      <c r="B93" s="119">
        <v>0.16925000000000001</v>
      </c>
      <c r="C93" s="121">
        <v>0.37526672303398467</v>
      </c>
      <c r="D93" s="121">
        <v>0.36084825542694676</v>
      </c>
      <c r="E93" s="121">
        <v>0.33445488422468922</v>
      </c>
      <c r="F93" s="121">
        <v>0.30326031310201562</v>
      </c>
      <c r="G93" s="121">
        <v>0.2651492352138361</v>
      </c>
      <c r="H93" s="121">
        <v>0.23349146421594119</v>
      </c>
      <c r="I93" s="121">
        <v>0.21091048129460421</v>
      </c>
      <c r="J93" s="121">
        <v>0.19482245664812559</v>
      </c>
      <c r="K93" s="121">
        <v>0.18006225394967565</v>
      </c>
      <c r="L93" s="121">
        <v>0.16951532182760881</v>
      </c>
      <c r="M93" s="121">
        <v>0.16202479571068079</v>
      </c>
    </row>
    <row r="94" spans="1:13">
      <c r="A94" s="80" t="s">
        <v>415</v>
      </c>
      <c r="B94" s="119">
        <v>0.12</v>
      </c>
      <c r="C94" s="121">
        <v>0.17346153846153847</v>
      </c>
      <c r="D94" s="121">
        <v>0.17346153846153847</v>
      </c>
      <c r="E94" s="121">
        <v>0.17346153846153847</v>
      </c>
      <c r="F94" s="121">
        <v>0.17346153846153847</v>
      </c>
      <c r="G94" s="121">
        <v>0.17298969072164949</v>
      </c>
      <c r="H94" s="121">
        <v>0.17244444444444446</v>
      </c>
      <c r="I94" s="121">
        <v>0.17180722891566266</v>
      </c>
      <c r="J94" s="121">
        <v>0.17105263157894737</v>
      </c>
      <c r="K94" s="121">
        <v>0.16903225806451613</v>
      </c>
      <c r="L94" s="121">
        <v>0.16583333333333333</v>
      </c>
      <c r="M94" s="121">
        <v>0.12</v>
      </c>
    </row>
    <row r="95" spans="1:13" ht="13.5" thickBot="1">
      <c r="A95" s="80" t="s">
        <v>416</v>
      </c>
      <c r="B95" s="125">
        <v>0.14102477869685098</v>
      </c>
      <c r="C95" s="126">
        <v>0.14781721339257817</v>
      </c>
      <c r="D95" s="126">
        <v>0.14785953897971316</v>
      </c>
      <c r="E95" s="126">
        <v>0.14795102141443187</v>
      </c>
      <c r="F95" s="126">
        <v>0.14809114349936592</v>
      </c>
      <c r="G95" s="126">
        <v>0.14813284033971472</v>
      </c>
      <c r="H95" s="126">
        <v>0.14825798791745037</v>
      </c>
      <c r="I95" s="126">
        <v>0.14843207148677134</v>
      </c>
      <c r="J95" s="126">
        <v>0.14864367808277087</v>
      </c>
      <c r="K95" s="126">
        <v>0.14878426484554702</v>
      </c>
      <c r="L95" s="126">
        <v>0.1489778344096242</v>
      </c>
      <c r="M95" s="126">
        <v>0.14454878349261099</v>
      </c>
    </row>
    <row r="96" spans="1:13" ht="13.5" thickTop="1">
      <c r="A96" s="80"/>
      <c r="B96" s="127"/>
      <c r="C96" s="87"/>
      <c r="D96" s="87"/>
      <c r="E96" s="87"/>
      <c r="F96" s="87"/>
      <c r="G96" s="87"/>
      <c r="H96" s="87"/>
      <c r="I96" s="87"/>
      <c r="J96" s="87"/>
      <c r="K96" s="87"/>
      <c r="L96" s="87"/>
      <c r="M96" s="87"/>
    </row>
    <row r="97" spans="1:13">
      <c r="A97" s="80" t="s">
        <v>417</v>
      </c>
      <c r="B97" s="79"/>
      <c r="C97" s="128">
        <v>1.3752667230339846</v>
      </c>
      <c r="D97" s="128">
        <v>1.8715293207875319</v>
      </c>
      <c r="E97" s="128">
        <v>2.497471443094637</v>
      </c>
      <c r="F97" s="128">
        <v>3.2548554148908595</v>
      </c>
      <c r="G97" s="128">
        <v>4.1178778388807835</v>
      </c>
      <c r="H97" s="128">
        <v>5.0793671649434327</v>
      </c>
      <c r="I97" s="128">
        <v>6.1506589383736623</v>
      </c>
      <c r="J97" s="128">
        <v>7.3489454227523714</v>
      </c>
      <c r="K97" s="128">
        <v>8.6722130997263154</v>
      </c>
      <c r="L97" s="128">
        <v>10.142286094284028</v>
      </c>
      <c r="M97" s="128"/>
    </row>
    <row r="98" spans="1:13">
      <c r="A98" s="80" t="s">
        <v>418</v>
      </c>
      <c r="B98" s="79"/>
      <c r="C98" s="128">
        <v>1.1478172133925781</v>
      </c>
      <c r="D98" s="128">
        <v>1.317532937397784</v>
      </c>
      <c r="E98" s="128">
        <v>1.512463281232943</v>
      </c>
      <c r="F98" s="128">
        <v>1.7364456980515326</v>
      </c>
      <c r="G98" s="128">
        <v>1.9936703313995845</v>
      </c>
      <c r="H98" s="128">
        <v>2.2892478833036032</v>
      </c>
      <c r="I98" s="128">
        <v>2.6290456887690636</v>
      </c>
      <c r="J98" s="128">
        <v>3.0198367097953489</v>
      </c>
      <c r="K98" s="128">
        <v>3.4691408946158457</v>
      </c>
      <c r="L98" s="128">
        <v>3.9859659923575808</v>
      </c>
      <c r="M98" s="128"/>
    </row>
    <row r="99" spans="1:13">
      <c r="A99" s="80"/>
      <c r="B99" s="79"/>
      <c r="C99" s="79"/>
      <c r="D99" s="85"/>
      <c r="E99" s="85" t="s">
        <v>419</v>
      </c>
      <c r="F99" s="79"/>
      <c r="G99" s="79"/>
      <c r="H99" s="79"/>
      <c r="I99" s="79"/>
      <c r="J99" s="79"/>
      <c r="K99" s="79"/>
      <c r="L99" s="79"/>
      <c r="M99" s="79"/>
    </row>
    <row r="100" spans="1:13" ht="13.5" thickBot="1">
      <c r="A100" s="80"/>
      <c r="B100" s="79"/>
      <c r="C100" s="79"/>
      <c r="D100" s="79"/>
      <c r="E100" s="129"/>
      <c r="F100" s="79"/>
      <c r="G100" s="79"/>
      <c r="H100" s="79"/>
      <c r="I100" s="79"/>
      <c r="J100" s="79"/>
      <c r="K100" s="79"/>
      <c r="L100" s="79"/>
      <c r="M100" s="79"/>
    </row>
    <row r="101" spans="1:13" ht="13.5" thickTop="1">
      <c r="A101" s="80"/>
      <c r="B101" s="79"/>
      <c r="C101" s="79"/>
      <c r="D101" s="130"/>
      <c r="E101" s="131"/>
      <c r="F101" s="132" t="s">
        <v>420</v>
      </c>
      <c r="G101" s="133" t="s">
        <v>421</v>
      </c>
      <c r="H101" s="134" t="s">
        <v>422</v>
      </c>
      <c r="I101" s="135"/>
      <c r="J101" s="79"/>
      <c r="K101" s="79"/>
      <c r="L101" s="79"/>
      <c r="M101" s="79"/>
    </row>
    <row r="102" spans="1:13">
      <c r="A102" s="80"/>
      <c r="B102" s="79"/>
      <c r="C102" s="79"/>
      <c r="D102" s="136" t="s">
        <v>423</v>
      </c>
      <c r="E102" s="137"/>
      <c r="F102" s="138">
        <v>1974.3050170631361</v>
      </c>
      <c r="G102" s="138">
        <v>1000</v>
      </c>
      <c r="H102" s="139" t="s">
        <v>424</v>
      </c>
      <c r="I102" s="140"/>
      <c r="J102" s="79"/>
      <c r="K102" s="79"/>
      <c r="L102" s="79"/>
      <c r="M102" s="79"/>
    </row>
    <row r="103" spans="1:13" ht="13.5" thickBot="1">
      <c r="A103" s="80"/>
      <c r="B103" s="79"/>
      <c r="C103" s="79"/>
      <c r="D103" s="141" t="s">
        <v>425</v>
      </c>
      <c r="E103" s="142"/>
      <c r="F103" s="143">
        <v>9148.2953353674729</v>
      </c>
      <c r="G103" s="143">
        <v>6200</v>
      </c>
      <c r="H103" s="144" t="s">
        <v>424</v>
      </c>
      <c r="I103" s="145"/>
      <c r="J103" s="79"/>
      <c r="K103" s="79"/>
      <c r="L103" s="79"/>
      <c r="M103" s="79"/>
    </row>
    <row r="104" spans="1:13" ht="13.5" thickTop="1">
      <c r="A104" s="80"/>
      <c r="B104" s="79"/>
      <c r="C104" s="79"/>
      <c r="D104" s="137"/>
      <c r="E104" s="137"/>
      <c r="F104" s="146"/>
      <c r="G104" s="79"/>
      <c r="H104" s="129"/>
      <c r="I104" s="79"/>
      <c r="J104" s="79"/>
      <c r="K104" s="79"/>
      <c r="L104" s="79"/>
      <c r="M104" s="79"/>
    </row>
    <row r="105" spans="1:13" ht="13.5" thickBot="1">
      <c r="A105" s="80"/>
      <c r="B105" s="79"/>
      <c r="C105" s="79"/>
      <c r="D105" s="137"/>
      <c r="E105" s="137"/>
      <c r="F105" s="146"/>
      <c r="G105" s="79"/>
      <c r="H105" s="129"/>
      <c r="I105" s="79"/>
      <c r="J105" s="79"/>
      <c r="K105" s="79"/>
      <c r="L105" s="79"/>
      <c r="M105" s="79"/>
    </row>
    <row r="106" spans="1:13" ht="13.5" thickTop="1">
      <c r="A106" s="80"/>
      <c r="B106" s="79"/>
      <c r="C106" s="79"/>
      <c r="D106" s="147" t="s">
        <v>426</v>
      </c>
      <c r="E106" s="131"/>
      <c r="F106" s="148"/>
      <c r="G106" s="79"/>
      <c r="H106" s="129"/>
      <c r="I106" s="79"/>
      <c r="J106" s="79"/>
      <c r="K106" s="79"/>
      <c r="L106" s="79"/>
      <c r="M106" s="79"/>
    </row>
    <row r="107" spans="1:13">
      <c r="A107" s="80"/>
      <c r="B107" s="79"/>
      <c r="C107" s="79"/>
      <c r="D107" s="149" t="s">
        <v>427</v>
      </c>
      <c r="E107" s="137"/>
      <c r="F107" s="150">
        <v>164.37151042911583</v>
      </c>
      <c r="G107" s="79"/>
      <c r="H107" s="129"/>
      <c r="I107" s="79"/>
      <c r="J107" s="79"/>
      <c r="K107" s="79"/>
      <c r="L107" s="79"/>
      <c r="M107" s="79"/>
    </row>
    <row r="108" spans="1:13">
      <c r="A108" s="80"/>
      <c r="B108" s="79"/>
      <c r="C108" s="79"/>
      <c r="D108" s="149" t="s">
        <v>428</v>
      </c>
      <c r="E108" s="137"/>
      <c r="F108" s="150">
        <v>528.58399128556835</v>
      </c>
      <c r="G108" s="79"/>
      <c r="H108" s="129"/>
      <c r="I108" s="79"/>
      <c r="J108" s="79"/>
      <c r="K108" s="79"/>
      <c r="L108" s="79"/>
      <c r="M108" s="79"/>
    </row>
    <row r="109" spans="1:13">
      <c r="A109" s="80"/>
      <c r="B109" s="79"/>
      <c r="C109" s="79"/>
      <c r="D109" s="149" t="s">
        <v>429</v>
      </c>
      <c r="E109" s="137"/>
      <c r="F109" s="150">
        <v>-146.86044204799947</v>
      </c>
      <c r="G109" s="79"/>
      <c r="H109" s="129"/>
      <c r="I109" s="79"/>
      <c r="J109" s="79"/>
      <c r="K109" s="79"/>
      <c r="L109" s="79"/>
      <c r="M109" s="79"/>
    </row>
    <row r="110" spans="1:13" ht="13.5" thickBot="1">
      <c r="A110" s="80"/>
      <c r="B110" s="79"/>
      <c r="C110" s="79"/>
      <c r="D110" s="151" t="s">
        <v>430</v>
      </c>
      <c r="E110" s="142"/>
      <c r="F110" s="152">
        <v>213.83709764703246</v>
      </c>
      <c r="G110" s="79"/>
      <c r="H110" s="129"/>
      <c r="I110" s="79"/>
      <c r="J110" s="79"/>
      <c r="K110" s="79"/>
      <c r="L110" s="79"/>
      <c r="M110" s="79"/>
    </row>
    <row r="111" spans="1:13" ht="13.5" thickTop="1">
      <c r="A111" s="80"/>
      <c r="B111" s="79"/>
      <c r="C111" s="79"/>
      <c r="D111" s="153"/>
      <c r="E111" s="137"/>
      <c r="F111" s="146"/>
      <c r="G111" s="79"/>
      <c r="H111" s="129"/>
      <c r="I111" s="79"/>
      <c r="J111" s="79"/>
      <c r="K111" s="79"/>
      <c r="L111" s="79"/>
      <c r="M111" s="79"/>
    </row>
    <row r="112" spans="1:13" ht="13.5" thickBot="1">
      <c r="A112" s="80"/>
      <c r="B112" s="79"/>
      <c r="C112" s="79"/>
      <c r="D112" s="154"/>
      <c r="E112" s="137"/>
      <c r="F112" s="146"/>
      <c r="G112" s="79"/>
      <c r="H112" s="129"/>
      <c r="I112" s="79"/>
      <c r="J112" s="79"/>
      <c r="K112" s="79"/>
      <c r="L112" s="79"/>
      <c r="M112" s="79"/>
    </row>
    <row r="113" spans="1:13" ht="14.25" thickTop="1" thickBot="1">
      <c r="A113" s="80"/>
      <c r="B113" s="79"/>
      <c r="C113" s="79"/>
      <c r="D113" s="155"/>
      <c r="E113" s="134" t="s">
        <v>431</v>
      </c>
      <c r="F113" s="148"/>
      <c r="G113" s="79"/>
      <c r="H113" s="129"/>
      <c r="I113" s="79"/>
      <c r="J113" s="79"/>
      <c r="K113" s="79"/>
      <c r="L113" s="79"/>
      <c r="M113" s="79"/>
    </row>
    <row r="114" spans="1:13" ht="13.5" thickTop="1">
      <c r="A114" s="80"/>
      <c r="B114" s="79"/>
      <c r="C114" s="79"/>
      <c r="D114" s="156" t="s">
        <v>432</v>
      </c>
      <c r="E114" s="157"/>
      <c r="F114" s="158">
        <v>0.40891433244735231</v>
      </c>
      <c r="G114" s="79"/>
      <c r="H114" s="129"/>
      <c r="I114" s="79"/>
      <c r="J114" s="79"/>
      <c r="K114" s="79"/>
      <c r="L114" s="79"/>
      <c r="M114" s="79"/>
    </row>
    <row r="115" spans="1:13">
      <c r="A115" s="80"/>
      <c r="B115" s="79"/>
      <c r="C115" s="79"/>
      <c r="D115" s="149" t="s">
        <v>433</v>
      </c>
      <c r="E115" s="159"/>
      <c r="F115" s="160">
        <v>5.2</v>
      </c>
      <c r="G115" s="79"/>
      <c r="H115" s="129"/>
      <c r="I115" s="79"/>
      <c r="J115" s="79"/>
      <c r="K115" s="79"/>
      <c r="L115" s="79"/>
      <c r="M115" s="79"/>
    </row>
    <row r="116" spans="1:13">
      <c r="A116" s="80"/>
      <c r="B116" s="79"/>
      <c r="C116" s="79"/>
      <c r="D116" s="149" t="s">
        <v>434</v>
      </c>
      <c r="E116" s="159"/>
      <c r="F116" s="160">
        <v>1.9029015871461827</v>
      </c>
      <c r="G116" s="79"/>
      <c r="H116" s="129"/>
      <c r="I116" s="79"/>
      <c r="J116" s="79"/>
      <c r="K116" s="79"/>
      <c r="L116" s="79"/>
      <c r="M116" s="79"/>
    </row>
    <row r="117" spans="1:13" ht="13.5" thickBot="1">
      <c r="A117" s="80"/>
      <c r="B117" s="79"/>
      <c r="C117" s="79"/>
      <c r="D117" s="151" t="s">
        <v>435</v>
      </c>
      <c r="E117" s="161"/>
      <c r="F117" s="162">
        <v>0.24088635779605749</v>
      </c>
      <c r="G117" s="79"/>
      <c r="H117" s="129"/>
      <c r="I117" s="79"/>
      <c r="J117" s="79"/>
      <c r="K117" s="79"/>
      <c r="L117" s="79"/>
      <c r="M117" s="79"/>
    </row>
    <row r="118" spans="1:13" ht="14.25" thickTop="1" thickBot="1">
      <c r="A118" s="80"/>
      <c r="B118" s="79"/>
      <c r="C118" s="79"/>
      <c r="D118" s="154"/>
      <c r="E118" s="137"/>
      <c r="F118" s="146"/>
      <c r="G118" s="79"/>
      <c r="H118" s="129"/>
      <c r="I118" s="79"/>
      <c r="J118" s="79"/>
      <c r="K118" s="79"/>
      <c r="L118" s="79"/>
      <c r="M118" s="79"/>
    </row>
    <row r="119" spans="1:13" ht="14.25" thickTop="1" thickBot="1">
      <c r="A119" s="80"/>
      <c r="B119" s="79"/>
      <c r="C119" s="79"/>
      <c r="D119" s="163"/>
      <c r="E119" s="164" t="s">
        <v>413</v>
      </c>
      <c r="F119" s="165"/>
      <c r="G119" s="79"/>
      <c r="H119" s="129"/>
      <c r="I119" s="79"/>
      <c r="J119" s="79"/>
      <c r="K119" s="79"/>
      <c r="L119" s="79"/>
      <c r="M119" s="79"/>
    </row>
    <row r="120" spans="1:13" ht="13.5" thickTop="1">
      <c r="A120" s="80"/>
      <c r="B120" s="79"/>
      <c r="C120" s="79"/>
      <c r="D120" s="156" t="s">
        <v>436</v>
      </c>
      <c r="E120" s="157"/>
      <c r="F120" s="166">
        <v>1.05</v>
      </c>
      <c r="G120" s="79"/>
      <c r="H120" s="129"/>
      <c r="I120" s="79"/>
      <c r="J120" s="79"/>
      <c r="K120" s="79"/>
      <c r="L120" s="79"/>
      <c r="M120" s="79"/>
    </row>
    <row r="121" spans="1:13">
      <c r="A121" s="80"/>
      <c r="B121" s="79"/>
      <c r="C121" s="79"/>
      <c r="D121" s="149" t="s">
        <v>437</v>
      </c>
      <c r="E121" s="159"/>
      <c r="F121" s="167">
        <v>3.4737261533409955</v>
      </c>
      <c r="G121" s="79"/>
      <c r="H121" s="129"/>
      <c r="I121" s="79"/>
      <c r="J121" s="79"/>
      <c r="K121" s="79"/>
      <c r="L121" s="79"/>
      <c r="M121" s="79"/>
    </row>
    <row r="122" spans="1:13" ht="13.5" thickBot="1">
      <c r="A122" s="80"/>
      <c r="B122" s="79"/>
      <c r="C122" s="79"/>
      <c r="D122" s="151" t="s">
        <v>438</v>
      </c>
      <c r="E122" s="161"/>
      <c r="F122" s="168">
        <v>0.96499759659624462</v>
      </c>
      <c r="G122" s="79"/>
      <c r="H122" s="129"/>
      <c r="I122" s="79"/>
      <c r="J122" s="79"/>
      <c r="K122" s="79"/>
      <c r="L122" s="79"/>
      <c r="M122" s="79"/>
    </row>
    <row r="123" spans="1:13" ht="16.5" thickTop="1">
      <c r="A123" s="75"/>
      <c r="B123" s="71"/>
      <c r="C123" s="71"/>
      <c r="D123" s="73"/>
      <c r="E123" s="73"/>
      <c r="F123" s="74"/>
      <c r="G123" s="71"/>
      <c r="H123" s="72"/>
      <c r="I123" s="71"/>
      <c r="J123" s="71"/>
      <c r="K123" s="71"/>
      <c r="L123" s="71"/>
      <c r="M123" s="71"/>
    </row>
    <row r="124" spans="1:13" ht="15.75">
      <c r="A124" s="75"/>
      <c r="B124" s="71"/>
      <c r="C124" s="71"/>
      <c r="D124" s="73"/>
      <c r="E124" s="73"/>
      <c r="F124" s="74"/>
      <c r="G124" s="71"/>
      <c r="H124" s="72"/>
      <c r="I124" s="71"/>
      <c r="J124" s="71"/>
      <c r="K124" s="71"/>
      <c r="L124" s="71"/>
      <c r="M124" s="7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9"/>
  <sheetViews>
    <sheetView workbookViewId="0">
      <pane xSplit="3" ySplit="2" topLeftCell="D3" activePane="bottomRight" state="frozen"/>
      <selection pane="topRight" activeCell="C1" sqref="C1"/>
      <selection pane="bottomLeft" activeCell="A3" sqref="A3"/>
      <selection pane="bottomRight" activeCell="A3" sqref="A3"/>
    </sheetView>
  </sheetViews>
  <sheetFormatPr defaultRowHeight="12.75"/>
  <cols>
    <col min="1" max="1" width="12.7109375" customWidth="1"/>
    <col min="2" max="2" width="30" style="169" customWidth="1"/>
    <col min="3" max="3" width="49.7109375" style="69" customWidth="1"/>
    <col min="4" max="4" width="9.140625" style="187"/>
    <col min="5" max="5" width="18.85546875" style="187" customWidth="1"/>
    <col min="6" max="6" width="17.140625" style="187" customWidth="1"/>
    <col min="7" max="7" width="18" style="187" customWidth="1"/>
    <col min="8" max="8" width="31.7109375" customWidth="1"/>
  </cols>
  <sheetData>
    <row r="1" spans="1:8" s="169" customFormat="1">
      <c r="A1" s="45" t="s">
        <v>518</v>
      </c>
      <c r="B1" s="45" t="s">
        <v>732</v>
      </c>
      <c r="C1" s="175"/>
      <c r="D1" s="67" t="s">
        <v>584</v>
      </c>
      <c r="E1" s="67" t="s">
        <v>585</v>
      </c>
      <c r="F1" s="67" t="s">
        <v>548</v>
      </c>
      <c r="G1" s="67" t="s">
        <v>514</v>
      </c>
      <c r="H1" s="67" t="s">
        <v>515</v>
      </c>
    </row>
    <row r="2" spans="1:8" s="169" customFormat="1" ht="51">
      <c r="A2" s="45" t="s">
        <v>577</v>
      </c>
      <c r="B2" s="45"/>
      <c r="C2" s="175"/>
      <c r="D2" s="67" t="s">
        <v>579</v>
      </c>
      <c r="E2" s="67" t="s">
        <v>580</v>
      </c>
      <c r="F2" s="67" t="s">
        <v>581</v>
      </c>
      <c r="G2" s="67" t="s">
        <v>582</v>
      </c>
      <c r="H2" s="67" t="s">
        <v>583</v>
      </c>
    </row>
    <row r="3" spans="1:8" ht="51">
      <c r="A3" s="45" t="s">
        <v>578</v>
      </c>
      <c r="B3" s="45"/>
      <c r="C3" s="44" t="s">
        <v>733</v>
      </c>
      <c r="D3" s="189" t="s">
        <v>689</v>
      </c>
      <c r="E3" s="188"/>
      <c r="F3" s="188"/>
      <c r="G3" s="189"/>
      <c r="H3" s="43"/>
    </row>
    <row r="4" spans="1:8">
      <c r="A4" s="45"/>
      <c r="B4" s="45"/>
      <c r="C4" s="44"/>
      <c r="D4" s="188"/>
      <c r="E4" s="188"/>
      <c r="F4" s="188"/>
      <c r="G4" s="189"/>
      <c r="H4" s="43"/>
    </row>
    <row r="5" spans="1:8" ht="51">
      <c r="A5" s="43"/>
      <c r="B5" s="45"/>
      <c r="C5" s="68"/>
      <c r="D5" s="67" t="s">
        <v>704</v>
      </c>
      <c r="E5" s="67" t="s">
        <v>587</v>
      </c>
      <c r="F5" s="67" t="s">
        <v>588</v>
      </c>
      <c r="G5" s="67" t="s">
        <v>705</v>
      </c>
      <c r="H5" s="67" t="s">
        <v>706</v>
      </c>
    </row>
    <row r="6" spans="1:8" ht="25.5">
      <c r="A6" s="45" t="s">
        <v>49</v>
      </c>
      <c r="B6" s="45"/>
      <c r="C6" s="44" t="s">
        <v>586</v>
      </c>
      <c r="D6" s="188"/>
      <c r="E6" s="188"/>
      <c r="F6" s="189" t="s">
        <v>689</v>
      </c>
      <c r="G6" s="189"/>
      <c r="H6" s="43"/>
    </row>
    <row r="7" spans="1:8">
      <c r="A7" s="43"/>
      <c r="B7" s="45"/>
      <c r="C7" s="68"/>
      <c r="D7" s="188"/>
      <c r="E7" s="188"/>
      <c r="F7" s="188"/>
      <c r="G7" s="188"/>
      <c r="H7" s="43"/>
    </row>
    <row r="8" spans="1:8" s="169" customFormat="1" ht="25.5">
      <c r="A8" s="442" t="s">
        <v>589</v>
      </c>
      <c r="B8" s="45"/>
      <c r="C8" s="175"/>
      <c r="D8" s="67" t="s">
        <v>592</v>
      </c>
      <c r="E8" s="67" t="s">
        <v>593</v>
      </c>
      <c r="F8" s="67" t="s">
        <v>594</v>
      </c>
      <c r="G8" s="67" t="s">
        <v>595</v>
      </c>
      <c r="H8" s="67" t="s">
        <v>596</v>
      </c>
    </row>
    <row r="9" spans="1:8">
      <c r="A9" s="443"/>
      <c r="B9" s="45" t="s">
        <v>599</v>
      </c>
      <c r="C9" s="44" t="s">
        <v>591</v>
      </c>
      <c r="D9" s="188"/>
      <c r="E9" s="189"/>
      <c r="F9" s="188"/>
      <c r="G9" s="188"/>
      <c r="H9" s="43"/>
    </row>
    <row r="10" spans="1:8">
      <c r="A10" s="443"/>
      <c r="B10" s="45"/>
      <c r="C10" s="44"/>
      <c r="D10" s="189"/>
      <c r="E10" s="189"/>
      <c r="F10" s="189"/>
      <c r="G10" s="189"/>
      <c r="H10" s="189"/>
    </row>
    <row r="11" spans="1:8" s="169" customFormat="1" ht="38.25">
      <c r="A11" s="443"/>
      <c r="B11" s="45"/>
      <c r="C11" s="175"/>
      <c r="D11" s="67" t="s">
        <v>597</v>
      </c>
      <c r="E11" s="67" t="s">
        <v>580</v>
      </c>
      <c r="F11" s="67" t="s">
        <v>581</v>
      </c>
      <c r="G11" s="67" t="s">
        <v>582</v>
      </c>
      <c r="H11" s="67" t="s">
        <v>598</v>
      </c>
    </row>
    <row r="12" spans="1:8" ht="38.25">
      <c r="A12" s="443"/>
      <c r="B12" s="45" t="s">
        <v>561</v>
      </c>
      <c r="C12" s="44" t="s">
        <v>590</v>
      </c>
      <c r="D12" s="188"/>
      <c r="E12" s="188"/>
      <c r="F12" s="189" t="s">
        <v>689</v>
      </c>
      <c r="G12" s="188"/>
      <c r="H12" s="43"/>
    </row>
    <row r="13" spans="1:8">
      <c r="A13" s="443"/>
      <c r="B13" s="45"/>
      <c r="C13" s="68"/>
      <c r="D13" s="188"/>
      <c r="E13" s="188"/>
      <c r="F13" s="188"/>
      <c r="G13" s="188"/>
      <c r="H13" s="43"/>
    </row>
    <row r="14" spans="1:8" s="169" customFormat="1" ht="51">
      <c r="A14" s="443"/>
      <c r="B14" s="45"/>
      <c r="C14" s="175"/>
      <c r="D14" s="67" t="s">
        <v>597</v>
      </c>
      <c r="E14" s="67" t="s">
        <v>605</v>
      </c>
      <c r="F14" s="67" t="s">
        <v>601</v>
      </c>
      <c r="G14" s="67" t="s">
        <v>602</v>
      </c>
      <c r="H14" s="67" t="s">
        <v>583</v>
      </c>
    </row>
    <row r="15" spans="1:8">
      <c r="A15" s="443"/>
      <c r="B15" s="45" t="s">
        <v>560</v>
      </c>
      <c r="C15" s="44" t="s">
        <v>600</v>
      </c>
      <c r="D15" s="188"/>
      <c r="E15" s="189" t="s">
        <v>689</v>
      </c>
      <c r="F15" s="188"/>
      <c r="G15" s="188"/>
      <c r="H15" s="43"/>
    </row>
    <row r="16" spans="1:8">
      <c r="A16" s="443"/>
      <c r="B16" s="45"/>
      <c r="C16" s="68"/>
      <c r="D16" s="188"/>
      <c r="E16" s="188"/>
      <c r="F16" s="188"/>
      <c r="G16" s="188"/>
      <c r="H16" s="43"/>
    </row>
    <row r="17" spans="1:8">
      <c r="A17" s="443"/>
      <c r="B17" s="45"/>
      <c r="C17" s="68"/>
      <c r="D17" s="188"/>
      <c r="E17" s="188"/>
      <c r="F17" s="188"/>
      <c r="G17" s="188"/>
      <c r="H17" s="43"/>
    </row>
    <row r="18" spans="1:8" s="169" customFormat="1" ht="51">
      <c r="A18" s="443"/>
      <c r="B18" s="45"/>
      <c r="C18" s="175"/>
      <c r="D18" s="67" t="s">
        <v>604</v>
      </c>
      <c r="E18" s="67" t="s">
        <v>606</v>
      </c>
      <c r="F18" s="67" t="s">
        <v>607</v>
      </c>
      <c r="G18" s="67" t="s">
        <v>608</v>
      </c>
      <c r="H18" s="67" t="s">
        <v>609</v>
      </c>
    </row>
    <row r="19" spans="1:8">
      <c r="A19" s="443"/>
      <c r="B19" s="45" t="s">
        <v>559</v>
      </c>
      <c r="C19" s="44" t="s">
        <v>603</v>
      </c>
      <c r="D19" s="188"/>
      <c r="E19" s="188"/>
      <c r="F19" s="188"/>
      <c r="G19" s="188"/>
      <c r="H19" s="42" t="s">
        <v>689</v>
      </c>
    </row>
    <row r="20" spans="1:8">
      <c r="A20" s="443"/>
      <c r="B20" s="45"/>
      <c r="C20" s="68"/>
      <c r="D20" s="188"/>
      <c r="E20" s="188"/>
      <c r="F20" s="188"/>
      <c r="G20" s="188"/>
      <c r="H20" s="43"/>
    </row>
    <row r="21" spans="1:8" s="169" customFormat="1" ht="51">
      <c r="A21" s="443"/>
      <c r="B21" s="45"/>
      <c r="C21" s="175"/>
      <c r="D21" s="67" t="s">
        <v>604</v>
      </c>
      <c r="E21" s="67" t="s">
        <v>611</v>
      </c>
      <c r="F21" s="67" t="s">
        <v>612</v>
      </c>
      <c r="G21" s="67" t="s">
        <v>613</v>
      </c>
      <c r="H21" s="67" t="s">
        <v>614</v>
      </c>
    </row>
    <row r="22" spans="1:8" ht="25.5">
      <c r="A22" s="443"/>
      <c r="B22" s="45" t="s">
        <v>557</v>
      </c>
      <c r="C22" s="44" t="s">
        <v>610</v>
      </c>
      <c r="D22" s="188"/>
      <c r="E22" s="188"/>
      <c r="F22" s="188"/>
      <c r="G22" s="189" t="s">
        <v>689</v>
      </c>
      <c r="H22" s="43"/>
    </row>
    <row r="23" spans="1:8">
      <c r="A23" s="443"/>
      <c r="B23" s="45"/>
      <c r="C23" s="44"/>
      <c r="D23" s="188"/>
      <c r="E23" s="188"/>
      <c r="F23" s="188"/>
      <c r="G23" s="189"/>
      <c r="H23" s="43"/>
    </row>
    <row r="24" spans="1:8" s="169" customFormat="1" ht="76.5">
      <c r="A24" s="443"/>
      <c r="B24" s="45"/>
      <c r="C24" s="175"/>
      <c r="D24" s="67" t="s">
        <v>604</v>
      </c>
      <c r="E24" s="67" t="s">
        <v>717</v>
      </c>
      <c r="F24" s="67" t="s">
        <v>718</v>
      </c>
      <c r="G24" s="67" t="s">
        <v>719</v>
      </c>
      <c r="H24" s="67" t="s">
        <v>720</v>
      </c>
    </row>
    <row r="25" spans="1:8" ht="25.5">
      <c r="A25" s="443"/>
      <c r="B25" s="45" t="s">
        <v>714</v>
      </c>
      <c r="C25" s="44" t="s">
        <v>716</v>
      </c>
      <c r="D25" s="188"/>
      <c r="E25" s="188"/>
      <c r="F25" s="188"/>
      <c r="G25" s="189"/>
      <c r="H25" s="43"/>
    </row>
    <row r="26" spans="1:8">
      <c r="A26" s="443"/>
      <c r="B26" s="45"/>
      <c r="C26" s="68"/>
      <c r="D26" s="188"/>
      <c r="E26" s="188"/>
      <c r="F26" s="188"/>
      <c r="G26" s="188"/>
      <c r="H26" s="43"/>
    </row>
    <row r="27" spans="1:8" s="169" customFormat="1" ht="76.5">
      <c r="A27" s="443"/>
      <c r="B27" s="45"/>
      <c r="C27" s="175"/>
      <c r="D27" s="67" t="s">
        <v>604</v>
      </c>
      <c r="E27" s="67" t="s">
        <v>616</v>
      </c>
      <c r="F27" s="67" t="s">
        <v>617</v>
      </c>
      <c r="G27" s="67" t="s">
        <v>618</v>
      </c>
      <c r="H27" s="67" t="s">
        <v>619</v>
      </c>
    </row>
    <row r="28" spans="1:8" ht="38.25">
      <c r="A28" s="444"/>
      <c r="B28" s="45" t="s">
        <v>558</v>
      </c>
      <c r="C28" s="44" t="s">
        <v>615</v>
      </c>
      <c r="D28" s="188"/>
      <c r="E28" s="188"/>
      <c r="F28" s="189" t="s">
        <v>689</v>
      </c>
      <c r="G28" s="188"/>
      <c r="H28" s="43"/>
    </row>
    <row r="29" spans="1:8">
      <c r="A29" s="43"/>
      <c r="B29" s="45"/>
      <c r="C29" s="68"/>
      <c r="D29" s="188"/>
      <c r="E29" s="188"/>
      <c r="F29" s="188"/>
      <c r="G29" s="188"/>
      <c r="H29" s="43"/>
    </row>
    <row r="30" spans="1:8" s="169" customFormat="1" ht="63.75">
      <c r="A30" s="45"/>
      <c r="B30" s="45"/>
      <c r="C30" s="175"/>
      <c r="D30" s="67" t="s">
        <v>604</v>
      </c>
      <c r="E30" s="67" t="s">
        <v>621</v>
      </c>
      <c r="F30" s="67" t="s">
        <v>622</v>
      </c>
      <c r="G30" s="67" t="s">
        <v>623</v>
      </c>
      <c r="H30" s="67" t="s">
        <v>624</v>
      </c>
    </row>
    <row r="31" spans="1:8" ht="25.5">
      <c r="A31" s="45" t="s">
        <v>50</v>
      </c>
      <c r="B31" s="45"/>
      <c r="C31" s="44" t="s">
        <v>620</v>
      </c>
      <c r="D31" s="188"/>
      <c r="E31" s="188"/>
      <c r="F31" s="188"/>
      <c r="G31" s="188"/>
      <c r="H31" s="42" t="s">
        <v>689</v>
      </c>
    </row>
    <row r="32" spans="1:8">
      <c r="A32" s="43"/>
      <c r="B32" s="45"/>
      <c r="C32" s="68"/>
      <c r="D32" s="188"/>
      <c r="E32" s="188"/>
      <c r="F32" s="188"/>
      <c r="G32" s="188"/>
      <c r="H32" s="43"/>
    </row>
    <row r="33" spans="1:8" s="169" customFormat="1" ht="51">
      <c r="A33" s="45"/>
      <c r="B33" s="45"/>
      <c r="C33" s="175"/>
      <c r="D33" s="67" t="s">
        <v>604</v>
      </c>
      <c r="E33" s="67" t="s">
        <v>626</v>
      </c>
      <c r="F33" s="67" t="s">
        <v>627</v>
      </c>
      <c r="G33" s="67" t="s">
        <v>628</v>
      </c>
      <c r="H33" s="67" t="s">
        <v>629</v>
      </c>
    </row>
    <row r="34" spans="1:8">
      <c r="A34" s="45" t="s">
        <v>80</v>
      </c>
      <c r="B34" s="45" t="s">
        <v>562</v>
      </c>
      <c r="C34" s="44" t="s">
        <v>625</v>
      </c>
      <c r="D34" s="188"/>
      <c r="E34" s="188"/>
      <c r="F34" s="188"/>
      <c r="G34" s="189" t="s">
        <v>689</v>
      </c>
      <c r="H34" s="43"/>
    </row>
    <row r="35" spans="1:8">
      <c r="A35" s="43"/>
      <c r="B35" s="45"/>
      <c r="C35" s="68"/>
      <c r="D35" s="188"/>
      <c r="E35" s="188"/>
      <c r="F35" s="188"/>
      <c r="G35" s="188"/>
      <c r="H35" s="43"/>
    </row>
    <row r="36" spans="1:8" s="169" customFormat="1" ht="38.25">
      <c r="A36" s="45"/>
      <c r="B36" s="45"/>
      <c r="C36" s="175"/>
      <c r="D36" s="67" t="s">
        <v>604</v>
      </c>
      <c r="E36" s="67" t="s">
        <v>631</v>
      </c>
      <c r="F36" s="67" t="s">
        <v>632</v>
      </c>
      <c r="G36" s="67" t="s">
        <v>633</v>
      </c>
      <c r="H36" s="67" t="s">
        <v>634</v>
      </c>
    </row>
    <row r="37" spans="1:8" ht="38.25" customHeight="1">
      <c r="A37" s="441" t="s">
        <v>52</v>
      </c>
      <c r="B37" s="45" t="s">
        <v>567</v>
      </c>
      <c r="C37" s="44" t="s">
        <v>630</v>
      </c>
      <c r="D37" s="188"/>
      <c r="E37" s="188"/>
      <c r="F37" s="189" t="s">
        <v>689</v>
      </c>
      <c r="G37" s="188"/>
      <c r="H37" s="43"/>
    </row>
    <row r="38" spans="1:8" s="41" customFormat="1" ht="38.25" customHeight="1">
      <c r="A38" s="441"/>
      <c r="B38" s="42"/>
      <c r="C38" s="44"/>
      <c r="D38" s="189"/>
      <c r="E38" s="189"/>
      <c r="F38" s="189"/>
      <c r="G38" s="189"/>
      <c r="H38" s="42"/>
    </row>
    <row r="39" spans="1:8" s="169" customFormat="1" ht="38.25" customHeight="1">
      <c r="A39" s="441"/>
      <c r="B39" s="45"/>
      <c r="C39" s="175"/>
      <c r="D39" s="67" t="s">
        <v>604</v>
      </c>
      <c r="E39" s="67" t="s">
        <v>722</v>
      </c>
      <c r="F39" s="67" t="s">
        <v>723</v>
      </c>
      <c r="G39" s="67" t="s">
        <v>724</v>
      </c>
      <c r="H39" s="45" t="s">
        <v>725</v>
      </c>
    </row>
    <row r="40" spans="1:8" ht="38.25" customHeight="1">
      <c r="A40" s="441"/>
      <c r="B40" s="45" t="s">
        <v>708</v>
      </c>
      <c r="C40" s="44" t="s">
        <v>721</v>
      </c>
      <c r="D40" s="188"/>
      <c r="E40" s="188"/>
      <c r="F40" s="189"/>
      <c r="G40" s="188"/>
      <c r="H40" s="43"/>
    </row>
    <row r="41" spans="1:8">
      <c r="A41" s="441"/>
      <c r="B41" s="45"/>
      <c r="C41" s="68"/>
      <c r="D41" s="188"/>
      <c r="E41" s="188"/>
      <c r="F41" s="188"/>
      <c r="G41" s="188"/>
      <c r="H41" s="43"/>
    </row>
    <row r="42" spans="1:8" s="169" customFormat="1" ht="89.25">
      <c r="A42" s="441"/>
      <c r="B42" s="45"/>
      <c r="C42" s="175"/>
      <c r="D42" s="67" t="s">
        <v>604</v>
      </c>
      <c r="E42" s="67" t="s">
        <v>636</v>
      </c>
      <c r="F42" s="67" t="s">
        <v>637</v>
      </c>
      <c r="G42" s="67" t="s">
        <v>638</v>
      </c>
      <c r="H42" s="67" t="s">
        <v>639</v>
      </c>
    </row>
    <row r="43" spans="1:8">
      <c r="A43" s="441"/>
      <c r="B43" s="45" t="s">
        <v>572</v>
      </c>
      <c r="C43" s="44" t="s">
        <v>635</v>
      </c>
      <c r="D43" s="188"/>
      <c r="E43" s="188"/>
      <c r="F43" s="188"/>
      <c r="G43" s="189" t="s">
        <v>689</v>
      </c>
      <c r="H43" s="43"/>
    </row>
    <row r="44" spans="1:8">
      <c r="A44" s="441"/>
      <c r="B44" s="45"/>
      <c r="C44" s="44"/>
      <c r="D44" s="188"/>
      <c r="E44" s="188"/>
      <c r="F44" s="188"/>
      <c r="G44" s="189"/>
      <c r="H44" s="43"/>
    </row>
    <row r="45" spans="1:8">
      <c r="A45" s="441"/>
      <c r="B45" s="45"/>
      <c r="C45" s="44"/>
      <c r="D45" s="188"/>
      <c r="E45" s="188"/>
      <c r="F45" s="188"/>
      <c r="G45" s="189"/>
      <c r="H45" s="43"/>
    </row>
    <row r="46" spans="1:8" ht="51">
      <c r="A46" s="441"/>
      <c r="B46" s="45"/>
      <c r="C46" s="44"/>
      <c r="D46" s="189" t="s">
        <v>604</v>
      </c>
      <c r="E46" s="67" t="s">
        <v>580</v>
      </c>
      <c r="F46" s="67" t="s">
        <v>581</v>
      </c>
      <c r="G46" s="67" t="s">
        <v>582</v>
      </c>
      <c r="H46" s="67" t="s">
        <v>583</v>
      </c>
    </row>
    <row r="47" spans="1:8" ht="38.25">
      <c r="A47" s="441"/>
      <c r="B47" s="45" t="s">
        <v>554</v>
      </c>
      <c r="C47" s="44" t="s">
        <v>734</v>
      </c>
      <c r="D47" s="188"/>
      <c r="E47" s="188"/>
      <c r="F47" s="188"/>
      <c r="G47" s="188"/>
      <c r="H47" s="43"/>
    </row>
    <row r="48" spans="1:8" s="169" customFormat="1" ht="76.5">
      <c r="A48" s="441"/>
      <c r="B48" s="45"/>
      <c r="C48" s="175"/>
      <c r="D48" s="67" t="s">
        <v>604</v>
      </c>
      <c r="E48" s="67" t="s">
        <v>641</v>
      </c>
      <c r="F48" s="67" t="s">
        <v>642</v>
      </c>
      <c r="G48" s="67" t="s">
        <v>643</v>
      </c>
      <c r="H48" s="67" t="s">
        <v>644</v>
      </c>
    </row>
    <row r="49" spans="1:8" ht="25.5">
      <c r="A49" s="441"/>
      <c r="B49" s="45" t="s">
        <v>563</v>
      </c>
      <c r="C49" s="44" t="s">
        <v>640</v>
      </c>
      <c r="D49" s="188"/>
      <c r="E49" s="188"/>
      <c r="F49" s="188"/>
      <c r="G49" s="189" t="s">
        <v>689</v>
      </c>
      <c r="H49" s="43"/>
    </row>
    <row r="50" spans="1:8">
      <c r="A50" s="43"/>
      <c r="B50" s="45"/>
      <c r="C50" s="68"/>
      <c r="D50" s="188"/>
      <c r="E50" s="188"/>
      <c r="F50" s="188"/>
      <c r="G50" s="188"/>
      <c r="H50" s="43"/>
    </row>
    <row r="51" spans="1:8" s="169" customFormat="1" ht="89.25">
      <c r="A51" s="45"/>
      <c r="B51" s="45"/>
      <c r="C51" s="175"/>
      <c r="D51" s="67" t="s">
        <v>604</v>
      </c>
      <c r="E51" s="67" t="s">
        <v>646</v>
      </c>
      <c r="F51" s="67" t="s">
        <v>647</v>
      </c>
      <c r="G51" s="67" t="s">
        <v>648</v>
      </c>
      <c r="H51" s="67" t="s">
        <v>649</v>
      </c>
    </row>
    <row r="52" spans="1:8" ht="38.25">
      <c r="A52" s="442" t="s">
        <v>79</v>
      </c>
      <c r="B52" s="45" t="s">
        <v>573</v>
      </c>
      <c r="C52" s="44" t="s">
        <v>645</v>
      </c>
      <c r="D52" s="188"/>
      <c r="E52" s="188"/>
      <c r="F52" s="188"/>
      <c r="G52" s="188"/>
      <c r="H52" s="42" t="s">
        <v>689</v>
      </c>
    </row>
    <row r="53" spans="1:8">
      <c r="A53" s="443"/>
      <c r="B53" s="45"/>
      <c r="C53" s="68"/>
      <c r="D53" s="188"/>
      <c r="E53" s="188"/>
      <c r="F53" s="188"/>
      <c r="G53" s="188"/>
      <c r="H53" s="43"/>
    </row>
    <row r="54" spans="1:8" s="169" customFormat="1" ht="102">
      <c r="A54" s="443"/>
      <c r="B54" s="45"/>
      <c r="C54" s="175"/>
      <c r="D54" s="67" t="s">
        <v>604</v>
      </c>
      <c r="E54" s="67" t="s">
        <v>651</v>
      </c>
      <c r="F54" s="67" t="s">
        <v>652</v>
      </c>
      <c r="G54" s="67" t="s">
        <v>653</v>
      </c>
      <c r="H54" s="67" t="s">
        <v>654</v>
      </c>
    </row>
    <row r="55" spans="1:8" ht="76.5">
      <c r="A55" s="443"/>
      <c r="B55" s="45" t="s">
        <v>549</v>
      </c>
      <c r="C55" s="44" t="s">
        <v>650</v>
      </c>
      <c r="D55" s="188"/>
      <c r="E55" s="188"/>
      <c r="F55" s="189" t="s">
        <v>689</v>
      </c>
      <c r="G55" s="188"/>
      <c r="H55" s="43"/>
    </row>
    <row r="56" spans="1:8">
      <c r="A56" s="443"/>
      <c r="B56" s="45"/>
      <c r="C56" s="68"/>
      <c r="D56" s="188"/>
      <c r="E56" s="188"/>
      <c r="F56" s="188"/>
      <c r="G56" s="188"/>
      <c r="H56" s="43"/>
    </row>
    <row r="57" spans="1:8" s="169" customFormat="1" ht="51">
      <c r="A57" s="443"/>
      <c r="B57" s="45"/>
      <c r="C57" s="175"/>
      <c r="D57" s="67" t="s">
        <v>604</v>
      </c>
      <c r="E57" s="67" t="s">
        <v>656</v>
      </c>
      <c r="F57" s="67" t="s">
        <v>657</v>
      </c>
      <c r="G57" s="67" t="s">
        <v>658</v>
      </c>
      <c r="H57" s="67" t="s">
        <v>659</v>
      </c>
    </row>
    <row r="58" spans="1:8">
      <c r="A58" s="443"/>
      <c r="B58" s="45" t="s">
        <v>564</v>
      </c>
      <c r="C58" s="44" t="s">
        <v>655</v>
      </c>
      <c r="D58" s="188"/>
      <c r="E58" s="189" t="s">
        <v>689</v>
      </c>
      <c r="F58" s="188"/>
      <c r="G58" s="188"/>
      <c r="H58" s="43"/>
    </row>
    <row r="59" spans="1:8">
      <c r="A59" s="443"/>
      <c r="B59" s="45"/>
      <c r="C59" s="68"/>
      <c r="D59" s="188"/>
      <c r="E59" s="188"/>
      <c r="F59" s="188"/>
      <c r="G59" s="188"/>
      <c r="H59" s="43"/>
    </row>
    <row r="60" spans="1:8" s="169" customFormat="1" ht="63.75">
      <c r="A60" s="443"/>
      <c r="B60" s="45"/>
      <c r="C60" s="175"/>
      <c r="D60" s="67" t="s">
        <v>604</v>
      </c>
      <c r="E60" s="67" t="s">
        <v>661</v>
      </c>
      <c r="F60" s="67" t="s">
        <v>662</v>
      </c>
      <c r="G60" s="67" t="s">
        <v>663</v>
      </c>
      <c r="H60" s="67" t="s">
        <v>664</v>
      </c>
    </row>
    <row r="61" spans="1:8" ht="38.25">
      <c r="A61" s="443"/>
      <c r="B61" s="45" t="s">
        <v>552</v>
      </c>
      <c r="C61" s="44" t="s">
        <v>660</v>
      </c>
      <c r="D61" s="188"/>
      <c r="E61" s="188"/>
      <c r="F61" s="189" t="s">
        <v>689</v>
      </c>
      <c r="G61" s="188"/>
      <c r="H61" s="43"/>
    </row>
    <row r="62" spans="1:8">
      <c r="A62" s="443"/>
      <c r="B62" s="45"/>
      <c r="C62" s="44"/>
      <c r="D62" s="188"/>
      <c r="E62" s="188"/>
      <c r="F62" s="189"/>
      <c r="G62" s="188"/>
      <c r="H62" s="43"/>
    </row>
    <row r="63" spans="1:8" s="169" customFormat="1" ht="51">
      <c r="A63" s="443"/>
      <c r="B63" s="45"/>
      <c r="C63" s="175"/>
      <c r="D63" s="67" t="s">
        <v>604</v>
      </c>
      <c r="E63" s="67" t="s">
        <v>727</v>
      </c>
      <c r="F63" s="67" t="s">
        <v>728</v>
      </c>
      <c r="G63" s="67" t="s">
        <v>729</v>
      </c>
      <c r="H63" s="67" t="s">
        <v>730</v>
      </c>
    </row>
    <row r="64" spans="1:8" ht="25.5">
      <c r="A64" s="443"/>
      <c r="B64" s="175" t="s">
        <v>710</v>
      </c>
      <c r="C64" s="44" t="s">
        <v>726</v>
      </c>
      <c r="D64" s="188"/>
      <c r="E64" s="188"/>
      <c r="F64" s="189"/>
      <c r="G64" s="188"/>
      <c r="H64" s="43"/>
    </row>
    <row r="65" spans="1:8">
      <c r="A65" s="443"/>
      <c r="B65" s="175"/>
      <c r="C65" s="44"/>
      <c r="D65" s="188"/>
      <c r="E65" s="188"/>
      <c r="F65" s="189"/>
      <c r="G65" s="188"/>
      <c r="H65" s="43"/>
    </row>
    <row r="66" spans="1:8" s="169" customFormat="1" ht="51">
      <c r="A66" s="443"/>
      <c r="B66" s="45"/>
      <c r="C66" s="175"/>
      <c r="D66" s="67" t="s">
        <v>604</v>
      </c>
      <c r="E66" s="67" t="s">
        <v>727</v>
      </c>
      <c r="F66" s="67" t="s">
        <v>728</v>
      </c>
      <c r="G66" s="67" t="s">
        <v>729</v>
      </c>
      <c r="H66" s="67" t="s">
        <v>730</v>
      </c>
    </row>
    <row r="67" spans="1:8" ht="38.25">
      <c r="A67" s="443"/>
      <c r="B67" s="175" t="s">
        <v>712</v>
      </c>
      <c r="C67" s="44" t="s">
        <v>731</v>
      </c>
      <c r="D67" s="188"/>
      <c r="E67" s="188"/>
      <c r="F67" s="189"/>
      <c r="G67" s="188"/>
      <c r="H67" s="43"/>
    </row>
    <row r="68" spans="1:8">
      <c r="A68" s="443"/>
      <c r="B68" s="45"/>
      <c r="C68" s="68"/>
      <c r="D68" s="188"/>
      <c r="E68" s="188"/>
      <c r="F68" s="188"/>
      <c r="G68" s="188"/>
      <c r="H68" s="43"/>
    </row>
    <row r="69" spans="1:8" s="169" customFormat="1" ht="76.5">
      <c r="A69" s="443"/>
      <c r="B69" s="45"/>
      <c r="C69" s="175"/>
      <c r="D69" s="67" t="s">
        <v>604</v>
      </c>
      <c r="E69" s="67" t="s">
        <v>666</v>
      </c>
      <c r="F69" s="67" t="s">
        <v>667</v>
      </c>
      <c r="G69" s="67" t="s">
        <v>668</v>
      </c>
      <c r="H69" s="67" t="s">
        <v>669</v>
      </c>
    </row>
    <row r="70" spans="1:8">
      <c r="A70" s="443"/>
      <c r="B70" s="45" t="s">
        <v>553</v>
      </c>
      <c r="C70" s="44" t="s">
        <v>665</v>
      </c>
      <c r="D70" s="188"/>
      <c r="E70" s="188"/>
      <c r="F70" s="188"/>
      <c r="G70" s="189" t="s">
        <v>689</v>
      </c>
      <c r="H70" s="43"/>
    </row>
    <row r="71" spans="1:8">
      <c r="A71" s="443"/>
      <c r="B71" s="45"/>
      <c r="C71" s="68"/>
      <c r="D71" s="188"/>
      <c r="E71" s="188"/>
      <c r="F71" s="188"/>
      <c r="G71" s="188"/>
      <c r="H71" s="43"/>
    </row>
    <row r="72" spans="1:8" s="169" customFormat="1" ht="127.5">
      <c r="A72" s="443"/>
      <c r="B72" s="45"/>
      <c r="C72" s="175"/>
      <c r="D72" s="67" t="s">
        <v>604</v>
      </c>
      <c r="E72" s="67" t="s">
        <v>671</v>
      </c>
      <c r="F72" s="67" t="s">
        <v>672</v>
      </c>
      <c r="G72" s="67" t="s">
        <v>673</v>
      </c>
      <c r="H72" s="67" t="s">
        <v>674</v>
      </c>
    </row>
    <row r="73" spans="1:8" ht="25.5">
      <c r="A73" s="443"/>
      <c r="B73" s="45" t="s">
        <v>565</v>
      </c>
      <c r="C73" s="44" t="s">
        <v>670</v>
      </c>
      <c r="D73" s="188"/>
      <c r="E73" s="188"/>
      <c r="F73" s="188"/>
      <c r="G73" s="188"/>
      <c r="H73" s="42" t="s">
        <v>689</v>
      </c>
    </row>
    <row r="74" spans="1:8">
      <c r="A74" s="443"/>
      <c r="B74" s="45"/>
      <c r="C74" s="68"/>
      <c r="D74" s="188"/>
      <c r="E74" s="188"/>
      <c r="F74" s="188"/>
      <c r="G74" s="188"/>
      <c r="H74" s="43"/>
    </row>
    <row r="75" spans="1:8" s="169" customFormat="1" ht="51">
      <c r="A75" s="443"/>
      <c r="B75" s="45"/>
      <c r="C75" s="175"/>
      <c r="D75" s="67" t="s">
        <v>604</v>
      </c>
      <c r="E75" s="67" t="s">
        <v>676</v>
      </c>
      <c r="F75" s="67" t="s">
        <v>677</v>
      </c>
      <c r="G75" s="67" t="s">
        <v>678</v>
      </c>
      <c r="H75" s="67" t="s">
        <v>674</v>
      </c>
    </row>
    <row r="76" spans="1:8" ht="38.25">
      <c r="A76" s="443"/>
      <c r="B76" s="45" t="s">
        <v>566</v>
      </c>
      <c r="C76" s="44" t="s">
        <v>675</v>
      </c>
      <c r="D76" s="188"/>
      <c r="E76" s="188"/>
      <c r="F76" s="188"/>
      <c r="G76" s="188"/>
      <c r="H76" s="42" t="s">
        <v>689</v>
      </c>
    </row>
    <row r="77" spans="1:8">
      <c r="A77" s="443"/>
      <c r="B77" s="45"/>
      <c r="C77" s="68"/>
      <c r="D77" s="188"/>
      <c r="E77" s="188"/>
      <c r="F77" s="188"/>
      <c r="G77" s="188"/>
      <c r="H77" s="43"/>
    </row>
    <row r="78" spans="1:8" s="169" customFormat="1" ht="51">
      <c r="A78" s="443"/>
      <c r="B78" s="45"/>
      <c r="C78" s="175"/>
      <c r="D78" s="67" t="s">
        <v>680</v>
      </c>
      <c r="E78" s="67" t="s">
        <v>681</v>
      </c>
      <c r="F78" s="67" t="s">
        <v>682</v>
      </c>
      <c r="G78" s="67" t="s">
        <v>683</v>
      </c>
      <c r="H78" s="67" t="s">
        <v>684</v>
      </c>
    </row>
    <row r="79" spans="1:8">
      <c r="A79" s="444"/>
      <c r="B79" s="45" t="s">
        <v>568</v>
      </c>
      <c r="C79" s="44" t="s">
        <v>679</v>
      </c>
      <c r="D79" s="188"/>
      <c r="E79" s="188"/>
      <c r="F79" s="189" t="s">
        <v>689</v>
      </c>
      <c r="G79" s="188"/>
      <c r="H79" s="43"/>
    </row>
  </sheetData>
  <mergeCells count="3">
    <mergeCell ref="A37:A49"/>
    <mergeCell ref="A52:A79"/>
    <mergeCell ref="A8:A2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D19"/>
  <sheetViews>
    <sheetView workbookViewId="0">
      <selection activeCell="B2" sqref="B2"/>
    </sheetView>
  </sheetViews>
  <sheetFormatPr defaultRowHeight="17.25"/>
  <cols>
    <col min="1" max="1" width="31.5703125" style="180" customWidth="1"/>
    <col min="2" max="2" width="56.5703125" style="180" customWidth="1"/>
    <col min="3" max="3" width="27" style="49" customWidth="1"/>
    <col min="4" max="4" width="26.5703125" style="49" customWidth="1"/>
    <col min="5" max="16384" width="9.140625" style="49"/>
  </cols>
  <sheetData>
    <row r="2" spans="1:4" ht="276">
      <c r="A2" s="181" t="s">
        <v>873</v>
      </c>
      <c r="B2" s="190" t="s">
        <v>690</v>
      </c>
      <c r="C2" s="182" t="s">
        <v>574</v>
      </c>
      <c r="D2" s="186"/>
    </row>
    <row r="3" spans="1:4" ht="34.5">
      <c r="A3" s="181"/>
      <c r="B3" s="181" t="s">
        <v>575</v>
      </c>
      <c r="C3" s="182"/>
      <c r="D3" s="185"/>
    </row>
    <row r="4" spans="1:4" ht="86.25">
      <c r="A4" s="181"/>
      <c r="B4" s="181" t="s">
        <v>97</v>
      </c>
      <c r="C4" s="182"/>
    </row>
    <row r="5" spans="1:4">
      <c r="A5" s="181"/>
      <c r="B5" s="181"/>
      <c r="C5" s="182"/>
    </row>
    <row r="6" spans="1:4" ht="69">
      <c r="A6" s="181" t="s">
        <v>259</v>
      </c>
      <c r="B6" s="181"/>
      <c r="C6" s="182"/>
    </row>
    <row r="7" spans="1:4" ht="51.75">
      <c r="A7" s="181"/>
      <c r="B7" s="181" t="s">
        <v>90</v>
      </c>
      <c r="C7" s="182"/>
    </row>
    <row r="8" spans="1:4">
      <c r="A8" s="181"/>
      <c r="B8" s="181" t="s">
        <v>91</v>
      </c>
      <c r="C8" s="182"/>
    </row>
    <row r="9" spans="1:4">
      <c r="A9" s="181"/>
      <c r="B9" s="181"/>
      <c r="C9" s="182"/>
    </row>
    <row r="10" spans="1:4" ht="69">
      <c r="A10" s="181" t="s">
        <v>98</v>
      </c>
      <c r="B10" s="181"/>
      <c r="C10" s="182"/>
    </row>
    <row r="11" spans="1:4" ht="51.75">
      <c r="A11" s="181"/>
      <c r="B11" s="181" t="s">
        <v>92</v>
      </c>
      <c r="C11" s="183"/>
    </row>
    <row r="12" spans="1:4" ht="86.25">
      <c r="A12" s="181"/>
      <c r="B12" s="181" t="s">
        <v>93</v>
      </c>
      <c r="C12" s="183"/>
    </row>
    <row r="13" spans="1:4" ht="58.5" hidden="1">
      <c r="A13" s="181"/>
      <c r="B13" s="184" t="s">
        <v>576</v>
      </c>
      <c r="C13" s="182"/>
    </row>
    <row r="14" spans="1:4" ht="51.75" hidden="1">
      <c r="A14" s="181"/>
      <c r="B14" s="181" t="s">
        <v>99</v>
      </c>
      <c r="C14" s="182"/>
    </row>
    <row r="15" spans="1:4" ht="34.5" hidden="1">
      <c r="A15" s="181"/>
      <c r="B15" s="181" t="s">
        <v>100</v>
      </c>
      <c r="C15" s="182"/>
    </row>
    <row r="16" spans="1:4" ht="34.5" hidden="1">
      <c r="A16" s="181"/>
      <c r="B16" s="181" t="s">
        <v>101</v>
      </c>
      <c r="C16" s="182"/>
    </row>
    <row r="17" spans="1:3" ht="34.5">
      <c r="A17" s="181" t="s">
        <v>94</v>
      </c>
      <c r="B17" s="181"/>
      <c r="C17" s="182"/>
    </row>
    <row r="18" spans="1:3">
      <c r="A18" s="181"/>
      <c r="B18" s="181" t="s">
        <v>95</v>
      </c>
      <c r="C18" s="183"/>
    </row>
    <row r="19" spans="1:3">
      <c r="A19" s="181"/>
      <c r="B19" s="181" t="s">
        <v>96</v>
      </c>
      <c r="C19" s="183"/>
    </row>
  </sheetData>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C49"/>
  <sheetViews>
    <sheetView topLeftCell="A18" zoomScale="90" zoomScaleNormal="90" workbookViewId="0">
      <selection activeCell="A48" sqref="A48"/>
    </sheetView>
  </sheetViews>
  <sheetFormatPr defaultRowHeight="12.75"/>
  <cols>
    <col min="1" max="1" width="40.42578125" customWidth="1"/>
    <col min="2" max="2" width="38.5703125" customWidth="1"/>
    <col min="3" max="3" width="32.140625" customWidth="1"/>
  </cols>
  <sheetData>
    <row r="21" spans="1:3" s="169" customFormat="1">
      <c r="A21" s="174" t="s">
        <v>555</v>
      </c>
      <c r="B21" s="447" t="s">
        <v>550</v>
      </c>
      <c r="C21" s="447"/>
    </row>
    <row r="22" spans="1:3">
      <c r="A22" s="45" t="s">
        <v>736</v>
      </c>
      <c r="B22" s="448" t="s">
        <v>742</v>
      </c>
      <c r="C22" s="448"/>
    </row>
    <row r="23" spans="1:3">
      <c r="A23" s="45" t="s">
        <v>737</v>
      </c>
      <c r="B23" s="448" t="s">
        <v>743</v>
      </c>
      <c r="C23" s="448"/>
    </row>
    <row r="24" spans="1:3">
      <c r="A24" s="175" t="s">
        <v>738</v>
      </c>
      <c r="B24" s="449" t="s">
        <v>744</v>
      </c>
      <c r="C24" s="450"/>
    </row>
    <row r="25" spans="1:3">
      <c r="A25" s="45" t="s">
        <v>739</v>
      </c>
      <c r="B25" s="45"/>
      <c r="C25" s="45"/>
    </row>
    <row r="26" spans="1:3">
      <c r="A26" s="45" t="s">
        <v>740</v>
      </c>
      <c r="B26" s="45"/>
      <c r="C26" s="45"/>
    </row>
    <row r="27" spans="1:3">
      <c r="A27" s="45" t="s">
        <v>741</v>
      </c>
      <c r="B27" s="45"/>
      <c r="C27" s="45"/>
    </row>
    <row r="28" spans="1:3" s="169" customFormat="1">
      <c r="A28" s="447" t="s">
        <v>551</v>
      </c>
      <c r="B28" s="447"/>
      <c r="C28" s="447"/>
    </row>
    <row r="29" spans="1:3">
      <c r="A29" s="45" t="s">
        <v>745</v>
      </c>
      <c r="B29" s="45" t="s">
        <v>750</v>
      </c>
      <c r="C29" s="45" t="s">
        <v>755</v>
      </c>
    </row>
    <row r="30" spans="1:3">
      <c r="A30" s="45" t="s">
        <v>746</v>
      </c>
      <c r="B30" s="45" t="s">
        <v>751</v>
      </c>
      <c r="C30" s="45" t="s">
        <v>756</v>
      </c>
    </row>
    <row r="31" spans="1:3">
      <c r="A31" s="45" t="s">
        <v>747</v>
      </c>
      <c r="B31" s="45" t="s">
        <v>752</v>
      </c>
      <c r="C31" s="45" t="s">
        <v>757</v>
      </c>
    </row>
    <row r="32" spans="1:3">
      <c r="A32" s="45" t="s">
        <v>748</v>
      </c>
      <c r="B32" s="45" t="s">
        <v>753</v>
      </c>
      <c r="C32" s="45" t="s">
        <v>758</v>
      </c>
    </row>
    <row r="33" spans="1:3">
      <c r="A33" s="45" t="s">
        <v>749</v>
      </c>
      <c r="B33" s="45" t="s">
        <v>754</v>
      </c>
      <c r="C33" s="45"/>
    </row>
    <row r="34" spans="1:3">
      <c r="A34" s="45"/>
      <c r="B34" s="45"/>
      <c r="C34" s="45"/>
    </row>
    <row r="35" spans="1:3">
      <c r="A35" s="45"/>
      <c r="B35" s="45"/>
      <c r="C35" s="45"/>
    </row>
    <row r="36" spans="1:3">
      <c r="A36" s="195"/>
      <c r="B36" s="195"/>
      <c r="C36" s="195"/>
    </row>
    <row r="38" spans="1:3">
      <c r="A38" s="445" t="s">
        <v>699</v>
      </c>
      <c r="B38" s="445"/>
      <c r="C38" s="445"/>
    </row>
    <row r="39" spans="1:3">
      <c r="A39" s="48" t="s">
        <v>759</v>
      </c>
      <c r="B39" s="446" t="s">
        <v>760</v>
      </c>
      <c r="C39" s="446"/>
    </row>
    <row r="47" spans="1:3">
      <c r="A47" s="445" t="s">
        <v>735</v>
      </c>
      <c r="B47" s="445"/>
      <c r="C47" s="445"/>
    </row>
    <row r="48" spans="1:3">
      <c r="A48" s="48" t="s">
        <v>761</v>
      </c>
      <c r="B48" s="446" t="s">
        <v>762</v>
      </c>
      <c r="C48" s="446"/>
    </row>
    <row r="49" spans="1:3">
      <c r="A49" s="48" t="s">
        <v>763</v>
      </c>
      <c r="B49" s="446"/>
      <c r="C49" s="446"/>
    </row>
  </sheetData>
  <mergeCells count="10">
    <mergeCell ref="A47:C47"/>
    <mergeCell ref="B48:C48"/>
    <mergeCell ref="B49:C49"/>
    <mergeCell ref="A28:C28"/>
    <mergeCell ref="B21:C21"/>
    <mergeCell ref="B22:C22"/>
    <mergeCell ref="B23:C23"/>
    <mergeCell ref="A38:C38"/>
    <mergeCell ref="B39:C39"/>
    <mergeCell ref="B24:C2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4"/>
  <sheetViews>
    <sheetView topLeftCell="A24" workbookViewId="0">
      <selection activeCell="A51" sqref="A51"/>
    </sheetView>
  </sheetViews>
  <sheetFormatPr defaultRowHeight="12.75"/>
  <sheetData>
    <row r="1" spans="1:1">
      <c r="A1" s="50" t="s">
        <v>258</v>
      </c>
    </row>
    <row r="2" spans="1:1" ht="20.25">
      <c r="A2" s="193" t="s">
        <v>88</v>
      </c>
    </row>
    <row r="3" spans="1:1">
      <c r="A3" s="41" t="s">
        <v>855</v>
      </c>
    </row>
    <row r="4" spans="1:1">
      <c r="A4" s="41"/>
    </row>
    <row r="5" spans="1:1">
      <c r="A5" s="41"/>
    </row>
    <row r="8" spans="1:1" ht="20.25">
      <c r="A8" s="193" t="s">
        <v>89</v>
      </c>
    </row>
    <row r="9" spans="1:1">
      <c r="A9" s="41"/>
    </row>
    <row r="10" spans="1:1">
      <c r="A10" s="41"/>
    </row>
    <row r="11" spans="1:1">
      <c r="A11" s="41"/>
    </row>
    <row r="16" spans="1:1" ht="20.25">
      <c r="A16" s="193" t="s">
        <v>856</v>
      </c>
    </row>
    <row r="17" spans="1:1">
      <c r="A17" s="191" t="s">
        <v>857</v>
      </c>
    </row>
    <row r="18" spans="1:1">
      <c r="A18" s="41" t="s">
        <v>858</v>
      </c>
    </row>
    <row r="19" spans="1:1">
      <c r="A19" s="41" t="s">
        <v>859</v>
      </c>
    </row>
    <row r="20" spans="1:1">
      <c r="A20" s="41" t="s">
        <v>860</v>
      </c>
    </row>
    <row r="21" spans="1:1">
      <c r="A21" s="41" t="s">
        <v>694</v>
      </c>
    </row>
    <row r="22" spans="1:1">
      <c r="A22" s="41" t="s">
        <v>861</v>
      </c>
    </row>
    <row r="23" spans="1:1">
      <c r="A23" s="41" t="s">
        <v>862</v>
      </c>
    </row>
    <row r="25" spans="1:1">
      <c r="A25" s="41" t="s">
        <v>863</v>
      </c>
    </row>
    <row r="26" spans="1:1">
      <c r="A26" s="41" t="s">
        <v>864</v>
      </c>
    </row>
    <row r="28" spans="1:1">
      <c r="A28" s="41" t="s">
        <v>865</v>
      </c>
    </row>
    <row r="29" spans="1:1">
      <c r="A29" s="41" t="s">
        <v>691</v>
      </c>
    </row>
    <row r="30" spans="1:1">
      <c r="A30" s="41" t="s">
        <v>866</v>
      </c>
    </row>
    <row r="31" spans="1:1">
      <c r="A31" s="41" t="s">
        <v>867</v>
      </c>
    </row>
    <row r="32" spans="1:1">
      <c r="A32" s="41" t="s">
        <v>868</v>
      </c>
    </row>
    <row r="33" spans="1:1">
      <c r="A33" s="41" t="s">
        <v>869</v>
      </c>
    </row>
    <row r="34" spans="1:1">
      <c r="A34" s="191" t="s">
        <v>692</v>
      </c>
    </row>
    <row r="36" spans="1:1" ht="23.25">
      <c r="A36" s="192" t="s">
        <v>693</v>
      </c>
    </row>
    <row r="38" spans="1:1" ht="20.25">
      <c r="A38" s="194" t="s">
        <v>870</v>
      </c>
    </row>
    <row r="39" spans="1:1">
      <c r="A39" s="191" t="s">
        <v>696</v>
      </c>
    </row>
    <row r="40" spans="1:1">
      <c r="A40" s="191" t="s">
        <v>871</v>
      </c>
    </row>
    <row r="41" spans="1:1">
      <c r="A41" s="191" t="s">
        <v>695</v>
      </c>
    </row>
    <row r="42" spans="1:1">
      <c r="A42" s="191" t="s">
        <v>697</v>
      </c>
    </row>
    <row r="43" spans="1:1">
      <c r="A43" s="191" t="s">
        <v>698</v>
      </c>
    </row>
    <row r="44" spans="1:1">
      <c r="A44" s="19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69"/>
  <sheetViews>
    <sheetView showGridLines="0" zoomScale="90" workbookViewId="0">
      <selection activeCell="D1" sqref="D1"/>
    </sheetView>
  </sheetViews>
  <sheetFormatPr defaultRowHeight="12.75"/>
  <cols>
    <col min="1" max="1" width="5.28515625" style="3" customWidth="1"/>
    <col min="2" max="2" width="5" style="3" customWidth="1"/>
    <col min="3" max="3" width="11.140625" style="3" customWidth="1"/>
    <col min="4" max="4" width="3.140625" style="3" customWidth="1"/>
    <col min="5" max="5" width="10" style="3" customWidth="1"/>
    <col min="6" max="6" width="20.140625" style="3" customWidth="1"/>
    <col min="7" max="7" width="9" style="3" customWidth="1"/>
    <col min="8" max="8" width="8.140625" style="3" customWidth="1"/>
    <col min="9" max="9" width="4.5703125" style="3" customWidth="1"/>
    <col min="10" max="10" width="8.140625" style="3" customWidth="1"/>
    <col min="11" max="11" width="19.42578125" style="4" customWidth="1"/>
    <col min="12" max="12" width="7.5703125" style="4" customWidth="1"/>
    <col min="13" max="14" width="9.140625" style="3"/>
    <col min="15" max="15" width="11.85546875" style="3" customWidth="1"/>
    <col min="16" max="16384" width="9.140625" style="3"/>
  </cols>
  <sheetData>
    <row r="1" spans="1:25" ht="5.25" customHeight="1" thickBot="1"/>
    <row r="2" spans="1:25" ht="50.25" customHeight="1">
      <c r="A2" s="469"/>
      <c r="B2" s="470"/>
      <c r="C2" s="470"/>
      <c r="D2" s="483" t="s">
        <v>17</v>
      </c>
      <c r="E2" s="484"/>
      <c r="F2" s="484"/>
      <c r="G2" s="484"/>
      <c r="H2" s="484"/>
      <c r="I2" s="485"/>
      <c r="J2" s="489" t="s">
        <v>16</v>
      </c>
      <c r="K2" s="489"/>
      <c r="L2" s="5" t="s">
        <v>5</v>
      </c>
      <c r="N2" s="451" t="s">
        <v>9</v>
      </c>
      <c r="O2" s="451"/>
      <c r="P2" s="451"/>
      <c r="Q2" s="451"/>
      <c r="R2" s="451"/>
      <c r="S2" s="451"/>
      <c r="T2" s="451"/>
      <c r="U2" s="451"/>
      <c r="V2" s="451"/>
      <c r="W2" s="451"/>
      <c r="X2" s="451"/>
      <c r="Y2" s="451"/>
    </row>
    <row r="3" spans="1:25" ht="41.25" customHeight="1" thickBot="1">
      <c r="A3" s="471"/>
      <c r="B3" s="472"/>
      <c r="C3" s="472"/>
      <c r="D3" s="486" t="s">
        <v>872</v>
      </c>
      <c r="E3" s="487"/>
      <c r="F3" s="487"/>
      <c r="G3" s="487"/>
      <c r="H3" s="487"/>
      <c r="I3" s="488"/>
      <c r="J3" s="490"/>
      <c r="K3" s="490"/>
      <c r="L3" s="6"/>
      <c r="N3" s="460" t="s">
        <v>10</v>
      </c>
      <c r="O3" s="461"/>
      <c r="P3" s="462"/>
      <c r="Q3" s="460" t="s">
        <v>81</v>
      </c>
      <c r="R3" s="462"/>
      <c r="S3" s="18"/>
      <c r="T3" s="18"/>
      <c r="U3" s="18"/>
      <c r="V3" s="18"/>
      <c r="W3" s="18"/>
      <c r="X3" s="14"/>
      <c r="Y3" s="14"/>
    </row>
    <row r="4" spans="1:25" ht="18.75" customHeight="1">
      <c r="A4" s="479" t="s">
        <v>18</v>
      </c>
      <c r="B4" s="480"/>
      <c r="C4" s="480"/>
      <c r="D4" s="480"/>
      <c r="E4" s="480"/>
      <c r="F4" s="480"/>
      <c r="G4" s="480"/>
      <c r="H4" s="480"/>
      <c r="I4" s="480"/>
      <c r="J4" s="480"/>
      <c r="K4" s="480"/>
      <c r="L4" s="481"/>
      <c r="N4" s="463" t="s">
        <v>76</v>
      </c>
      <c r="O4" s="464"/>
      <c r="P4" s="465"/>
      <c r="Q4" s="467">
        <v>1</v>
      </c>
      <c r="R4" s="468"/>
      <c r="X4" s="17"/>
      <c r="Y4" s="17"/>
    </row>
    <row r="5" spans="1:25" ht="27" customHeight="1">
      <c r="A5" s="455" t="s">
        <v>63</v>
      </c>
      <c r="B5" s="453"/>
      <c r="C5" s="453"/>
      <c r="D5" s="453"/>
      <c r="E5" s="453"/>
      <c r="F5" s="453"/>
      <c r="G5" s="453"/>
      <c r="H5" s="491" t="s">
        <v>22</v>
      </c>
      <c r="I5" s="491"/>
      <c r="J5" s="491"/>
      <c r="K5" s="491"/>
      <c r="L5" s="492"/>
      <c r="M5" s="7"/>
      <c r="N5" s="463" t="s">
        <v>77</v>
      </c>
      <c r="O5" s="464"/>
      <c r="P5" s="465"/>
      <c r="Q5" s="467">
        <v>2</v>
      </c>
      <c r="R5" s="468"/>
      <c r="X5" s="14"/>
      <c r="Y5" s="14"/>
    </row>
    <row r="6" spans="1:25" ht="27" customHeight="1">
      <c r="A6" s="455" t="s">
        <v>64</v>
      </c>
      <c r="B6" s="453"/>
      <c r="C6" s="453"/>
      <c r="D6" s="453"/>
      <c r="E6" s="453"/>
      <c r="F6" s="453"/>
      <c r="G6" s="482"/>
      <c r="H6" s="452" t="s">
        <v>47</v>
      </c>
      <c r="I6" s="453"/>
      <c r="J6" s="453"/>
      <c r="K6" s="453"/>
      <c r="L6" s="454"/>
      <c r="N6" s="463" t="s">
        <v>78</v>
      </c>
      <c r="O6" s="464"/>
      <c r="P6" s="465"/>
      <c r="Q6" s="467">
        <v>3</v>
      </c>
      <c r="R6" s="468"/>
      <c r="X6" s="14"/>
      <c r="Y6" s="14"/>
    </row>
    <row r="7" spans="1:25" ht="45.75" customHeight="1">
      <c r="A7" s="455" t="s">
        <v>65</v>
      </c>
      <c r="B7" s="453"/>
      <c r="C7" s="453"/>
      <c r="D7" s="453"/>
      <c r="E7" s="453"/>
      <c r="F7" s="453"/>
      <c r="G7" s="453"/>
      <c r="H7" s="453"/>
      <c r="I7" s="453"/>
      <c r="J7" s="453"/>
      <c r="K7" s="453"/>
      <c r="L7" s="454"/>
      <c r="N7" s="463" t="s">
        <v>260</v>
      </c>
      <c r="O7" s="464"/>
      <c r="P7" s="465"/>
      <c r="Q7" s="467">
        <v>4</v>
      </c>
      <c r="R7" s="468"/>
      <c r="X7" s="14"/>
      <c r="Y7" s="14"/>
    </row>
    <row r="8" spans="1:25" ht="36.75" customHeight="1">
      <c r="A8" s="455" t="s">
        <v>66</v>
      </c>
      <c r="B8" s="453"/>
      <c r="C8" s="453"/>
      <c r="D8" s="453"/>
      <c r="E8" s="453"/>
      <c r="F8" s="453"/>
      <c r="G8" s="453"/>
      <c r="H8" s="453"/>
      <c r="I8" s="453"/>
      <c r="J8" s="453"/>
      <c r="K8" s="453"/>
      <c r="L8" s="454"/>
      <c r="N8" s="459"/>
      <c r="O8" s="459"/>
      <c r="P8" s="459"/>
      <c r="Q8" s="466"/>
      <c r="R8" s="466"/>
      <c r="X8" s="14"/>
      <c r="Y8" s="14"/>
    </row>
    <row r="9" spans="1:25" ht="23.25" customHeight="1">
      <c r="A9" s="455" t="s">
        <v>19</v>
      </c>
      <c r="B9" s="453"/>
      <c r="C9" s="453"/>
      <c r="D9" s="453"/>
      <c r="E9" s="453"/>
      <c r="F9" s="453"/>
      <c r="G9" s="453"/>
      <c r="H9" s="453"/>
      <c r="I9" s="453"/>
      <c r="J9" s="453"/>
      <c r="K9" s="453"/>
      <c r="L9" s="454"/>
      <c r="X9" s="14"/>
      <c r="Y9" s="14"/>
    </row>
    <row r="10" spans="1:25" ht="27.75" customHeight="1">
      <c r="A10" s="455" t="s">
        <v>67</v>
      </c>
      <c r="B10" s="453"/>
      <c r="C10" s="453"/>
      <c r="D10" s="453"/>
      <c r="E10" s="482"/>
      <c r="F10" s="452" t="s">
        <v>20</v>
      </c>
      <c r="G10" s="453"/>
      <c r="H10" s="453"/>
      <c r="I10" s="453"/>
      <c r="J10" s="453"/>
      <c r="K10" s="453"/>
      <c r="L10" s="454"/>
    </row>
    <row r="11" spans="1:25" ht="30" customHeight="1">
      <c r="A11" s="493" t="s">
        <v>68</v>
      </c>
      <c r="B11" s="494"/>
      <c r="C11" s="494"/>
      <c r="D11" s="494"/>
      <c r="E11" s="494"/>
      <c r="F11" s="494" t="s">
        <v>23</v>
      </c>
      <c r="G11" s="494"/>
      <c r="H11" s="494"/>
      <c r="I11" s="494" t="s">
        <v>24</v>
      </c>
      <c r="J11" s="494"/>
      <c r="K11" s="494"/>
      <c r="L11" s="495"/>
      <c r="O11" s="3" t="s">
        <v>48</v>
      </c>
    </row>
    <row r="12" spans="1:25" ht="24" customHeight="1">
      <c r="A12" s="541" t="s">
        <v>6</v>
      </c>
      <c r="B12" s="474"/>
      <c r="C12" s="474"/>
      <c r="D12" s="474"/>
      <c r="E12" s="542"/>
      <c r="F12" s="473" t="s">
        <v>7</v>
      </c>
      <c r="G12" s="474"/>
      <c r="H12" s="542"/>
      <c r="I12" s="473" t="s">
        <v>7</v>
      </c>
      <c r="J12" s="474"/>
      <c r="K12" s="474"/>
      <c r="L12" s="475"/>
      <c r="O12" s="3" t="s">
        <v>49</v>
      </c>
    </row>
    <row r="13" spans="1:25" ht="47.25" customHeight="1">
      <c r="A13" s="543"/>
      <c r="B13" s="477"/>
      <c r="C13" s="477"/>
      <c r="D13" s="477"/>
      <c r="E13" s="544"/>
      <c r="F13" s="476"/>
      <c r="G13" s="477"/>
      <c r="H13" s="544"/>
      <c r="I13" s="476"/>
      <c r="J13" s="477"/>
      <c r="K13" s="477"/>
      <c r="L13" s="478"/>
      <c r="O13" s="3" t="s">
        <v>74</v>
      </c>
    </row>
    <row r="14" spans="1:25" ht="5.25" customHeight="1" thickBot="1">
      <c r="A14" s="8"/>
      <c r="B14" s="9"/>
      <c r="C14" s="9"/>
      <c r="D14" s="9"/>
      <c r="E14" s="10"/>
      <c r="F14" s="11"/>
      <c r="G14" s="9"/>
      <c r="H14" s="10"/>
      <c r="I14" s="11"/>
      <c r="J14" s="12"/>
      <c r="K14" s="9"/>
      <c r="L14" s="13"/>
    </row>
    <row r="15" spans="1:25" ht="26.25" customHeight="1" thickBot="1">
      <c r="A15" s="529" t="s">
        <v>21</v>
      </c>
      <c r="B15" s="530"/>
      <c r="C15" s="530"/>
      <c r="D15" s="530"/>
      <c r="E15" s="530"/>
      <c r="F15" s="530"/>
      <c r="G15" s="530"/>
      <c r="H15" s="530"/>
      <c r="I15" s="530"/>
      <c r="J15" s="523"/>
      <c r="K15" s="524"/>
      <c r="L15" s="525"/>
      <c r="O15" s="3" t="s">
        <v>50</v>
      </c>
    </row>
    <row r="16" spans="1:25" ht="50.25" customHeight="1" thickBot="1">
      <c r="A16" s="19" t="s">
        <v>8</v>
      </c>
      <c r="B16" s="531" t="s">
        <v>443</v>
      </c>
      <c r="C16" s="531"/>
      <c r="D16" s="531"/>
      <c r="E16" s="531" t="s">
        <v>75</v>
      </c>
      <c r="F16" s="531"/>
      <c r="G16" s="531"/>
      <c r="H16" s="531"/>
      <c r="I16" s="531"/>
      <c r="J16" s="20" t="s">
        <v>11</v>
      </c>
      <c r="K16" s="21" t="s">
        <v>14</v>
      </c>
      <c r="L16" s="22" t="s">
        <v>15</v>
      </c>
      <c r="O16" s="3" t="s">
        <v>80</v>
      </c>
    </row>
    <row r="17" spans="1:15" ht="22.5" customHeight="1">
      <c r="A17" s="23">
        <v>1</v>
      </c>
      <c r="B17" s="538" t="s">
        <v>62</v>
      </c>
      <c r="C17" s="510" t="s">
        <v>0</v>
      </c>
      <c r="D17" s="503"/>
      <c r="E17" s="532" t="s">
        <v>69</v>
      </c>
      <c r="F17" s="504"/>
      <c r="G17" s="504"/>
      <c r="H17" s="504"/>
      <c r="I17" s="505"/>
      <c r="J17" s="24">
        <v>1</v>
      </c>
      <c r="K17" s="25"/>
      <c r="L17" s="26"/>
      <c r="O17" s="3" t="s">
        <v>51</v>
      </c>
    </row>
    <row r="18" spans="1:15" ht="22.5" customHeight="1">
      <c r="A18" s="29"/>
      <c r="B18" s="539"/>
      <c r="C18" s="511"/>
      <c r="D18" s="512"/>
      <c r="E18" s="517"/>
      <c r="F18" s="508"/>
      <c r="G18" s="508"/>
      <c r="H18" s="508"/>
      <c r="I18" s="509"/>
      <c r="J18" s="38">
        <v>2</v>
      </c>
      <c r="K18" s="39"/>
      <c r="L18" s="26"/>
      <c r="O18" s="3" t="s">
        <v>79</v>
      </c>
    </row>
    <row r="19" spans="1:15" ht="22.5" customHeight="1">
      <c r="A19" s="29"/>
      <c r="B19" s="539"/>
      <c r="C19" s="545"/>
      <c r="D19" s="546"/>
      <c r="E19" s="547"/>
      <c r="F19" s="548"/>
      <c r="G19" s="548"/>
      <c r="H19" s="548"/>
      <c r="I19" s="549"/>
      <c r="J19" s="38"/>
      <c r="K19" s="39"/>
      <c r="L19" s="26"/>
    </row>
    <row r="20" spans="1:15" ht="32.25" customHeight="1">
      <c r="A20" s="456">
        <v>2</v>
      </c>
      <c r="B20" s="540"/>
      <c r="C20" s="533" t="s">
        <v>1</v>
      </c>
      <c r="D20" s="534"/>
      <c r="E20" s="554" t="s">
        <v>70</v>
      </c>
      <c r="F20" s="528"/>
      <c r="G20" s="528"/>
      <c r="H20" s="528"/>
      <c r="I20" s="528"/>
      <c r="J20" s="27"/>
      <c r="K20" s="28"/>
      <c r="L20" s="26"/>
    </row>
    <row r="21" spans="1:15" ht="24.75" customHeight="1">
      <c r="A21" s="457"/>
      <c r="B21" s="540"/>
      <c r="C21" s="533"/>
      <c r="D21" s="534"/>
      <c r="E21" s="509"/>
      <c r="F21" s="527"/>
      <c r="G21" s="527"/>
      <c r="H21" s="527"/>
      <c r="I21" s="527"/>
      <c r="J21" s="30"/>
      <c r="K21" s="31"/>
      <c r="L21" s="26"/>
    </row>
    <row r="22" spans="1:15" ht="24.75" customHeight="1">
      <c r="A22" s="457"/>
      <c r="B22" s="540"/>
      <c r="C22" s="533"/>
      <c r="D22" s="534"/>
      <c r="E22" s="509"/>
      <c r="F22" s="527"/>
      <c r="G22" s="527"/>
      <c r="H22" s="527"/>
      <c r="I22" s="527"/>
      <c r="J22" s="32"/>
      <c r="K22" s="33"/>
      <c r="L22" s="26"/>
    </row>
    <row r="23" spans="1:15" ht="33.75" customHeight="1">
      <c r="A23" s="456">
        <v>3</v>
      </c>
      <c r="B23" s="540"/>
      <c r="C23" s="533" t="s">
        <v>2</v>
      </c>
      <c r="D23" s="534"/>
      <c r="E23" s="554" t="s">
        <v>38</v>
      </c>
      <c r="F23" s="528"/>
      <c r="G23" s="528"/>
      <c r="H23" s="528"/>
      <c r="I23" s="528"/>
      <c r="J23" s="27"/>
      <c r="K23" s="28"/>
      <c r="L23" s="26"/>
    </row>
    <row r="24" spans="1:15" ht="24.75" customHeight="1" thickBot="1">
      <c r="A24" s="457"/>
      <c r="B24" s="540"/>
      <c r="C24" s="533"/>
      <c r="D24" s="534"/>
      <c r="E24" s="509"/>
      <c r="F24" s="527"/>
      <c r="G24" s="527"/>
      <c r="H24" s="527"/>
      <c r="I24" s="527"/>
      <c r="J24" s="30"/>
      <c r="K24" s="31"/>
      <c r="L24" s="26"/>
    </row>
    <row r="25" spans="1:15" ht="18.75" customHeight="1" thickBot="1">
      <c r="A25" s="499" t="s">
        <v>13</v>
      </c>
      <c r="B25" s="500"/>
      <c r="C25" s="500"/>
      <c r="D25" s="500"/>
      <c r="E25" s="500"/>
      <c r="F25" s="500"/>
      <c r="G25" s="501"/>
      <c r="H25" s="502">
        <v>0.2</v>
      </c>
      <c r="I25" s="503"/>
      <c r="J25" s="1">
        <f>AVERAGE(J17:J24)</f>
        <v>1.5</v>
      </c>
      <c r="K25" s="2"/>
      <c r="L25" s="34">
        <f>H25*J25</f>
        <v>0.30000000000000004</v>
      </c>
    </row>
    <row r="26" spans="1:15" ht="26.25" customHeight="1">
      <c r="A26" s="550">
        <v>4</v>
      </c>
      <c r="B26" s="551" t="s">
        <v>72</v>
      </c>
      <c r="C26" s="553" t="s">
        <v>3</v>
      </c>
      <c r="D26" s="503"/>
      <c r="E26" s="526" t="s">
        <v>36</v>
      </c>
      <c r="F26" s="526"/>
      <c r="G26" s="526"/>
      <c r="H26" s="526"/>
      <c r="I26" s="526"/>
      <c r="J26" s="24"/>
      <c r="K26" s="25"/>
      <c r="L26" s="26"/>
    </row>
    <row r="27" spans="1:15" ht="30" customHeight="1">
      <c r="A27" s="458"/>
      <c r="B27" s="552"/>
      <c r="C27" s="537"/>
      <c r="D27" s="512"/>
      <c r="E27" s="527" t="s">
        <v>37</v>
      </c>
      <c r="F27" s="527"/>
      <c r="G27" s="527"/>
      <c r="H27" s="527"/>
      <c r="I27" s="527"/>
      <c r="J27" s="35">
        <v>3</v>
      </c>
      <c r="K27" s="36"/>
      <c r="L27" s="26"/>
    </row>
    <row r="28" spans="1:15" ht="39.75" customHeight="1">
      <c r="A28" s="458">
        <v>5</v>
      </c>
      <c r="B28" s="552"/>
      <c r="C28" s="535" t="s">
        <v>4</v>
      </c>
      <c r="D28" s="536"/>
      <c r="E28" s="528" t="s">
        <v>71</v>
      </c>
      <c r="F28" s="528"/>
      <c r="G28" s="528"/>
      <c r="H28" s="528"/>
      <c r="I28" s="528"/>
      <c r="J28" s="27"/>
      <c r="K28" s="28"/>
      <c r="L28" s="26"/>
    </row>
    <row r="29" spans="1:15" ht="28.5" customHeight="1">
      <c r="A29" s="458"/>
      <c r="B29" s="552"/>
      <c r="C29" s="537"/>
      <c r="D29" s="512"/>
      <c r="E29" s="527" t="s">
        <v>39</v>
      </c>
      <c r="F29" s="527"/>
      <c r="G29" s="527"/>
      <c r="H29" s="527"/>
      <c r="I29" s="527"/>
      <c r="J29" s="30">
        <v>3</v>
      </c>
      <c r="K29" s="31"/>
      <c r="L29" s="26"/>
    </row>
    <row r="30" spans="1:15" ht="24.75" customHeight="1">
      <c r="A30" s="458">
        <v>6</v>
      </c>
      <c r="B30" s="552"/>
      <c r="C30" s="555" t="s">
        <v>52</v>
      </c>
      <c r="D30" s="536"/>
      <c r="E30" s="528" t="s">
        <v>40</v>
      </c>
      <c r="F30" s="528"/>
      <c r="G30" s="528"/>
      <c r="H30" s="528"/>
      <c r="I30" s="528"/>
      <c r="J30" s="27"/>
      <c r="K30" s="28"/>
      <c r="L30" s="26"/>
    </row>
    <row r="31" spans="1:15" ht="18.75" customHeight="1" thickBot="1">
      <c r="A31" s="458"/>
      <c r="B31" s="552"/>
      <c r="C31" s="511"/>
      <c r="D31" s="512"/>
      <c r="E31" s="527" t="s">
        <v>41</v>
      </c>
      <c r="F31" s="527"/>
      <c r="G31" s="527"/>
      <c r="H31" s="527"/>
      <c r="I31" s="527"/>
      <c r="J31" s="30"/>
      <c r="K31" s="31"/>
      <c r="L31" s="26"/>
    </row>
    <row r="32" spans="1:15" ht="18.75" customHeight="1" thickBot="1">
      <c r="A32" s="499" t="s">
        <v>12</v>
      </c>
      <c r="B32" s="500"/>
      <c r="C32" s="500"/>
      <c r="D32" s="500"/>
      <c r="E32" s="500"/>
      <c r="F32" s="500"/>
      <c r="G32" s="501"/>
      <c r="H32" s="502">
        <v>0.4</v>
      </c>
      <c r="I32" s="503"/>
      <c r="J32" s="1">
        <f>AVERAGE(J26:J31)</f>
        <v>3</v>
      </c>
      <c r="K32" s="2"/>
      <c r="L32" s="34">
        <f>H32*J32</f>
        <v>1.2000000000000002</v>
      </c>
    </row>
    <row r="33" spans="1:12" ht="27" customHeight="1">
      <c r="A33" s="518">
        <v>7</v>
      </c>
      <c r="B33" s="506" t="s">
        <v>73</v>
      </c>
      <c r="C33" s="510" t="s">
        <v>42</v>
      </c>
      <c r="D33" s="503"/>
      <c r="E33" s="504" t="s">
        <v>25</v>
      </c>
      <c r="F33" s="504"/>
      <c r="G33" s="504"/>
      <c r="H33" s="504"/>
      <c r="I33" s="505"/>
      <c r="J33" s="24">
        <v>2</v>
      </c>
      <c r="K33" s="25"/>
      <c r="L33" s="26"/>
    </row>
    <row r="34" spans="1:12" ht="29.25" customHeight="1">
      <c r="A34" s="519"/>
      <c r="B34" s="507"/>
      <c r="C34" s="511"/>
      <c r="D34" s="512"/>
      <c r="E34" s="508" t="s">
        <v>26</v>
      </c>
      <c r="F34" s="508"/>
      <c r="G34" s="508"/>
      <c r="H34" s="508"/>
      <c r="I34" s="509"/>
      <c r="J34" s="30">
        <v>4</v>
      </c>
      <c r="K34" s="31"/>
      <c r="L34" s="26"/>
    </row>
    <row r="35" spans="1:12" ht="18.75" customHeight="1">
      <c r="A35" s="519"/>
      <c r="B35" s="507"/>
      <c r="C35" s="511"/>
      <c r="D35" s="512"/>
      <c r="E35" s="508" t="s">
        <v>27</v>
      </c>
      <c r="F35" s="508"/>
      <c r="G35" s="508"/>
      <c r="H35" s="508"/>
      <c r="I35" s="509"/>
      <c r="J35" s="30">
        <v>4</v>
      </c>
      <c r="K35" s="37"/>
      <c r="L35" s="26"/>
    </row>
    <row r="36" spans="1:12" ht="18.75" customHeight="1">
      <c r="A36" s="519"/>
      <c r="B36" s="507"/>
      <c r="C36" s="511"/>
      <c r="D36" s="512"/>
      <c r="E36" s="517" t="s">
        <v>35</v>
      </c>
      <c r="F36" s="508"/>
      <c r="G36" s="508"/>
      <c r="H36" s="508"/>
      <c r="I36" s="509"/>
      <c r="J36" s="30">
        <v>4</v>
      </c>
      <c r="K36" s="37"/>
      <c r="L36" s="26"/>
    </row>
    <row r="37" spans="1:12" ht="18.75" customHeight="1">
      <c r="A37" s="519"/>
      <c r="B37" s="507"/>
      <c r="C37" s="511"/>
      <c r="D37" s="512"/>
      <c r="E37" s="517" t="s">
        <v>28</v>
      </c>
      <c r="F37" s="508"/>
      <c r="G37" s="508"/>
      <c r="H37" s="508"/>
      <c r="I37" s="509"/>
      <c r="J37" s="30">
        <v>2</v>
      </c>
      <c r="K37" s="37"/>
      <c r="L37" s="26"/>
    </row>
    <row r="38" spans="1:12" ht="18.75" customHeight="1">
      <c r="A38" s="519"/>
      <c r="B38" s="507"/>
      <c r="C38" s="511"/>
      <c r="D38" s="512"/>
      <c r="E38" s="517" t="s">
        <v>29</v>
      </c>
      <c r="F38" s="508"/>
      <c r="G38" s="508"/>
      <c r="H38" s="508"/>
      <c r="I38" s="509"/>
      <c r="J38" s="30">
        <v>3</v>
      </c>
      <c r="K38" s="37"/>
      <c r="L38" s="26"/>
    </row>
    <row r="39" spans="1:12" ht="18.75" customHeight="1">
      <c r="A39" s="519"/>
      <c r="B39" s="507"/>
      <c r="C39" s="511"/>
      <c r="D39" s="512"/>
      <c r="E39" s="517" t="s">
        <v>30</v>
      </c>
      <c r="F39" s="508"/>
      <c r="G39" s="508"/>
      <c r="H39" s="508"/>
      <c r="I39" s="509"/>
      <c r="J39" s="30">
        <v>3</v>
      </c>
      <c r="K39" s="37"/>
      <c r="L39" s="26"/>
    </row>
    <row r="40" spans="1:12" ht="18.75" customHeight="1">
      <c r="A40" s="519"/>
      <c r="B40" s="507"/>
      <c r="C40" s="511"/>
      <c r="D40" s="512"/>
      <c r="E40" s="517" t="s">
        <v>31</v>
      </c>
      <c r="F40" s="508"/>
      <c r="G40" s="508"/>
      <c r="H40" s="508"/>
      <c r="I40" s="509"/>
      <c r="J40" s="30">
        <v>3</v>
      </c>
      <c r="K40" s="37"/>
      <c r="L40" s="26"/>
    </row>
    <row r="41" spans="1:12" ht="18.75" customHeight="1">
      <c r="A41" s="519"/>
      <c r="B41" s="507"/>
      <c r="C41" s="511"/>
      <c r="D41" s="512"/>
      <c r="E41" s="517" t="s">
        <v>32</v>
      </c>
      <c r="F41" s="508"/>
      <c r="G41" s="508"/>
      <c r="H41" s="508"/>
      <c r="I41" s="509"/>
      <c r="J41" s="30">
        <v>3</v>
      </c>
      <c r="K41" s="37"/>
      <c r="L41" s="26"/>
    </row>
    <row r="42" spans="1:12" ht="30" customHeight="1">
      <c r="A42" s="519"/>
      <c r="B42" s="507"/>
      <c r="C42" s="511"/>
      <c r="D42" s="512"/>
      <c r="E42" s="517" t="s">
        <v>33</v>
      </c>
      <c r="F42" s="508"/>
      <c r="G42" s="508"/>
      <c r="H42" s="508"/>
      <c r="I42" s="509"/>
      <c r="J42" s="30">
        <v>3</v>
      </c>
      <c r="K42" s="37"/>
      <c r="L42" s="26"/>
    </row>
    <row r="43" spans="1:12" ht="18.75" customHeight="1">
      <c r="A43" s="519"/>
      <c r="B43" s="507"/>
      <c r="C43" s="511"/>
      <c r="D43" s="512"/>
      <c r="E43" s="517" t="s">
        <v>34</v>
      </c>
      <c r="F43" s="508"/>
      <c r="G43" s="508"/>
      <c r="H43" s="508"/>
      <c r="I43" s="509"/>
      <c r="J43" s="30">
        <v>3</v>
      </c>
      <c r="K43" s="37"/>
      <c r="L43" s="26"/>
    </row>
    <row r="44" spans="1:12" ht="17.25" customHeight="1" thickBot="1">
      <c r="A44" s="519"/>
      <c r="B44" s="507"/>
      <c r="C44" s="511"/>
      <c r="D44" s="512"/>
      <c r="E44" s="520"/>
      <c r="F44" s="521"/>
      <c r="G44" s="521"/>
      <c r="H44" s="521"/>
      <c r="I44" s="522"/>
      <c r="J44" s="30"/>
      <c r="K44" s="36"/>
      <c r="L44" s="26"/>
    </row>
    <row r="45" spans="1:12" ht="19.5" customHeight="1" thickBot="1">
      <c r="A45" s="496" t="s">
        <v>13</v>
      </c>
      <c r="B45" s="497"/>
      <c r="C45" s="497"/>
      <c r="D45" s="497"/>
      <c r="E45" s="513"/>
      <c r="F45" s="513"/>
      <c r="G45" s="514"/>
      <c r="H45" s="515">
        <v>0.4</v>
      </c>
      <c r="I45" s="516"/>
      <c r="J45" s="1">
        <f>AVERAGE(J33:J44)</f>
        <v>3.0909090909090908</v>
      </c>
      <c r="K45" s="2"/>
      <c r="L45" s="34">
        <f>H45*J45</f>
        <v>1.2363636363636363</v>
      </c>
    </row>
    <row r="46" spans="1:12" ht="30" customHeight="1" thickBot="1">
      <c r="A46" s="496" t="s">
        <v>43</v>
      </c>
      <c r="B46" s="497"/>
      <c r="C46" s="497"/>
      <c r="D46" s="497"/>
      <c r="E46" s="497"/>
      <c r="F46" s="497"/>
      <c r="G46" s="497"/>
      <c r="H46" s="497"/>
      <c r="I46" s="497"/>
      <c r="J46" s="497"/>
      <c r="K46" s="498"/>
      <c r="L46" s="40">
        <f>SUM(L25+L32+L45)</f>
        <v>2.7363636363636363</v>
      </c>
    </row>
    <row r="47" spans="1:12" ht="9" customHeight="1">
      <c r="A47" s="15"/>
      <c r="B47" s="15"/>
      <c r="C47" s="15"/>
      <c r="D47" s="15"/>
      <c r="E47" s="15"/>
      <c r="F47" s="15"/>
      <c r="G47" s="15"/>
      <c r="H47" s="15"/>
      <c r="I47" s="15"/>
      <c r="J47" s="16"/>
      <c r="K47" s="15"/>
      <c r="L47" s="17"/>
    </row>
    <row r="48" spans="1:12" ht="38.25" customHeight="1">
      <c r="A48" s="455" t="s">
        <v>44</v>
      </c>
      <c r="B48" s="453"/>
      <c r="C48" s="453"/>
      <c r="D48" s="453"/>
      <c r="E48" s="453"/>
      <c r="F48" s="453"/>
      <c r="G48" s="453"/>
      <c r="H48" s="453"/>
      <c r="I48" s="453"/>
      <c r="J48" s="453"/>
      <c r="K48" s="453"/>
      <c r="L48" s="454"/>
    </row>
    <row r="49" spans="1:12" ht="9" customHeight="1">
      <c r="A49" s="15"/>
      <c r="B49" s="15"/>
      <c r="C49" s="15"/>
      <c r="D49" s="15"/>
      <c r="E49" s="15"/>
      <c r="F49" s="15"/>
      <c r="G49" s="15"/>
      <c r="H49" s="15"/>
      <c r="I49" s="15"/>
      <c r="J49" s="16"/>
      <c r="K49" s="15"/>
      <c r="L49" s="17"/>
    </row>
    <row r="50" spans="1:12" ht="21" customHeight="1">
      <c r="A50" s="493" t="s">
        <v>45</v>
      </c>
      <c r="B50" s="494"/>
      <c r="C50" s="494"/>
      <c r="D50" s="494"/>
      <c r="E50" s="494"/>
      <c r="F50" s="556"/>
      <c r="G50" s="556"/>
      <c r="H50" s="556"/>
      <c r="I50" s="494" t="s">
        <v>46</v>
      </c>
      <c r="J50" s="494"/>
      <c r="K50" s="494"/>
      <c r="L50" s="495"/>
    </row>
    <row r="51" spans="1:12" ht="9" customHeight="1">
      <c r="A51" s="541" t="s">
        <v>6</v>
      </c>
      <c r="B51" s="474"/>
      <c r="C51" s="474"/>
      <c r="D51" s="474"/>
      <c r="E51" s="542"/>
      <c r="F51" s="476"/>
      <c r="G51" s="477"/>
      <c r="H51" s="544"/>
      <c r="I51" s="473" t="s">
        <v>7</v>
      </c>
      <c r="J51" s="474"/>
      <c r="K51" s="474"/>
      <c r="L51" s="475"/>
    </row>
    <row r="52" spans="1:12" ht="77.25" customHeight="1">
      <c r="A52" s="543"/>
      <c r="B52" s="477"/>
      <c r="C52" s="477"/>
      <c r="D52" s="477"/>
      <c r="E52" s="544"/>
      <c r="F52" s="476"/>
      <c r="G52" s="477"/>
      <c r="H52" s="544"/>
      <c r="I52" s="476"/>
      <c r="J52" s="477"/>
      <c r="K52" s="477"/>
      <c r="L52" s="478"/>
    </row>
    <row r="53" spans="1:12" ht="21.75" customHeight="1">
      <c r="A53" s="15"/>
      <c r="B53" s="15"/>
      <c r="C53" s="15"/>
      <c r="D53" s="15"/>
      <c r="E53" s="15"/>
      <c r="F53" s="15"/>
      <c r="G53" s="15"/>
      <c r="H53" s="15"/>
      <c r="I53" s="15"/>
      <c r="J53" s="16"/>
      <c r="K53" s="15"/>
      <c r="L53" s="17"/>
    </row>
    <row r="54" spans="1:12" ht="21.75" customHeight="1">
      <c r="A54" s="15"/>
      <c r="B54" s="15"/>
      <c r="C54" s="15"/>
      <c r="D54" s="15"/>
      <c r="E54" s="15"/>
      <c r="F54" s="15"/>
      <c r="G54" s="15"/>
      <c r="H54" s="15"/>
      <c r="I54" s="15"/>
      <c r="J54" s="16"/>
      <c r="K54" s="15"/>
      <c r="L54" s="17"/>
    </row>
    <row r="55" spans="1:12" ht="21.75" customHeight="1">
      <c r="A55" s="15"/>
      <c r="B55" s="15"/>
      <c r="C55" s="15"/>
      <c r="D55" s="15"/>
      <c r="E55" s="15"/>
      <c r="F55" s="15"/>
      <c r="G55" s="15"/>
      <c r="H55" s="15"/>
      <c r="I55" s="15"/>
      <c r="J55" s="16"/>
      <c r="K55" s="15"/>
      <c r="L55" s="17"/>
    </row>
    <row r="56" spans="1:12" ht="21.75" customHeight="1">
      <c r="A56" s="15"/>
      <c r="B56" s="15"/>
      <c r="C56" s="15"/>
      <c r="D56" s="15"/>
      <c r="E56" s="15"/>
      <c r="F56" s="15"/>
      <c r="G56" s="15"/>
      <c r="H56" s="15"/>
      <c r="I56" s="15"/>
      <c r="J56" s="16"/>
      <c r="K56" s="15"/>
      <c r="L56" s="17"/>
    </row>
    <row r="57" spans="1:12" ht="21.75" customHeight="1">
      <c r="A57" s="15"/>
      <c r="B57" s="15"/>
      <c r="C57" s="15"/>
      <c r="D57" s="15"/>
      <c r="E57" s="15"/>
      <c r="F57" s="15"/>
      <c r="G57" s="15"/>
      <c r="H57" s="15"/>
      <c r="I57" s="15"/>
      <c r="J57" s="16"/>
      <c r="K57" s="15"/>
      <c r="L57" s="17"/>
    </row>
    <row r="58" spans="1:12" ht="21.75" customHeight="1">
      <c r="A58" s="15"/>
      <c r="B58" s="15"/>
      <c r="C58" s="15"/>
      <c r="D58" s="15"/>
      <c r="E58" s="15"/>
      <c r="F58" s="15"/>
      <c r="G58" s="15"/>
      <c r="H58" s="15"/>
      <c r="I58" s="15"/>
      <c r="J58" s="16"/>
      <c r="K58" s="15"/>
      <c r="L58" s="17"/>
    </row>
    <row r="59" spans="1:12" ht="21.75" customHeight="1">
      <c r="A59" s="15"/>
      <c r="B59" s="15"/>
      <c r="C59" s="15"/>
      <c r="D59" s="15"/>
      <c r="E59" s="15"/>
      <c r="F59" s="15"/>
      <c r="G59" s="15"/>
      <c r="H59" s="15"/>
      <c r="I59" s="15"/>
      <c r="J59" s="16"/>
      <c r="K59" s="15"/>
      <c r="L59" s="17"/>
    </row>
    <row r="60" spans="1:12" ht="21.75" customHeight="1">
      <c r="A60" s="15"/>
      <c r="B60" s="15"/>
      <c r="C60" s="15"/>
      <c r="D60" s="15"/>
      <c r="E60" s="15"/>
      <c r="F60" s="15"/>
      <c r="G60" s="15"/>
      <c r="H60" s="15"/>
      <c r="I60" s="15"/>
      <c r="J60" s="16"/>
      <c r="K60" s="15"/>
      <c r="L60" s="17"/>
    </row>
    <row r="61" spans="1:12" ht="21.75" customHeight="1">
      <c r="A61" s="15"/>
      <c r="B61" s="15"/>
      <c r="C61" s="15"/>
      <c r="D61" s="15"/>
      <c r="E61" s="15"/>
      <c r="F61" s="15"/>
      <c r="G61" s="15"/>
      <c r="H61" s="15"/>
      <c r="I61" s="15"/>
      <c r="J61" s="16"/>
      <c r="K61" s="15"/>
      <c r="L61" s="17"/>
    </row>
    <row r="62" spans="1:12" ht="21.75" customHeight="1">
      <c r="K62" s="3"/>
      <c r="L62" s="3"/>
    </row>
    <row r="63" spans="1:12" ht="13.5" customHeight="1">
      <c r="K63" s="3"/>
      <c r="L63" s="3"/>
    </row>
    <row r="64" spans="1:12" ht="39" customHeight="1">
      <c r="K64" s="3"/>
      <c r="L64" s="3"/>
    </row>
    <row r="65" spans="11:12" ht="14.25" customHeight="1">
      <c r="K65" s="3"/>
      <c r="L65" s="3"/>
    </row>
    <row r="66" spans="11:12" ht="14.25" customHeight="1">
      <c r="K66" s="3"/>
      <c r="L66" s="3"/>
    </row>
    <row r="67" spans="11:12" ht="14.25" customHeight="1">
      <c r="K67" s="3"/>
      <c r="L67" s="3"/>
    </row>
    <row r="68" spans="11:12" ht="14.25" customHeight="1">
      <c r="K68" s="3"/>
      <c r="L68" s="3"/>
    </row>
    <row r="69" spans="11:12" ht="14.25" customHeight="1">
      <c r="K69" s="3"/>
      <c r="L69" s="3"/>
    </row>
  </sheetData>
  <mergeCells count="93">
    <mergeCell ref="F51:H52"/>
    <mergeCell ref="I51:L52"/>
    <mergeCell ref="A48:L48"/>
    <mergeCell ref="A50:E50"/>
    <mergeCell ref="F50:H50"/>
    <mergeCell ref="I50:L50"/>
    <mergeCell ref="A51:E52"/>
    <mergeCell ref="E38:I38"/>
    <mergeCell ref="E39:I39"/>
    <mergeCell ref="E40:I40"/>
    <mergeCell ref="E31:I31"/>
    <mergeCell ref="C30:D31"/>
    <mergeCell ref="E30:I30"/>
    <mergeCell ref="A12:E13"/>
    <mergeCell ref="F12:H13"/>
    <mergeCell ref="E24:I24"/>
    <mergeCell ref="E36:I36"/>
    <mergeCell ref="A7:L7"/>
    <mergeCell ref="A30:A31"/>
    <mergeCell ref="A25:G25"/>
    <mergeCell ref="C17:D19"/>
    <mergeCell ref="E18:I18"/>
    <mergeCell ref="E19:I19"/>
    <mergeCell ref="A26:A27"/>
    <mergeCell ref="B26:B31"/>
    <mergeCell ref="C26:D27"/>
    <mergeCell ref="E29:I29"/>
    <mergeCell ref="E23:I23"/>
    <mergeCell ref="E20:I20"/>
    <mergeCell ref="J15:L15"/>
    <mergeCell ref="H25:I25"/>
    <mergeCell ref="E26:I26"/>
    <mergeCell ref="E27:I27"/>
    <mergeCell ref="E28:I28"/>
    <mergeCell ref="A15:I15"/>
    <mergeCell ref="E16:I16"/>
    <mergeCell ref="E17:I17"/>
    <mergeCell ref="B16:D16"/>
    <mergeCell ref="E21:I21"/>
    <mergeCell ref="A20:A22"/>
    <mergeCell ref="C20:D22"/>
    <mergeCell ref="C23:D24"/>
    <mergeCell ref="C28:D29"/>
    <mergeCell ref="E22:I22"/>
    <mergeCell ref="B17:B24"/>
    <mergeCell ref="A46:K46"/>
    <mergeCell ref="A32:G32"/>
    <mergeCell ref="H32:I32"/>
    <mergeCell ref="E33:I33"/>
    <mergeCell ref="B33:B44"/>
    <mergeCell ref="E34:I34"/>
    <mergeCell ref="C33:D44"/>
    <mergeCell ref="A45:G45"/>
    <mergeCell ref="H45:I45"/>
    <mergeCell ref="E35:I35"/>
    <mergeCell ref="E42:I42"/>
    <mergeCell ref="E43:I43"/>
    <mergeCell ref="A33:A44"/>
    <mergeCell ref="E44:I44"/>
    <mergeCell ref="E41:I41"/>
    <mergeCell ref="E37:I37"/>
    <mergeCell ref="N6:P6"/>
    <mergeCell ref="A2:C3"/>
    <mergeCell ref="I12:L13"/>
    <mergeCell ref="A4:L4"/>
    <mergeCell ref="A10:E10"/>
    <mergeCell ref="F10:L10"/>
    <mergeCell ref="D2:I2"/>
    <mergeCell ref="D3:I3"/>
    <mergeCell ref="J2:K3"/>
    <mergeCell ref="H5:L5"/>
    <mergeCell ref="A5:G5"/>
    <mergeCell ref="A6:G6"/>
    <mergeCell ref="A8:L8"/>
    <mergeCell ref="A11:E11"/>
    <mergeCell ref="F11:H11"/>
    <mergeCell ref="I11:L11"/>
    <mergeCell ref="N2:Y2"/>
    <mergeCell ref="H6:L6"/>
    <mergeCell ref="A9:L9"/>
    <mergeCell ref="A23:A24"/>
    <mergeCell ref="A28:A29"/>
    <mergeCell ref="N8:P8"/>
    <mergeCell ref="N3:P3"/>
    <mergeCell ref="N4:P4"/>
    <mergeCell ref="N5:P5"/>
    <mergeCell ref="Q8:R8"/>
    <mergeCell ref="Q5:R5"/>
    <mergeCell ref="Q6:R6"/>
    <mergeCell ref="Q7:R7"/>
    <mergeCell ref="Q3:R3"/>
    <mergeCell ref="Q4:R4"/>
    <mergeCell ref="N7:P7"/>
  </mergeCells>
  <phoneticPr fontId="3" type="noConversion"/>
  <printOptions horizontalCentered="1"/>
  <pageMargins left="0" right="0" top="0.25" bottom="0.2" header="0.2" footer="0.2"/>
  <pageSetup paperSize="9" scale="90"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2"/>
  <sheetViews>
    <sheetView workbookViewId="0">
      <selection activeCell="B10" sqref="B10:F10"/>
    </sheetView>
  </sheetViews>
  <sheetFormatPr defaultRowHeight="12.75"/>
  <sheetData>
    <row r="2" spans="2:9" ht="13.5" thickBot="1"/>
    <row r="3" spans="2:9" ht="13.5" thickBot="1">
      <c r="B3" s="532" t="s">
        <v>53</v>
      </c>
      <c r="C3" s="504"/>
      <c r="D3" s="504"/>
      <c r="E3" s="504"/>
      <c r="F3" s="505"/>
      <c r="G3" s="24">
        <v>1</v>
      </c>
      <c r="H3">
        <v>3</v>
      </c>
      <c r="I3">
        <v>5</v>
      </c>
    </row>
    <row r="4" spans="2:9" ht="12.75" customHeight="1" thickBot="1">
      <c r="B4" s="532" t="s">
        <v>54</v>
      </c>
      <c r="C4" s="504"/>
      <c r="D4" s="504"/>
      <c r="E4" s="504"/>
      <c r="F4" s="505"/>
      <c r="G4" s="38">
        <v>2</v>
      </c>
      <c r="H4">
        <v>3</v>
      </c>
      <c r="I4">
        <v>5</v>
      </c>
    </row>
    <row r="5" spans="2:9" ht="13.5" customHeight="1" thickBot="1">
      <c r="B5" s="532" t="s">
        <v>55</v>
      </c>
      <c r="C5" s="504"/>
      <c r="D5" s="504"/>
      <c r="E5" s="504"/>
      <c r="F5" s="505"/>
      <c r="G5" s="24">
        <v>2</v>
      </c>
      <c r="H5">
        <v>3</v>
      </c>
      <c r="I5">
        <v>5</v>
      </c>
    </row>
    <row r="6" spans="2:9" ht="12.75" customHeight="1" thickBot="1">
      <c r="B6" s="532" t="s">
        <v>56</v>
      </c>
      <c r="C6" s="504"/>
      <c r="D6" s="504"/>
      <c r="E6" s="504"/>
      <c r="F6" s="505"/>
      <c r="G6" s="24">
        <v>2.6666666666666701</v>
      </c>
      <c r="H6">
        <v>3</v>
      </c>
      <c r="I6">
        <v>5</v>
      </c>
    </row>
    <row r="7" spans="2:9" ht="12.75" customHeight="1" thickBot="1">
      <c r="B7" s="532" t="s">
        <v>57</v>
      </c>
      <c r="C7" s="504"/>
      <c r="D7" s="504"/>
      <c r="E7" s="504"/>
      <c r="F7" s="505"/>
      <c r="G7" s="38">
        <v>3.1666666666666701</v>
      </c>
      <c r="H7">
        <v>3</v>
      </c>
      <c r="I7">
        <v>5</v>
      </c>
    </row>
    <row r="8" spans="2:9" ht="12.75" customHeight="1" thickBot="1">
      <c r="B8" s="532" t="s">
        <v>58</v>
      </c>
      <c r="C8" s="504"/>
      <c r="D8" s="504"/>
      <c r="E8" s="504"/>
      <c r="F8" s="505"/>
      <c r="G8" s="24">
        <v>3.6666666666666701</v>
      </c>
      <c r="H8">
        <v>3</v>
      </c>
      <c r="I8">
        <v>5</v>
      </c>
    </row>
    <row r="9" spans="2:9" ht="12.75" customHeight="1" thickBot="1">
      <c r="B9" s="532" t="s">
        <v>59</v>
      </c>
      <c r="C9" s="504"/>
      <c r="D9" s="504"/>
      <c r="E9" s="504"/>
      <c r="F9" s="505"/>
      <c r="G9" s="24">
        <v>4.1666666666666696</v>
      </c>
      <c r="H9">
        <v>3</v>
      </c>
      <c r="I9">
        <v>5</v>
      </c>
    </row>
    <row r="10" spans="2:9" ht="12.75" customHeight="1" thickBot="1">
      <c r="B10" s="532" t="s">
        <v>60</v>
      </c>
      <c r="C10" s="504"/>
      <c r="D10" s="504"/>
      <c r="E10" s="504"/>
      <c r="F10" s="505"/>
      <c r="G10" s="38">
        <v>4.6666666666666696</v>
      </c>
      <c r="H10">
        <v>3</v>
      </c>
      <c r="I10">
        <v>5</v>
      </c>
    </row>
    <row r="11" spans="2:9" ht="12.75" customHeight="1" thickBot="1">
      <c r="B11" s="532" t="s">
        <v>61</v>
      </c>
      <c r="C11" s="504"/>
      <c r="D11" s="504"/>
      <c r="E11" s="504"/>
      <c r="F11" s="505"/>
      <c r="G11" s="24">
        <v>5.1666666666666696</v>
      </c>
      <c r="H11">
        <v>3</v>
      </c>
      <c r="I11">
        <v>5</v>
      </c>
    </row>
    <row r="12" spans="2:9" ht="12.75" customHeight="1">
      <c r="B12" s="504" t="s">
        <v>25</v>
      </c>
      <c r="C12" s="504"/>
      <c r="D12" s="504"/>
      <c r="E12" s="504"/>
      <c r="F12" s="505"/>
      <c r="G12" s="24">
        <v>5.6666666666666696</v>
      </c>
      <c r="H12">
        <v>3</v>
      </c>
      <c r="I12">
        <v>5</v>
      </c>
    </row>
    <row r="13" spans="2:9" ht="12.75" customHeight="1" thickBot="1">
      <c r="B13" s="508" t="s">
        <v>26</v>
      </c>
      <c r="C13" s="508"/>
      <c r="D13" s="508"/>
      <c r="E13" s="508"/>
      <c r="F13" s="509"/>
      <c r="G13" s="38">
        <v>6.1666666666666696</v>
      </c>
      <c r="H13">
        <v>3</v>
      </c>
      <c r="I13">
        <v>5</v>
      </c>
    </row>
    <row r="14" spans="2:9" ht="12.75" customHeight="1" thickBot="1">
      <c r="B14" s="508" t="s">
        <v>27</v>
      </c>
      <c r="C14" s="508"/>
      <c r="D14" s="508"/>
      <c r="E14" s="508"/>
      <c r="F14" s="509"/>
      <c r="G14" s="24">
        <v>6.6666666666666696</v>
      </c>
      <c r="H14">
        <v>3</v>
      </c>
      <c r="I14">
        <v>5</v>
      </c>
    </row>
    <row r="15" spans="2:9" ht="12.75" customHeight="1">
      <c r="B15" s="517" t="s">
        <v>35</v>
      </c>
      <c r="C15" s="508"/>
      <c r="D15" s="508"/>
      <c r="E15" s="508"/>
      <c r="F15" s="509"/>
      <c r="G15" s="24">
        <v>7.1666666666666696</v>
      </c>
      <c r="H15">
        <v>3</v>
      </c>
      <c r="I15">
        <v>5</v>
      </c>
    </row>
    <row r="16" spans="2:9" ht="12.75" customHeight="1" thickBot="1">
      <c r="B16" s="517" t="s">
        <v>28</v>
      </c>
      <c r="C16" s="508"/>
      <c r="D16" s="508"/>
      <c r="E16" s="508"/>
      <c r="F16" s="509"/>
      <c r="G16" s="38">
        <v>7.6666666666666696</v>
      </c>
      <c r="H16">
        <v>3</v>
      </c>
      <c r="I16">
        <v>5</v>
      </c>
    </row>
    <row r="17" spans="2:9" ht="12.75" customHeight="1" thickBot="1">
      <c r="B17" s="517" t="s">
        <v>29</v>
      </c>
      <c r="C17" s="508"/>
      <c r="D17" s="508"/>
      <c r="E17" s="508"/>
      <c r="F17" s="509"/>
      <c r="G17" s="24">
        <v>8.1666666666666696</v>
      </c>
      <c r="H17">
        <v>3</v>
      </c>
      <c r="I17">
        <v>5</v>
      </c>
    </row>
    <row r="18" spans="2:9" ht="12.75" customHeight="1">
      <c r="B18" s="517" t="s">
        <v>30</v>
      </c>
      <c r="C18" s="508"/>
      <c r="D18" s="508"/>
      <c r="E18" s="508"/>
      <c r="F18" s="509"/>
      <c r="G18" s="24">
        <v>8.6666666666666696</v>
      </c>
      <c r="H18">
        <v>3</v>
      </c>
      <c r="I18">
        <v>5</v>
      </c>
    </row>
    <row r="19" spans="2:9" ht="12.75" customHeight="1" thickBot="1">
      <c r="B19" s="517" t="s">
        <v>31</v>
      </c>
      <c r="C19" s="508"/>
      <c r="D19" s="508"/>
      <c r="E19" s="508"/>
      <c r="F19" s="509"/>
      <c r="G19" s="38">
        <v>9.1666666666666696</v>
      </c>
      <c r="H19">
        <v>3</v>
      </c>
      <c r="I19">
        <v>5</v>
      </c>
    </row>
    <row r="20" spans="2:9" ht="12.75" customHeight="1" thickBot="1">
      <c r="B20" s="517" t="s">
        <v>32</v>
      </c>
      <c r="C20" s="508"/>
      <c r="D20" s="508"/>
      <c r="E20" s="508"/>
      <c r="F20" s="509"/>
      <c r="G20" s="24">
        <v>9.6666666666666696</v>
      </c>
      <c r="H20">
        <v>3</v>
      </c>
      <c r="I20">
        <v>5</v>
      </c>
    </row>
    <row r="21" spans="2:9" ht="12.75" customHeight="1">
      <c r="B21" s="517" t="s">
        <v>33</v>
      </c>
      <c r="C21" s="508"/>
      <c r="D21" s="508"/>
      <c r="E21" s="508"/>
      <c r="F21" s="509"/>
      <c r="G21" s="24">
        <v>10.1666666666667</v>
      </c>
      <c r="H21">
        <v>3</v>
      </c>
      <c r="I21">
        <v>5</v>
      </c>
    </row>
    <row r="22" spans="2:9" ht="12.75" customHeight="1">
      <c r="B22" s="517" t="s">
        <v>34</v>
      </c>
      <c r="C22" s="508"/>
      <c r="D22" s="508"/>
      <c r="E22" s="508"/>
      <c r="F22" s="509"/>
      <c r="G22" s="38">
        <v>10.6666666666667</v>
      </c>
      <c r="H22">
        <v>3</v>
      </c>
      <c r="I22">
        <v>5</v>
      </c>
    </row>
  </sheetData>
  <mergeCells count="20">
    <mergeCell ref="B21:F21"/>
    <mergeCell ref="B22:F22"/>
    <mergeCell ref="B15:F15"/>
    <mergeCell ref="B16:F16"/>
    <mergeCell ref="B17:F17"/>
    <mergeCell ref="B18:F18"/>
    <mergeCell ref="B19:F19"/>
    <mergeCell ref="B20:F20"/>
    <mergeCell ref="B14:F14"/>
    <mergeCell ref="B3:F3"/>
    <mergeCell ref="B4:F4"/>
    <mergeCell ref="B6:F6"/>
    <mergeCell ref="B5:F5"/>
    <mergeCell ref="B7:F7"/>
    <mergeCell ref="B8:F8"/>
    <mergeCell ref="B9:F9"/>
    <mergeCell ref="B10:F10"/>
    <mergeCell ref="B11:F11"/>
    <mergeCell ref="B12:F12"/>
    <mergeCell ref="B13:F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Mapping-KEEFIAS</vt:lpstr>
      <vt:lpstr>Weight-KEE</vt:lpstr>
      <vt:lpstr>Competency Test</vt:lpstr>
      <vt:lpstr>Action Plan</vt:lpstr>
      <vt:lpstr>so do to chuc</vt:lpstr>
      <vt:lpstr>Instruction</vt:lpstr>
      <vt:lpstr>VISION-MISSION-OBJECTIVES</vt:lpstr>
      <vt:lpstr>KEEFIAS</vt:lpstr>
      <vt:lpstr>Sheet1</vt:lpstr>
      <vt:lpstr>nang luc</vt:lpstr>
      <vt:lpstr>KPI</vt:lpstr>
      <vt:lpstr>Rating scale</vt:lpstr>
      <vt:lpstr>Behavioral Indicators</vt:lpstr>
      <vt:lpstr>Weight-FIA</vt:lpstr>
      <vt:lpstr>Weight-S</vt:lpstr>
      <vt:lpstr>Proficiency Level</vt:lpstr>
      <vt:lpstr>Sheet4</vt:lpstr>
      <vt:lpstr>Sheet8</vt:lpstr>
      <vt:lpstr>Sheet3</vt:lpstr>
      <vt:lpstr>Sheet7</vt:lpstr>
      <vt:lpstr>Sheet2</vt:lpstr>
      <vt:lpstr>KEEFIAS!Print_Area</vt:lpstr>
      <vt:lpstr>KEEFIAS!Print_Titles</vt:lpstr>
    </vt:vector>
  </TitlesOfParts>
  <Company>Dong Tam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huytqt</dc:creator>
  <cp:lastModifiedBy>Nguyen Quoc Hung</cp:lastModifiedBy>
  <cp:lastPrinted>2013-01-12T07:57:13Z</cp:lastPrinted>
  <dcterms:created xsi:type="dcterms:W3CDTF">2009-08-05T02:56:41Z</dcterms:created>
  <dcterms:modified xsi:type="dcterms:W3CDTF">2017-06-23T01:26:39Z</dcterms:modified>
</cp:coreProperties>
</file>