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0415" windowHeight="73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Z3" i="1"/>
  <c r="Z4"/>
  <c r="Z5"/>
  <c r="Z6"/>
  <c r="Z7"/>
  <c r="Z8"/>
  <c r="Z9"/>
  <c r="Z10"/>
  <c r="Z11"/>
  <c r="Z12"/>
  <c r="Z13"/>
  <c r="Z14"/>
  <c r="Z15"/>
  <c r="Z16"/>
  <c r="Z17"/>
  <c r="Z18"/>
  <c r="Z19"/>
  <c r="Z20"/>
  <c r="Z2"/>
  <c r="W3"/>
  <c r="W4"/>
  <c r="W5"/>
  <c r="W6"/>
  <c r="W7"/>
  <c r="W8"/>
  <c r="W9"/>
  <c r="W10"/>
  <c r="W11"/>
  <c r="W12"/>
  <c r="W13"/>
  <c r="W14"/>
  <c r="W15"/>
  <c r="W16"/>
  <c r="W17"/>
  <c r="W18"/>
  <c r="W19"/>
  <c r="W20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"/>
  <c r="N3"/>
  <c r="N4"/>
  <c r="N5"/>
  <c r="N6"/>
  <c r="N7"/>
  <c r="N8"/>
  <c r="N9"/>
  <c r="N10"/>
  <c r="N11"/>
  <c r="N12"/>
  <c r="N13"/>
  <c r="N14"/>
  <c r="N15"/>
  <c r="N16"/>
  <c r="N17"/>
  <c r="N18"/>
  <c r="N19"/>
  <c r="N20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"/>
  <c r="D3"/>
  <c r="E3"/>
  <c r="I3"/>
  <c r="J3"/>
  <c r="K3"/>
  <c r="L3"/>
  <c r="O3"/>
  <c r="P3"/>
  <c r="Q3"/>
  <c r="R3"/>
  <c r="S3"/>
  <c r="X3"/>
  <c r="Y3"/>
  <c r="AA3"/>
  <c r="AB3"/>
  <c r="D4"/>
  <c r="E4"/>
  <c r="I4"/>
  <c r="J4"/>
  <c r="K4"/>
  <c r="L4"/>
  <c r="O4"/>
  <c r="P4"/>
  <c r="Q4"/>
  <c r="R4"/>
  <c r="S4"/>
  <c r="X4"/>
  <c r="Y4"/>
  <c r="AA4"/>
  <c r="AB4"/>
  <c r="D5"/>
  <c r="E5"/>
  <c r="I5"/>
  <c r="J5"/>
  <c r="K5"/>
  <c r="L5"/>
  <c r="O5"/>
  <c r="P5"/>
  <c r="Q5"/>
  <c r="R5"/>
  <c r="S5"/>
  <c r="X5"/>
  <c r="Y5"/>
  <c r="AA5"/>
  <c r="AB5"/>
  <c r="D6"/>
  <c r="E6"/>
  <c r="I6"/>
  <c r="J6"/>
  <c r="K6"/>
  <c r="L6"/>
  <c r="O6"/>
  <c r="P6"/>
  <c r="Q6"/>
  <c r="R6"/>
  <c r="S6"/>
  <c r="X6"/>
  <c r="Y6"/>
  <c r="AA6"/>
  <c r="AB6"/>
  <c r="D7"/>
  <c r="E7"/>
  <c r="I7"/>
  <c r="J7"/>
  <c r="K7"/>
  <c r="L7"/>
  <c r="O7"/>
  <c r="P7"/>
  <c r="Q7"/>
  <c r="R7"/>
  <c r="S7"/>
  <c r="X7"/>
  <c r="Y7"/>
  <c r="AA7"/>
  <c r="AB7"/>
  <c r="D8"/>
  <c r="E8"/>
  <c r="I8"/>
  <c r="J8"/>
  <c r="K8"/>
  <c r="L8"/>
  <c r="O8"/>
  <c r="P8"/>
  <c r="Q8"/>
  <c r="R8"/>
  <c r="S8"/>
  <c r="X8"/>
  <c r="Y8"/>
  <c r="AA8"/>
  <c r="AB8"/>
  <c r="D9"/>
  <c r="E9"/>
  <c r="I9"/>
  <c r="J9"/>
  <c r="K9"/>
  <c r="L9"/>
  <c r="O9"/>
  <c r="P9"/>
  <c r="Q9"/>
  <c r="R9"/>
  <c r="S9"/>
  <c r="X9"/>
  <c r="Y9"/>
  <c r="AA9"/>
  <c r="AB9"/>
  <c r="D10"/>
  <c r="E10"/>
  <c r="I10"/>
  <c r="J10"/>
  <c r="K10"/>
  <c r="L10"/>
  <c r="O10"/>
  <c r="P10"/>
  <c r="Q10"/>
  <c r="R10"/>
  <c r="S10"/>
  <c r="X10"/>
  <c r="Y10"/>
  <c r="AA10"/>
  <c r="AB10"/>
  <c r="D11"/>
  <c r="E11"/>
  <c r="I11"/>
  <c r="J11"/>
  <c r="K11"/>
  <c r="L11"/>
  <c r="O11"/>
  <c r="P11"/>
  <c r="Q11"/>
  <c r="R11"/>
  <c r="S11"/>
  <c r="X11"/>
  <c r="Y11"/>
  <c r="AA11"/>
  <c r="AB11"/>
  <c r="D12"/>
  <c r="E12"/>
  <c r="I12"/>
  <c r="J12"/>
  <c r="K12"/>
  <c r="L12"/>
  <c r="O12"/>
  <c r="P12"/>
  <c r="Q12"/>
  <c r="R12"/>
  <c r="S12"/>
  <c r="X12"/>
  <c r="Y12"/>
  <c r="AA12"/>
  <c r="AB12"/>
  <c r="D13"/>
  <c r="E13"/>
  <c r="I13"/>
  <c r="J13"/>
  <c r="K13"/>
  <c r="L13"/>
  <c r="O13"/>
  <c r="P13"/>
  <c r="Q13"/>
  <c r="R13"/>
  <c r="S13"/>
  <c r="X13"/>
  <c r="Y13"/>
  <c r="AA13"/>
  <c r="AB13"/>
  <c r="D14"/>
  <c r="E14"/>
  <c r="I14"/>
  <c r="J14"/>
  <c r="K14"/>
  <c r="L14"/>
  <c r="O14"/>
  <c r="P14"/>
  <c r="Q14"/>
  <c r="R14"/>
  <c r="S14"/>
  <c r="X14"/>
  <c r="Y14"/>
  <c r="AA14"/>
  <c r="AB14"/>
  <c r="D15"/>
  <c r="E15"/>
  <c r="I15"/>
  <c r="J15"/>
  <c r="K15"/>
  <c r="L15"/>
  <c r="O15"/>
  <c r="P15"/>
  <c r="Q15"/>
  <c r="R15"/>
  <c r="S15"/>
  <c r="X15"/>
  <c r="Y15"/>
  <c r="AA15"/>
  <c r="AB15"/>
  <c r="D16"/>
  <c r="E16"/>
  <c r="I16"/>
  <c r="J16"/>
  <c r="K16"/>
  <c r="L16"/>
  <c r="O16"/>
  <c r="P16"/>
  <c r="Q16"/>
  <c r="R16"/>
  <c r="S16"/>
  <c r="X16"/>
  <c r="Y16"/>
  <c r="AA16"/>
  <c r="AB16"/>
  <c r="D17"/>
  <c r="E17"/>
  <c r="I17"/>
  <c r="J17"/>
  <c r="K17"/>
  <c r="L17"/>
  <c r="O17"/>
  <c r="P17"/>
  <c r="Q17"/>
  <c r="R17"/>
  <c r="S17"/>
  <c r="X17"/>
  <c r="Y17"/>
  <c r="AA17"/>
  <c r="AB17"/>
  <c r="D18"/>
  <c r="E18"/>
  <c r="I18"/>
  <c r="J18"/>
  <c r="K18"/>
  <c r="L18"/>
  <c r="O18"/>
  <c r="P18"/>
  <c r="Q18"/>
  <c r="R18"/>
  <c r="S18"/>
  <c r="X18"/>
  <c r="Y18"/>
  <c r="AA18"/>
  <c r="AB18"/>
  <c r="D19"/>
  <c r="E19"/>
  <c r="I19"/>
  <c r="J19"/>
  <c r="K19"/>
  <c r="L19"/>
  <c r="O19"/>
  <c r="P19"/>
  <c r="Q19"/>
  <c r="R19"/>
  <c r="S19"/>
  <c r="X19"/>
  <c r="Y19"/>
  <c r="AA19"/>
  <c r="AB19"/>
  <c r="D20"/>
  <c r="E20"/>
  <c r="I20"/>
  <c r="J20"/>
  <c r="K20"/>
  <c r="L20"/>
  <c r="O20"/>
  <c r="P20"/>
  <c r="Q20"/>
  <c r="R20"/>
  <c r="S20"/>
  <c r="X20"/>
  <c r="Y20"/>
  <c r="AA20"/>
  <c r="AB20"/>
  <c r="AB2"/>
  <c r="AA2"/>
  <c r="Y2"/>
  <c r="X2"/>
  <c r="S2"/>
  <c r="R2"/>
  <c r="Q2"/>
  <c r="P2"/>
  <c r="O2"/>
  <c r="L2"/>
  <c r="K2"/>
  <c r="J2"/>
  <c r="I2"/>
  <c r="E2"/>
  <c r="D2"/>
</calcChain>
</file>

<file path=xl/sharedStrings.xml><?xml version="1.0" encoding="utf-8"?>
<sst xmlns="http://schemas.openxmlformats.org/spreadsheetml/2006/main" count="85" uniqueCount="48">
  <si>
    <t>姓名</t>
  </si>
  <si>
    <t>日期</t>
    <phoneticPr fontId="1" type="noConversion"/>
  </si>
  <si>
    <t>ZHANG XIANCHAO</t>
  </si>
  <si>
    <t>ZHANG WEIFENG</t>
  </si>
  <si>
    <t>ZHANG SHICHEN</t>
  </si>
  <si>
    <t>YE KEXING</t>
  </si>
  <si>
    <t>YAN ZUXIAN</t>
  </si>
  <si>
    <t>HAN YONGLIN</t>
  </si>
  <si>
    <t>CHENZHEN</t>
  </si>
  <si>
    <t>LU YI</t>
  </si>
  <si>
    <t>GUO YANGFENG</t>
  </si>
  <si>
    <t>LIU JIAN</t>
  </si>
  <si>
    <t>WU ENYI</t>
  </si>
  <si>
    <t>XU WEILIANG</t>
  </si>
  <si>
    <t>CAO WENMING</t>
  </si>
  <si>
    <t>ZHU YINSHI</t>
  </si>
  <si>
    <t>WANG YINGWU</t>
  </si>
  <si>
    <t>SHI JIANMING</t>
  </si>
  <si>
    <t>SHEN XUELIANG</t>
  </si>
  <si>
    <t>JIA QIANSHAN</t>
  </si>
  <si>
    <t>WANG LUOJUN</t>
  </si>
  <si>
    <t xml:space="preserve">ALT </t>
  </si>
  <si>
    <t>AKP</t>
    <phoneticPr fontId="1" type="noConversion"/>
  </si>
  <si>
    <t>DBIL</t>
    <phoneticPr fontId="1" type="noConversion"/>
  </si>
  <si>
    <t>TBIL</t>
    <phoneticPr fontId="1" type="noConversion"/>
  </si>
  <si>
    <t>BUN</t>
    <phoneticPr fontId="1" type="noConversion"/>
  </si>
  <si>
    <t>CR</t>
    <phoneticPr fontId="1" type="noConversion"/>
  </si>
  <si>
    <t>TP</t>
    <phoneticPr fontId="1" type="noConversion"/>
  </si>
  <si>
    <t>ALB</t>
    <phoneticPr fontId="1" type="noConversion"/>
  </si>
  <si>
    <t>G</t>
    <phoneticPr fontId="1" type="noConversion"/>
  </si>
  <si>
    <t>AG</t>
    <phoneticPr fontId="1" type="noConversion"/>
  </si>
  <si>
    <t>RBC</t>
    <phoneticPr fontId="1" type="noConversion"/>
  </si>
  <si>
    <t>HB</t>
    <phoneticPr fontId="1" type="noConversion"/>
  </si>
  <si>
    <t>WBC</t>
    <phoneticPr fontId="1" type="noConversion"/>
  </si>
  <si>
    <t>N</t>
    <phoneticPr fontId="1" type="noConversion"/>
  </si>
  <si>
    <t>L</t>
    <phoneticPr fontId="1" type="noConversion"/>
  </si>
  <si>
    <t>M</t>
    <phoneticPr fontId="1" type="noConversion"/>
  </si>
  <si>
    <t>PH</t>
    <phoneticPr fontId="1" type="noConversion"/>
  </si>
  <si>
    <t>SAT</t>
    <phoneticPr fontId="1" type="noConversion"/>
  </si>
  <si>
    <t>PCO</t>
    <phoneticPr fontId="1" type="noConversion"/>
  </si>
  <si>
    <t>AB</t>
    <phoneticPr fontId="1" type="noConversion"/>
  </si>
  <si>
    <t>TCO</t>
    <phoneticPr fontId="1" type="noConversion"/>
  </si>
  <si>
    <t>BE</t>
    <phoneticPr fontId="1" type="noConversion"/>
  </si>
  <si>
    <t>PO2</t>
    <phoneticPr fontId="1" type="noConversion"/>
  </si>
  <si>
    <t>White</t>
    <phoneticPr fontId="1" type="noConversion"/>
  </si>
  <si>
    <t>船名</t>
    <phoneticPr fontId="1" type="noConversion"/>
  </si>
  <si>
    <t>JIN HAI TAO</t>
    <phoneticPr fontId="1" type="noConversion"/>
  </si>
  <si>
    <t>2018-01-15</t>
    <phoneticPr fontId="1" type="noConversion"/>
  </si>
</sst>
</file>

<file path=xl/styles.xml><?xml version="1.0" encoding="utf-8"?>
<styleSheet xmlns="http://schemas.openxmlformats.org/spreadsheetml/2006/main">
  <numFmts count="3">
    <numFmt numFmtId="0" formatCode="[$-F800]dddd\,\ mmmm\ dd\,\ yyyy"/>
    <numFmt numFmtId="184" formatCode="0.0;_ఀ"/>
    <numFmt numFmtId="185" formatCode="0.00_);[Red]\(0.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20"/>
  <sheetViews>
    <sheetView tabSelected="1" zoomScale="175" zoomScaleNormal="175" workbookViewId="0">
      <selection activeCell="C18" sqref="C18"/>
    </sheetView>
  </sheetViews>
  <sheetFormatPr defaultRowHeight="13.5"/>
  <cols>
    <col min="1" max="1" width="14.25" customWidth="1"/>
    <col min="2" max="3" width="12.125" customWidth="1"/>
  </cols>
  <sheetData>
    <row r="1" spans="1:28">
      <c r="A1" t="s">
        <v>0</v>
      </c>
      <c r="B1" t="s">
        <v>1</v>
      </c>
      <c r="C1" t="s">
        <v>45</v>
      </c>
      <c r="D1" s="2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30</v>
      </c>
      <c r="AB1" t="s">
        <v>44</v>
      </c>
    </row>
    <row r="2" spans="1:28">
      <c r="A2" t="s">
        <v>14</v>
      </c>
      <c r="B2" s="5" t="s">
        <v>47</v>
      </c>
      <c r="C2" s="1" t="s">
        <v>46</v>
      </c>
      <c r="D2">
        <f ca="1">RANDBETWEEN(45,69)</f>
        <v>58</v>
      </c>
      <c r="E2">
        <f ca="1">RANDBETWEEN(15,137)</f>
        <v>33</v>
      </c>
      <c r="F2" t="str">
        <f ca="1">TEXT(RANDBETWEEN(55,186)/10,"0.0")</f>
        <v>17.1</v>
      </c>
      <c r="G2" t="str">
        <f ca="1">TEXT(RANDBETWEEN(18,66)/10,"0.0")</f>
        <v>5.3</v>
      </c>
      <c r="H2" t="str">
        <f ca="1">TEXT(RANDBETWEEN(26,64)/10,"0.0")</f>
        <v>2.7</v>
      </c>
      <c r="I2">
        <f ca="1">RANDBETWEEN(45,112)</f>
        <v>80</v>
      </c>
      <c r="J2">
        <f ca="1">RANDBETWEEN(61,79)</f>
        <v>62</v>
      </c>
      <c r="K2">
        <f ca="1">RANDBETWEEN(36,54)</f>
        <v>42</v>
      </c>
      <c r="L2">
        <f ca="1">RANDBETWEEN(21,30)</f>
        <v>26</v>
      </c>
      <c r="M2" t="str">
        <f ca="1">TEXT(RANDBETWEEN(15,25)/10,"0.0")&amp;":1"</f>
        <v>2.0:1</v>
      </c>
      <c r="N2" s="3" t="str">
        <f ca="1">TEXT(RANDBETWEEN(4,55)/10,"0.0")</f>
        <v>1.7</v>
      </c>
      <c r="O2">
        <f ca="1">RANDBETWEEN(120,160)</f>
        <v>123</v>
      </c>
      <c r="P2">
        <f ca="1">RANDBETWEEN(4,10)</f>
        <v>4</v>
      </c>
      <c r="Q2">
        <f ca="1">RANDBETWEEN(50,70)</f>
        <v>68</v>
      </c>
      <c r="R2">
        <f ca="1">RANDBETWEEN(20,40)</f>
        <v>25</v>
      </c>
      <c r="S2">
        <f ca="1">RANDBETWEEN(3,8)</f>
        <v>5</v>
      </c>
      <c r="T2" t="str">
        <f ca="1">TEXT(RANDBETWEEN(735,745)/100,"0.00")</f>
        <v>7.36</v>
      </c>
      <c r="U2">
        <v>3.5</v>
      </c>
      <c r="V2" s="4" t="str">
        <f ca="1">TEXT(RANDBETWEEN(465,598)/100,"0.00")</f>
        <v>5.40</v>
      </c>
      <c r="W2" t="str">
        <f ca="1">TEXT(RANDBETWEEN(214,273)/100,"0.00")</f>
        <v>2.72</v>
      </c>
      <c r="X2">
        <f ca="1">RANDBETWEEN(24,32)</f>
        <v>29</v>
      </c>
      <c r="Y2">
        <f ca="1">RANDBETWEEN(-3,3)</f>
        <v>2</v>
      </c>
      <c r="Z2" t="str">
        <f ca="1">TEXT(RANDBETWEEN(1064,1330)/100,"0.00")</f>
        <v>12.84</v>
      </c>
      <c r="AA2">
        <f ca="1">RANDBETWEEN(8,16)</f>
        <v>12</v>
      </c>
      <c r="AB2" t="str">
        <f ca="1">RANDBETWEEN(4,10)&amp;"X 109 /L"</f>
        <v>8X 109 /L</v>
      </c>
    </row>
    <row r="3" spans="1:28">
      <c r="A3" t="s">
        <v>8</v>
      </c>
      <c r="B3" s="5" t="s">
        <v>47</v>
      </c>
      <c r="C3" s="1" t="s">
        <v>46</v>
      </c>
      <c r="D3">
        <f t="shared" ref="D3:D20" ca="1" si="0">RANDBETWEEN(45,69)</f>
        <v>64</v>
      </c>
      <c r="E3">
        <f t="shared" ref="E3:E20" ca="1" si="1">RANDBETWEEN(15,137)</f>
        <v>85</v>
      </c>
      <c r="F3" t="str">
        <f t="shared" ref="F3:F20" ca="1" si="2">TEXT(RANDBETWEEN(55,186)/10,"0.0")</f>
        <v>9.0</v>
      </c>
      <c r="G3" t="str">
        <f t="shared" ref="G3:G20" ca="1" si="3">TEXT(RANDBETWEEN(18,66)/10,"0.0")</f>
        <v>5.5</v>
      </c>
      <c r="H3" t="str">
        <f t="shared" ref="H3:H20" ca="1" si="4">TEXT(RANDBETWEEN(26,64)/10,"0.0")</f>
        <v>5.0</v>
      </c>
      <c r="I3">
        <f t="shared" ref="I3:I20" ca="1" si="5">RANDBETWEEN(45,112)</f>
        <v>109</v>
      </c>
      <c r="J3">
        <f t="shared" ref="J3:J20" ca="1" si="6">RANDBETWEEN(61,79)</f>
        <v>73</v>
      </c>
      <c r="K3">
        <f t="shared" ref="K3:K20" ca="1" si="7">RANDBETWEEN(36,54)</f>
        <v>50</v>
      </c>
      <c r="L3">
        <f t="shared" ref="L3:L20" ca="1" si="8">RANDBETWEEN(21,30)</f>
        <v>27</v>
      </c>
      <c r="M3" t="str">
        <f t="shared" ref="M3:M20" ca="1" si="9">TEXT(RANDBETWEEN(15,25)/10,"0.0")&amp;":1"</f>
        <v>1.5:1</v>
      </c>
      <c r="N3" s="3" t="str">
        <f t="shared" ref="N3:N20" ca="1" si="10">TEXT(RANDBETWEEN(4,55)/10,"0.0")</f>
        <v>5.0</v>
      </c>
      <c r="O3">
        <f t="shared" ref="O3:O20" ca="1" si="11">RANDBETWEEN(120,160)</f>
        <v>155</v>
      </c>
      <c r="P3">
        <f t="shared" ref="P3:P20" ca="1" si="12">RANDBETWEEN(4,10)</f>
        <v>8</v>
      </c>
      <c r="Q3">
        <f t="shared" ref="Q3:Q20" ca="1" si="13">RANDBETWEEN(50,70)</f>
        <v>59</v>
      </c>
      <c r="R3">
        <f t="shared" ref="R3:R20" ca="1" si="14">RANDBETWEEN(20,40)</f>
        <v>40</v>
      </c>
      <c r="S3">
        <f t="shared" ref="S3:S20" ca="1" si="15">RANDBETWEEN(3,8)</f>
        <v>6</v>
      </c>
      <c r="T3" t="str">
        <f t="shared" ref="T3:T20" ca="1" si="16">TEXT(RANDBETWEEN(735,745)/100,"0.00")</f>
        <v>7.36</v>
      </c>
      <c r="U3">
        <v>3.5</v>
      </c>
      <c r="V3" s="4" t="str">
        <f t="shared" ref="V3:V20" ca="1" si="17">TEXT(RANDBETWEEN(465,598)/100,"0.00")</f>
        <v>5.32</v>
      </c>
      <c r="W3" t="str">
        <f t="shared" ref="W3:W20" ca="1" si="18">TEXT(RANDBETWEEN(214,273)/100,"0.00")</f>
        <v>2.17</v>
      </c>
      <c r="X3">
        <f t="shared" ref="X3:X20" ca="1" si="19">RANDBETWEEN(24,32)</f>
        <v>29</v>
      </c>
      <c r="Y3">
        <f t="shared" ref="Y3:Y20" ca="1" si="20">RANDBETWEEN(-3,3)</f>
        <v>3</v>
      </c>
      <c r="Z3" t="str">
        <f t="shared" ref="Z3:Z20" ca="1" si="21">TEXT(RANDBETWEEN(1064,1330)/100,"0.00")</f>
        <v>11.48</v>
      </c>
      <c r="AA3">
        <f t="shared" ref="AA3:AA20" ca="1" si="22">RANDBETWEEN(8,16)</f>
        <v>11</v>
      </c>
      <c r="AB3" t="str">
        <f t="shared" ref="AB3:AB20" ca="1" si="23">RANDBETWEEN(4,10)&amp;"X 109 /L"</f>
        <v>9X 109 /L</v>
      </c>
    </row>
    <row r="4" spans="1:28">
      <c r="A4" t="s">
        <v>10</v>
      </c>
      <c r="B4" s="5" t="s">
        <v>47</v>
      </c>
      <c r="C4" s="1" t="s">
        <v>46</v>
      </c>
      <c r="D4">
        <f t="shared" ca="1" si="0"/>
        <v>48</v>
      </c>
      <c r="E4">
        <f t="shared" ca="1" si="1"/>
        <v>22</v>
      </c>
      <c r="F4" t="str">
        <f t="shared" ca="1" si="2"/>
        <v>6.2</v>
      </c>
      <c r="G4" t="str">
        <f t="shared" ca="1" si="3"/>
        <v>4.2</v>
      </c>
      <c r="H4" t="str">
        <f t="shared" ca="1" si="4"/>
        <v>2.8</v>
      </c>
      <c r="I4">
        <f t="shared" ca="1" si="5"/>
        <v>64</v>
      </c>
      <c r="J4">
        <f t="shared" ca="1" si="6"/>
        <v>70</v>
      </c>
      <c r="K4">
        <f t="shared" ca="1" si="7"/>
        <v>44</v>
      </c>
      <c r="L4">
        <f t="shared" ca="1" si="8"/>
        <v>21</v>
      </c>
      <c r="M4" t="str">
        <f t="shared" ca="1" si="9"/>
        <v>1.6:1</v>
      </c>
      <c r="N4" s="3" t="str">
        <f t="shared" ca="1" si="10"/>
        <v>0.8</v>
      </c>
      <c r="O4">
        <f t="shared" ca="1" si="11"/>
        <v>132</v>
      </c>
      <c r="P4">
        <f t="shared" ca="1" si="12"/>
        <v>5</v>
      </c>
      <c r="Q4">
        <f t="shared" ca="1" si="13"/>
        <v>67</v>
      </c>
      <c r="R4">
        <f t="shared" ca="1" si="14"/>
        <v>37</v>
      </c>
      <c r="S4">
        <f t="shared" ca="1" si="15"/>
        <v>8</v>
      </c>
      <c r="T4" t="str">
        <f t="shared" ca="1" si="16"/>
        <v>7.40</v>
      </c>
      <c r="U4">
        <v>3.5</v>
      </c>
      <c r="V4" s="4" t="str">
        <f t="shared" ca="1" si="17"/>
        <v>5.20</v>
      </c>
      <c r="W4" t="str">
        <f t="shared" ca="1" si="18"/>
        <v>2.60</v>
      </c>
      <c r="X4">
        <f t="shared" ca="1" si="19"/>
        <v>30</v>
      </c>
      <c r="Y4">
        <f t="shared" ca="1" si="20"/>
        <v>1</v>
      </c>
      <c r="Z4" t="str">
        <f t="shared" ca="1" si="21"/>
        <v>12.60</v>
      </c>
      <c r="AA4">
        <f t="shared" ca="1" si="22"/>
        <v>9</v>
      </c>
      <c r="AB4" t="str">
        <f t="shared" ca="1" si="23"/>
        <v>7X 109 /L</v>
      </c>
    </row>
    <row r="5" spans="1:28">
      <c r="A5" t="s">
        <v>7</v>
      </c>
      <c r="B5" s="5" t="s">
        <v>47</v>
      </c>
      <c r="C5" s="1" t="s">
        <v>46</v>
      </c>
      <c r="D5">
        <f t="shared" ca="1" si="0"/>
        <v>63</v>
      </c>
      <c r="E5">
        <f t="shared" ca="1" si="1"/>
        <v>97</v>
      </c>
      <c r="F5" t="str">
        <f t="shared" ca="1" si="2"/>
        <v>14.5</v>
      </c>
      <c r="G5" t="str">
        <f t="shared" ca="1" si="3"/>
        <v>5.4</v>
      </c>
      <c r="H5" t="str">
        <f t="shared" ca="1" si="4"/>
        <v>4.9</v>
      </c>
      <c r="I5">
        <f t="shared" ca="1" si="5"/>
        <v>64</v>
      </c>
      <c r="J5">
        <f t="shared" ca="1" si="6"/>
        <v>71</v>
      </c>
      <c r="K5">
        <f t="shared" ca="1" si="7"/>
        <v>42</v>
      </c>
      <c r="L5">
        <f t="shared" ca="1" si="8"/>
        <v>26</v>
      </c>
      <c r="M5" t="str">
        <f t="shared" ca="1" si="9"/>
        <v>1.9:1</v>
      </c>
      <c r="N5" s="3" t="str">
        <f t="shared" ca="1" si="10"/>
        <v>3.5</v>
      </c>
      <c r="O5">
        <f t="shared" ca="1" si="11"/>
        <v>157</v>
      </c>
      <c r="P5">
        <f t="shared" ca="1" si="12"/>
        <v>10</v>
      </c>
      <c r="Q5">
        <f t="shared" ca="1" si="13"/>
        <v>59</v>
      </c>
      <c r="R5">
        <f t="shared" ca="1" si="14"/>
        <v>39</v>
      </c>
      <c r="S5">
        <f t="shared" ca="1" si="15"/>
        <v>4</v>
      </c>
      <c r="T5" t="str">
        <f t="shared" ca="1" si="16"/>
        <v>7.44</v>
      </c>
      <c r="U5">
        <v>3.5</v>
      </c>
      <c r="V5" s="4" t="str">
        <f t="shared" ca="1" si="17"/>
        <v>5.90</v>
      </c>
      <c r="W5" t="str">
        <f t="shared" ca="1" si="18"/>
        <v>2.62</v>
      </c>
      <c r="X5">
        <f t="shared" ca="1" si="19"/>
        <v>27</v>
      </c>
      <c r="Y5">
        <f t="shared" ca="1" si="20"/>
        <v>-2</v>
      </c>
      <c r="Z5" t="str">
        <f t="shared" ca="1" si="21"/>
        <v>10.64</v>
      </c>
      <c r="AA5">
        <f t="shared" ca="1" si="22"/>
        <v>11</v>
      </c>
      <c r="AB5" t="str">
        <f t="shared" ca="1" si="23"/>
        <v>10X 109 /L</v>
      </c>
    </row>
    <row r="6" spans="1:28">
      <c r="A6" t="s">
        <v>19</v>
      </c>
      <c r="B6" s="5" t="s">
        <v>47</v>
      </c>
      <c r="C6" s="1" t="s">
        <v>46</v>
      </c>
      <c r="D6">
        <f t="shared" ca="1" si="0"/>
        <v>68</v>
      </c>
      <c r="E6">
        <f t="shared" ca="1" si="1"/>
        <v>86</v>
      </c>
      <c r="F6" t="str">
        <f t="shared" ca="1" si="2"/>
        <v>18.0</v>
      </c>
      <c r="G6" t="str">
        <f t="shared" ca="1" si="3"/>
        <v>4.2</v>
      </c>
      <c r="H6" t="str">
        <f t="shared" ca="1" si="4"/>
        <v>2.7</v>
      </c>
      <c r="I6">
        <f t="shared" ca="1" si="5"/>
        <v>108</v>
      </c>
      <c r="J6">
        <f t="shared" ca="1" si="6"/>
        <v>76</v>
      </c>
      <c r="K6">
        <f t="shared" ca="1" si="7"/>
        <v>53</v>
      </c>
      <c r="L6">
        <f t="shared" ca="1" si="8"/>
        <v>28</v>
      </c>
      <c r="M6" t="str">
        <f t="shared" ca="1" si="9"/>
        <v>2.4:1</v>
      </c>
      <c r="N6" s="3" t="str">
        <f t="shared" ca="1" si="10"/>
        <v>0.4</v>
      </c>
      <c r="O6">
        <f t="shared" ca="1" si="11"/>
        <v>136</v>
      </c>
      <c r="P6">
        <f t="shared" ca="1" si="12"/>
        <v>10</v>
      </c>
      <c r="Q6">
        <f t="shared" ca="1" si="13"/>
        <v>57</v>
      </c>
      <c r="R6">
        <f t="shared" ca="1" si="14"/>
        <v>23</v>
      </c>
      <c r="S6">
        <f t="shared" ca="1" si="15"/>
        <v>3</v>
      </c>
      <c r="T6" t="str">
        <f t="shared" ca="1" si="16"/>
        <v>7.43</v>
      </c>
      <c r="U6">
        <v>3.5</v>
      </c>
      <c r="V6" s="4" t="str">
        <f t="shared" ca="1" si="17"/>
        <v>5.10</v>
      </c>
      <c r="W6" t="str">
        <f t="shared" ca="1" si="18"/>
        <v>2.63</v>
      </c>
      <c r="X6">
        <f t="shared" ca="1" si="19"/>
        <v>27</v>
      </c>
      <c r="Y6">
        <f t="shared" ca="1" si="20"/>
        <v>-2</v>
      </c>
      <c r="Z6" t="str">
        <f t="shared" ca="1" si="21"/>
        <v>12.33</v>
      </c>
      <c r="AA6">
        <f t="shared" ca="1" si="22"/>
        <v>12</v>
      </c>
      <c r="AB6" t="str">
        <f t="shared" ca="1" si="23"/>
        <v>9X 109 /L</v>
      </c>
    </row>
    <row r="7" spans="1:28">
      <c r="A7" t="s">
        <v>11</v>
      </c>
      <c r="B7" s="5" t="s">
        <v>47</v>
      </c>
      <c r="C7" s="1" t="s">
        <v>46</v>
      </c>
      <c r="D7">
        <f t="shared" ca="1" si="0"/>
        <v>45</v>
      </c>
      <c r="E7">
        <f t="shared" ca="1" si="1"/>
        <v>114</v>
      </c>
      <c r="F7" t="str">
        <f t="shared" ca="1" si="2"/>
        <v>17.5</v>
      </c>
      <c r="G7" t="str">
        <f t="shared" ca="1" si="3"/>
        <v>5.6</v>
      </c>
      <c r="H7" t="str">
        <f t="shared" ca="1" si="4"/>
        <v>6.1</v>
      </c>
      <c r="I7">
        <f t="shared" ca="1" si="5"/>
        <v>89</v>
      </c>
      <c r="J7">
        <f t="shared" ca="1" si="6"/>
        <v>64</v>
      </c>
      <c r="K7">
        <f t="shared" ca="1" si="7"/>
        <v>39</v>
      </c>
      <c r="L7">
        <f t="shared" ca="1" si="8"/>
        <v>24</v>
      </c>
      <c r="M7" t="str">
        <f t="shared" ca="1" si="9"/>
        <v>1.8:1</v>
      </c>
      <c r="N7" s="3" t="str">
        <f t="shared" ca="1" si="10"/>
        <v>5.1</v>
      </c>
      <c r="O7">
        <f t="shared" ca="1" si="11"/>
        <v>138</v>
      </c>
      <c r="P7">
        <f t="shared" ca="1" si="12"/>
        <v>6</v>
      </c>
      <c r="Q7">
        <f t="shared" ca="1" si="13"/>
        <v>50</v>
      </c>
      <c r="R7">
        <f t="shared" ca="1" si="14"/>
        <v>21</v>
      </c>
      <c r="S7">
        <f t="shared" ca="1" si="15"/>
        <v>6</v>
      </c>
      <c r="T7" t="str">
        <f t="shared" ca="1" si="16"/>
        <v>7.35</v>
      </c>
      <c r="U7">
        <v>3.5</v>
      </c>
      <c r="V7" s="4" t="str">
        <f t="shared" ca="1" si="17"/>
        <v>5.96</v>
      </c>
      <c r="W7" t="str">
        <f t="shared" ca="1" si="18"/>
        <v>2.27</v>
      </c>
      <c r="X7">
        <f t="shared" ca="1" si="19"/>
        <v>24</v>
      </c>
      <c r="Y7">
        <f t="shared" ca="1" si="20"/>
        <v>3</v>
      </c>
      <c r="Z7" t="str">
        <f t="shared" ca="1" si="21"/>
        <v>11.35</v>
      </c>
      <c r="AA7">
        <f t="shared" ca="1" si="22"/>
        <v>9</v>
      </c>
      <c r="AB7" t="str">
        <f t="shared" ca="1" si="23"/>
        <v>10X 109 /L</v>
      </c>
    </row>
    <row r="8" spans="1:28">
      <c r="A8" t="s">
        <v>9</v>
      </c>
      <c r="B8" s="5" t="s">
        <v>47</v>
      </c>
      <c r="C8" s="1" t="s">
        <v>46</v>
      </c>
      <c r="D8">
        <f t="shared" ca="1" si="0"/>
        <v>62</v>
      </c>
      <c r="E8">
        <f t="shared" ca="1" si="1"/>
        <v>118</v>
      </c>
      <c r="F8" t="str">
        <f t="shared" ca="1" si="2"/>
        <v>13.2</v>
      </c>
      <c r="G8" t="str">
        <f t="shared" ca="1" si="3"/>
        <v>3.8</v>
      </c>
      <c r="H8" t="str">
        <f t="shared" ca="1" si="4"/>
        <v>5.9</v>
      </c>
      <c r="I8">
        <f t="shared" ca="1" si="5"/>
        <v>64</v>
      </c>
      <c r="J8">
        <f t="shared" ca="1" si="6"/>
        <v>65</v>
      </c>
      <c r="K8">
        <f t="shared" ca="1" si="7"/>
        <v>52</v>
      </c>
      <c r="L8">
        <f t="shared" ca="1" si="8"/>
        <v>28</v>
      </c>
      <c r="M8" t="str">
        <f t="shared" ca="1" si="9"/>
        <v>1.7:1</v>
      </c>
      <c r="N8" s="3" t="str">
        <f t="shared" ca="1" si="10"/>
        <v>3.3</v>
      </c>
      <c r="O8">
        <f t="shared" ca="1" si="11"/>
        <v>138</v>
      </c>
      <c r="P8">
        <f t="shared" ca="1" si="12"/>
        <v>5</v>
      </c>
      <c r="Q8">
        <f t="shared" ca="1" si="13"/>
        <v>63</v>
      </c>
      <c r="R8">
        <f t="shared" ca="1" si="14"/>
        <v>22</v>
      </c>
      <c r="S8">
        <f t="shared" ca="1" si="15"/>
        <v>3</v>
      </c>
      <c r="T8" t="str">
        <f t="shared" ca="1" si="16"/>
        <v>7.41</v>
      </c>
      <c r="U8">
        <v>3.5</v>
      </c>
      <c r="V8" s="4" t="str">
        <f t="shared" ca="1" si="17"/>
        <v>5.61</v>
      </c>
      <c r="W8" t="str">
        <f t="shared" ca="1" si="18"/>
        <v>2.25</v>
      </c>
      <c r="X8">
        <f t="shared" ca="1" si="19"/>
        <v>31</v>
      </c>
      <c r="Y8">
        <f t="shared" ca="1" si="20"/>
        <v>2</v>
      </c>
      <c r="Z8" t="str">
        <f t="shared" ca="1" si="21"/>
        <v>13.27</v>
      </c>
      <c r="AA8">
        <f t="shared" ca="1" si="22"/>
        <v>14</v>
      </c>
      <c r="AB8" t="str">
        <f t="shared" ca="1" si="23"/>
        <v>10X 109 /L</v>
      </c>
    </row>
    <row r="9" spans="1:28">
      <c r="A9" t="s">
        <v>18</v>
      </c>
      <c r="B9" s="5" t="s">
        <v>47</v>
      </c>
      <c r="C9" s="1" t="s">
        <v>46</v>
      </c>
      <c r="D9">
        <f t="shared" ca="1" si="0"/>
        <v>54</v>
      </c>
      <c r="E9">
        <f t="shared" ca="1" si="1"/>
        <v>94</v>
      </c>
      <c r="F9" t="str">
        <f t="shared" ca="1" si="2"/>
        <v>9.0</v>
      </c>
      <c r="G9" t="str">
        <f t="shared" ca="1" si="3"/>
        <v>2.0</v>
      </c>
      <c r="H9" t="str">
        <f t="shared" ca="1" si="4"/>
        <v>6.4</v>
      </c>
      <c r="I9">
        <f t="shared" ca="1" si="5"/>
        <v>87</v>
      </c>
      <c r="J9">
        <f t="shared" ca="1" si="6"/>
        <v>64</v>
      </c>
      <c r="K9">
        <f t="shared" ca="1" si="7"/>
        <v>36</v>
      </c>
      <c r="L9">
        <f t="shared" ca="1" si="8"/>
        <v>25</v>
      </c>
      <c r="M9" t="str">
        <f t="shared" ca="1" si="9"/>
        <v>2.3:1</v>
      </c>
      <c r="N9" s="3" t="str">
        <f t="shared" ca="1" si="10"/>
        <v>5.4</v>
      </c>
      <c r="O9">
        <f t="shared" ca="1" si="11"/>
        <v>143</v>
      </c>
      <c r="P9">
        <f t="shared" ca="1" si="12"/>
        <v>6</v>
      </c>
      <c r="Q9">
        <f t="shared" ca="1" si="13"/>
        <v>70</v>
      </c>
      <c r="R9">
        <f t="shared" ca="1" si="14"/>
        <v>37</v>
      </c>
      <c r="S9">
        <f t="shared" ca="1" si="15"/>
        <v>8</v>
      </c>
      <c r="T9" t="str">
        <f t="shared" ca="1" si="16"/>
        <v>7.40</v>
      </c>
      <c r="U9">
        <v>3.5</v>
      </c>
      <c r="V9" s="4" t="str">
        <f t="shared" ca="1" si="17"/>
        <v>5.69</v>
      </c>
      <c r="W9" t="str">
        <f t="shared" ca="1" si="18"/>
        <v>2.17</v>
      </c>
      <c r="X9">
        <f t="shared" ca="1" si="19"/>
        <v>27</v>
      </c>
      <c r="Y9">
        <f t="shared" ca="1" si="20"/>
        <v>-1</v>
      </c>
      <c r="Z9" t="str">
        <f t="shared" ca="1" si="21"/>
        <v>13.13</v>
      </c>
      <c r="AA9">
        <f t="shared" ca="1" si="22"/>
        <v>16</v>
      </c>
      <c r="AB9" t="str">
        <f t="shared" ca="1" si="23"/>
        <v>8X 109 /L</v>
      </c>
    </row>
    <row r="10" spans="1:28">
      <c r="A10" t="s">
        <v>17</v>
      </c>
      <c r="B10" s="5" t="s">
        <v>47</v>
      </c>
      <c r="C10" s="1" t="s">
        <v>46</v>
      </c>
      <c r="D10">
        <f t="shared" ca="1" si="0"/>
        <v>55</v>
      </c>
      <c r="E10">
        <f t="shared" ca="1" si="1"/>
        <v>24</v>
      </c>
      <c r="F10" t="str">
        <f t="shared" ca="1" si="2"/>
        <v>14.3</v>
      </c>
      <c r="G10" t="str">
        <f t="shared" ca="1" si="3"/>
        <v>3.9</v>
      </c>
      <c r="H10" t="str">
        <f t="shared" ca="1" si="4"/>
        <v>4.3</v>
      </c>
      <c r="I10">
        <f t="shared" ca="1" si="5"/>
        <v>102</v>
      </c>
      <c r="J10">
        <f t="shared" ca="1" si="6"/>
        <v>78</v>
      </c>
      <c r="K10">
        <f t="shared" ca="1" si="7"/>
        <v>39</v>
      </c>
      <c r="L10">
        <f t="shared" ca="1" si="8"/>
        <v>25</v>
      </c>
      <c r="M10" t="str">
        <f t="shared" ca="1" si="9"/>
        <v>1.9:1</v>
      </c>
      <c r="N10" s="3" t="str">
        <f t="shared" ca="1" si="10"/>
        <v>1.4</v>
      </c>
      <c r="O10">
        <f t="shared" ca="1" si="11"/>
        <v>150</v>
      </c>
      <c r="P10">
        <f t="shared" ca="1" si="12"/>
        <v>7</v>
      </c>
      <c r="Q10">
        <f t="shared" ca="1" si="13"/>
        <v>55</v>
      </c>
      <c r="R10">
        <f t="shared" ca="1" si="14"/>
        <v>31</v>
      </c>
      <c r="S10">
        <f t="shared" ca="1" si="15"/>
        <v>3</v>
      </c>
      <c r="T10" t="str">
        <f t="shared" ca="1" si="16"/>
        <v>7.37</v>
      </c>
      <c r="U10">
        <v>3.5</v>
      </c>
      <c r="V10" s="4" t="str">
        <f t="shared" ca="1" si="17"/>
        <v>5.77</v>
      </c>
      <c r="W10" t="str">
        <f t="shared" ca="1" si="18"/>
        <v>2.67</v>
      </c>
      <c r="X10">
        <f t="shared" ca="1" si="19"/>
        <v>30</v>
      </c>
      <c r="Y10">
        <f t="shared" ca="1" si="20"/>
        <v>-3</v>
      </c>
      <c r="Z10" t="str">
        <f t="shared" ca="1" si="21"/>
        <v>11.62</v>
      </c>
      <c r="AA10">
        <f t="shared" ca="1" si="22"/>
        <v>10</v>
      </c>
      <c r="AB10" t="str">
        <f t="shared" ca="1" si="23"/>
        <v>5X 109 /L</v>
      </c>
    </row>
    <row r="11" spans="1:28">
      <c r="A11" t="s">
        <v>20</v>
      </c>
      <c r="B11" s="5" t="s">
        <v>47</v>
      </c>
      <c r="C11" s="1" t="s">
        <v>46</v>
      </c>
      <c r="D11">
        <f t="shared" ca="1" si="0"/>
        <v>47</v>
      </c>
      <c r="E11">
        <f t="shared" ca="1" si="1"/>
        <v>24</v>
      </c>
      <c r="F11" t="str">
        <f t="shared" ca="1" si="2"/>
        <v>9.1</v>
      </c>
      <c r="G11" t="str">
        <f t="shared" ca="1" si="3"/>
        <v>2.7</v>
      </c>
      <c r="H11" t="str">
        <f t="shared" ca="1" si="4"/>
        <v>4.1</v>
      </c>
      <c r="I11">
        <f t="shared" ca="1" si="5"/>
        <v>97</v>
      </c>
      <c r="J11">
        <f t="shared" ca="1" si="6"/>
        <v>77</v>
      </c>
      <c r="K11">
        <f t="shared" ca="1" si="7"/>
        <v>43</v>
      </c>
      <c r="L11">
        <f t="shared" ca="1" si="8"/>
        <v>23</v>
      </c>
      <c r="M11" t="str">
        <f t="shared" ca="1" si="9"/>
        <v>1.6:1</v>
      </c>
      <c r="N11" s="3" t="str">
        <f t="shared" ca="1" si="10"/>
        <v>1.5</v>
      </c>
      <c r="O11">
        <f t="shared" ca="1" si="11"/>
        <v>157</v>
      </c>
      <c r="P11">
        <f t="shared" ca="1" si="12"/>
        <v>5</v>
      </c>
      <c r="Q11">
        <f t="shared" ca="1" si="13"/>
        <v>61</v>
      </c>
      <c r="R11">
        <f t="shared" ca="1" si="14"/>
        <v>21</v>
      </c>
      <c r="S11">
        <f t="shared" ca="1" si="15"/>
        <v>4</v>
      </c>
      <c r="T11" t="str">
        <f t="shared" ca="1" si="16"/>
        <v>7.37</v>
      </c>
      <c r="U11">
        <v>3.5</v>
      </c>
      <c r="V11" s="4" t="str">
        <f t="shared" ca="1" si="17"/>
        <v>5.21</v>
      </c>
      <c r="W11" t="str">
        <f t="shared" ca="1" si="18"/>
        <v>2.43</v>
      </c>
      <c r="X11">
        <f t="shared" ca="1" si="19"/>
        <v>28</v>
      </c>
      <c r="Y11">
        <f t="shared" ca="1" si="20"/>
        <v>-2</v>
      </c>
      <c r="Z11" t="str">
        <f t="shared" ca="1" si="21"/>
        <v>11.23</v>
      </c>
      <c r="AA11">
        <f t="shared" ca="1" si="22"/>
        <v>14</v>
      </c>
      <c r="AB11" t="str">
        <f t="shared" ca="1" si="23"/>
        <v>6X 109 /L</v>
      </c>
    </row>
    <row r="12" spans="1:28">
      <c r="A12" t="s">
        <v>16</v>
      </c>
      <c r="B12" s="5" t="s">
        <v>47</v>
      </c>
      <c r="C12" s="1" t="s">
        <v>46</v>
      </c>
      <c r="D12">
        <f t="shared" ca="1" si="0"/>
        <v>45</v>
      </c>
      <c r="E12">
        <f t="shared" ca="1" si="1"/>
        <v>89</v>
      </c>
      <c r="F12" t="str">
        <f t="shared" ca="1" si="2"/>
        <v>11.4</v>
      </c>
      <c r="G12" t="str">
        <f t="shared" ca="1" si="3"/>
        <v>2.7</v>
      </c>
      <c r="H12" t="str">
        <f t="shared" ca="1" si="4"/>
        <v>6.4</v>
      </c>
      <c r="I12">
        <f t="shared" ca="1" si="5"/>
        <v>106</v>
      </c>
      <c r="J12">
        <f t="shared" ca="1" si="6"/>
        <v>64</v>
      </c>
      <c r="K12">
        <f t="shared" ca="1" si="7"/>
        <v>54</v>
      </c>
      <c r="L12">
        <f t="shared" ca="1" si="8"/>
        <v>29</v>
      </c>
      <c r="M12" t="str">
        <f t="shared" ca="1" si="9"/>
        <v>1.9:1</v>
      </c>
      <c r="N12" s="3" t="str">
        <f t="shared" ca="1" si="10"/>
        <v>2.2</v>
      </c>
      <c r="O12">
        <f t="shared" ca="1" si="11"/>
        <v>122</v>
      </c>
      <c r="P12">
        <f t="shared" ca="1" si="12"/>
        <v>5</v>
      </c>
      <c r="Q12">
        <f t="shared" ca="1" si="13"/>
        <v>58</v>
      </c>
      <c r="R12">
        <f t="shared" ca="1" si="14"/>
        <v>36</v>
      </c>
      <c r="S12">
        <f t="shared" ca="1" si="15"/>
        <v>7</v>
      </c>
      <c r="T12" t="str">
        <f t="shared" ca="1" si="16"/>
        <v>7.44</v>
      </c>
      <c r="U12">
        <v>3.5</v>
      </c>
      <c r="V12" s="4" t="str">
        <f t="shared" ca="1" si="17"/>
        <v>4.84</v>
      </c>
      <c r="W12" t="str">
        <f t="shared" ca="1" si="18"/>
        <v>2.21</v>
      </c>
      <c r="X12">
        <f t="shared" ca="1" si="19"/>
        <v>28</v>
      </c>
      <c r="Y12">
        <f t="shared" ca="1" si="20"/>
        <v>3</v>
      </c>
      <c r="Z12" t="str">
        <f t="shared" ca="1" si="21"/>
        <v>12.32</v>
      </c>
      <c r="AA12">
        <f t="shared" ca="1" si="22"/>
        <v>9</v>
      </c>
      <c r="AB12" t="str">
        <f t="shared" ca="1" si="23"/>
        <v>5X 109 /L</v>
      </c>
    </row>
    <row r="13" spans="1:28">
      <c r="A13" t="s">
        <v>12</v>
      </c>
      <c r="B13" s="5" t="s">
        <v>47</v>
      </c>
      <c r="C13" s="1" t="s">
        <v>46</v>
      </c>
      <c r="D13">
        <f t="shared" ca="1" si="0"/>
        <v>55</v>
      </c>
      <c r="E13">
        <f t="shared" ca="1" si="1"/>
        <v>124</v>
      </c>
      <c r="F13" t="str">
        <f t="shared" ca="1" si="2"/>
        <v>15.8</v>
      </c>
      <c r="G13" t="str">
        <f t="shared" ca="1" si="3"/>
        <v>1.9</v>
      </c>
      <c r="H13" t="str">
        <f t="shared" ca="1" si="4"/>
        <v>4.9</v>
      </c>
      <c r="I13">
        <f t="shared" ca="1" si="5"/>
        <v>73</v>
      </c>
      <c r="J13">
        <f t="shared" ca="1" si="6"/>
        <v>71</v>
      </c>
      <c r="K13">
        <f t="shared" ca="1" si="7"/>
        <v>47</v>
      </c>
      <c r="L13">
        <f t="shared" ca="1" si="8"/>
        <v>28</v>
      </c>
      <c r="M13" t="str">
        <f t="shared" ca="1" si="9"/>
        <v>2.4:1</v>
      </c>
      <c r="N13" s="3" t="str">
        <f t="shared" ca="1" si="10"/>
        <v>4.4</v>
      </c>
      <c r="O13">
        <f t="shared" ca="1" si="11"/>
        <v>147</v>
      </c>
      <c r="P13">
        <f t="shared" ca="1" si="12"/>
        <v>7</v>
      </c>
      <c r="Q13">
        <f t="shared" ca="1" si="13"/>
        <v>54</v>
      </c>
      <c r="R13">
        <f t="shared" ca="1" si="14"/>
        <v>30</v>
      </c>
      <c r="S13">
        <f t="shared" ca="1" si="15"/>
        <v>5</v>
      </c>
      <c r="T13" t="str">
        <f t="shared" ca="1" si="16"/>
        <v>7.44</v>
      </c>
      <c r="U13">
        <v>3.5</v>
      </c>
      <c r="V13" s="4" t="str">
        <f t="shared" ca="1" si="17"/>
        <v>5.20</v>
      </c>
      <c r="W13" t="str">
        <f t="shared" ca="1" si="18"/>
        <v>2.48</v>
      </c>
      <c r="X13">
        <f t="shared" ca="1" si="19"/>
        <v>29</v>
      </c>
      <c r="Y13">
        <f t="shared" ca="1" si="20"/>
        <v>3</v>
      </c>
      <c r="Z13" t="str">
        <f t="shared" ca="1" si="21"/>
        <v>12.39</v>
      </c>
      <c r="AA13">
        <f t="shared" ca="1" si="22"/>
        <v>13</v>
      </c>
      <c r="AB13" t="str">
        <f t="shared" ca="1" si="23"/>
        <v>6X 109 /L</v>
      </c>
    </row>
    <row r="14" spans="1:28">
      <c r="A14" t="s">
        <v>13</v>
      </c>
      <c r="B14" s="5" t="s">
        <v>47</v>
      </c>
      <c r="C14" s="1" t="s">
        <v>46</v>
      </c>
      <c r="D14">
        <f t="shared" ca="1" si="0"/>
        <v>62</v>
      </c>
      <c r="E14">
        <f t="shared" ca="1" si="1"/>
        <v>27</v>
      </c>
      <c r="F14" t="str">
        <f t="shared" ca="1" si="2"/>
        <v>15.0</v>
      </c>
      <c r="G14" t="str">
        <f t="shared" ca="1" si="3"/>
        <v>1.9</v>
      </c>
      <c r="H14" t="str">
        <f t="shared" ca="1" si="4"/>
        <v>6.2</v>
      </c>
      <c r="I14">
        <f t="shared" ca="1" si="5"/>
        <v>60</v>
      </c>
      <c r="J14">
        <f t="shared" ca="1" si="6"/>
        <v>67</v>
      </c>
      <c r="K14">
        <f t="shared" ca="1" si="7"/>
        <v>40</v>
      </c>
      <c r="L14">
        <f t="shared" ca="1" si="8"/>
        <v>21</v>
      </c>
      <c r="M14" t="str">
        <f t="shared" ca="1" si="9"/>
        <v>1.9:1</v>
      </c>
      <c r="N14" s="3" t="str">
        <f t="shared" ca="1" si="10"/>
        <v>3.1</v>
      </c>
      <c r="O14">
        <f t="shared" ca="1" si="11"/>
        <v>147</v>
      </c>
      <c r="P14">
        <f t="shared" ca="1" si="12"/>
        <v>9</v>
      </c>
      <c r="Q14">
        <f t="shared" ca="1" si="13"/>
        <v>66</v>
      </c>
      <c r="R14">
        <f t="shared" ca="1" si="14"/>
        <v>40</v>
      </c>
      <c r="S14">
        <f t="shared" ca="1" si="15"/>
        <v>6</v>
      </c>
      <c r="T14" t="str">
        <f t="shared" ca="1" si="16"/>
        <v>7.36</v>
      </c>
      <c r="U14">
        <v>3.5</v>
      </c>
      <c r="V14" s="4" t="str">
        <f t="shared" ca="1" si="17"/>
        <v>5.13</v>
      </c>
      <c r="W14" t="str">
        <f t="shared" ca="1" si="18"/>
        <v>2.18</v>
      </c>
      <c r="X14">
        <f t="shared" ca="1" si="19"/>
        <v>32</v>
      </c>
      <c r="Y14">
        <f t="shared" ca="1" si="20"/>
        <v>0</v>
      </c>
      <c r="Z14" t="str">
        <f t="shared" ca="1" si="21"/>
        <v>11.10</v>
      </c>
      <c r="AA14">
        <f t="shared" ca="1" si="22"/>
        <v>9</v>
      </c>
      <c r="AB14" t="str">
        <f t="shared" ca="1" si="23"/>
        <v>4X 109 /L</v>
      </c>
    </row>
    <row r="15" spans="1:28">
      <c r="A15" t="s">
        <v>6</v>
      </c>
      <c r="B15" s="5" t="s">
        <v>47</v>
      </c>
      <c r="C15" s="1" t="s">
        <v>46</v>
      </c>
      <c r="D15">
        <f t="shared" ca="1" si="0"/>
        <v>47</v>
      </c>
      <c r="E15">
        <f t="shared" ca="1" si="1"/>
        <v>41</v>
      </c>
      <c r="F15" t="str">
        <f t="shared" ca="1" si="2"/>
        <v>6.1</v>
      </c>
      <c r="G15" t="str">
        <f t="shared" ca="1" si="3"/>
        <v>3.5</v>
      </c>
      <c r="H15" t="str">
        <f t="shared" ca="1" si="4"/>
        <v>5.4</v>
      </c>
      <c r="I15">
        <f t="shared" ca="1" si="5"/>
        <v>54</v>
      </c>
      <c r="J15">
        <f t="shared" ca="1" si="6"/>
        <v>66</v>
      </c>
      <c r="K15">
        <f t="shared" ca="1" si="7"/>
        <v>41</v>
      </c>
      <c r="L15">
        <f t="shared" ca="1" si="8"/>
        <v>27</v>
      </c>
      <c r="M15" t="str">
        <f t="shared" ca="1" si="9"/>
        <v>2.4:1</v>
      </c>
      <c r="N15" s="3" t="str">
        <f t="shared" ca="1" si="10"/>
        <v>2.5</v>
      </c>
      <c r="O15">
        <f t="shared" ca="1" si="11"/>
        <v>151</v>
      </c>
      <c r="P15">
        <f t="shared" ca="1" si="12"/>
        <v>4</v>
      </c>
      <c r="Q15">
        <f t="shared" ca="1" si="13"/>
        <v>61</v>
      </c>
      <c r="R15">
        <f t="shared" ca="1" si="14"/>
        <v>23</v>
      </c>
      <c r="S15">
        <f t="shared" ca="1" si="15"/>
        <v>6</v>
      </c>
      <c r="T15" t="str">
        <f t="shared" ca="1" si="16"/>
        <v>7.36</v>
      </c>
      <c r="U15">
        <v>3.5</v>
      </c>
      <c r="V15" s="4" t="str">
        <f t="shared" ca="1" si="17"/>
        <v>5.91</v>
      </c>
      <c r="W15" t="str">
        <f t="shared" ca="1" si="18"/>
        <v>2.60</v>
      </c>
      <c r="X15">
        <f t="shared" ca="1" si="19"/>
        <v>32</v>
      </c>
      <c r="Y15">
        <f t="shared" ca="1" si="20"/>
        <v>-2</v>
      </c>
      <c r="Z15" t="str">
        <f t="shared" ca="1" si="21"/>
        <v>12.66</v>
      </c>
      <c r="AA15">
        <f t="shared" ca="1" si="22"/>
        <v>13</v>
      </c>
      <c r="AB15" t="str">
        <f t="shared" ca="1" si="23"/>
        <v>4X 109 /L</v>
      </c>
    </row>
    <row r="16" spans="1:28">
      <c r="A16" t="s">
        <v>5</v>
      </c>
      <c r="B16" s="5" t="s">
        <v>47</v>
      </c>
      <c r="C16" s="1" t="s">
        <v>46</v>
      </c>
      <c r="D16">
        <f t="shared" ca="1" si="0"/>
        <v>49</v>
      </c>
      <c r="E16">
        <f t="shared" ca="1" si="1"/>
        <v>66</v>
      </c>
      <c r="F16" t="str">
        <f t="shared" ca="1" si="2"/>
        <v>12.3</v>
      </c>
      <c r="G16" t="str">
        <f t="shared" ca="1" si="3"/>
        <v>6.2</v>
      </c>
      <c r="H16" t="str">
        <f t="shared" ca="1" si="4"/>
        <v>3.4</v>
      </c>
      <c r="I16">
        <f t="shared" ca="1" si="5"/>
        <v>55</v>
      </c>
      <c r="J16">
        <f t="shared" ca="1" si="6"/>
        <v>62</v>
      </c>
      <c r="K16">
        <f t="shared" ca="1" si="7"/>
        <v>49</v>
      </c>
      <c r="L16">
        <f t="shared" ca="1" si="8"/>
        <v>25</v>
      </c>
      <c r="M16" t="str">
        <f t="shared" ca="1" si="9"/>
        <v>2.3:1</v>
      </c>
      <c r="N16" s="3" t="str">
        <f t="shared" ca="1" si="10"/>
        <v>4.2</v>
      </c>
      <c r="O16">
        <f t="shared" ca="1" si="11"/>
        <v>149</v>
      </c>
      <c r="P16">
        <f t="shared" ca="1" si="12"/>
        <v>5</v>
      </c>
      <c r="Q16">
        <f t="shared" ca="1" si="13"/>
        <v>67</v>
      </c>
      <c r="R16">
        <f t="shared" ca="1" si="14"/>
        <v>36</v>
      </c>
      <c r="S16">
        <f t="shared" ca="1" si="15"/>
        <v>7</v>
      </c>
      <c r="T16" t="str">
        <f t="shared" ca="1" si="16"/>
        <v>7.43</v>
      </c>
      <c r="U16">
        <v>3.5</v>
      </c>
      <c r="V16" s="4" t="str">
        <f t="shared" ca="1" si="17"/>
        <v>5.86</v>
      </c>
      <c r="W16" t="str">
        <f t="shared" ca="1" si="18"/>
        <v>2.16</v>
      </c>
      <c r="X16">
        <f t="shared" ca="1" si="19"/>
        <v>28</v>
      </c>
      <c r="Y16">
        <f t="shared" ca="1" si="20"/>
        <v>0</v>
      </c>
      <c r="Z16" t="str">
        <f t="shared" ca="1" si="21"/>
        <v>12.93</v>
      </c>
      <c r="AA16">
        <f t="shared" ca="1" si="22"/>
        <v>14</v>
      </c>
      <c r="AB16" t="str">
        <f t="shared" ca="1" si="23"/>
        <v>8X 109 /L</v>
      </c>
    </row>
    <row r="17" spans="1:28">
      <c r="A17" t="s">
        <v>4</v>
      </c>
      <c r="B17" s="5" t="s">
        <v>47</v>
      </c>
      <c r="C17" s="1" t="s">
        <v>46</v>
      </c>
      <c r="D17">
        <f t="shared" ca="1" si="0"/>
        <v>49</v>
      </c>
      <c r="E17">
        <f t="shared" ca="1" si="1"/>
        <v>84</v>
      </c>
      <c r="F17" t="str">
        <f t="shared" ca="1" si="2"/>
        <v>15.3</v>
      </c>
      <c r="G17" t="str">
        <f t="shared" ca="1" si="3"/>
        <v>6.1</v>
      </c>
      <c r="H17" t="str">
        <f t="shared" ca="1" si="4"/>
        <v>5.1</v>
      </c>
      <c r="I17">
        <f t="shared" ca="1" si="5"/>
        <v>106</v>
      </c>
      <c r="J17">
        <f t="shared" ca="1" si="6"/>
        <v>66</v>
      </c>
      <c r="K17">
        <f t="shared" ca="1" si="7"/>
        <v>46</v>
      </c>
      <c r="L17">
        <f t="shared" ca="1" si="8"/>
        <v>25</v>
      </c>
      <c r="M17" t="str">
        <f t="shared" ca="1" si="9"/>
        <v>2.0:1</v>
      </c>
      <c r="N17" s="3" t="str">
        <f t="shared" ca="1" si="10"/>
        <v>1.7</v>
      </c>
      <c r="O17">
        <f t="shared" ca="1" si="11"/>
        <v>125</v>
      </c>
      <c r="P17">
        <f t="shared" ca="1" si="12"/>
        <v>5</v>
      </c>
      <c r="Q17">
        <f t="shared" ca="1" si="13"/>
        <v>65</v>
      </c>
      <c r="R17">
        <f t="shared" ca="1" si="14"/>
        <v>32</v>
      </c>
      <c r="S17">
        <f t="shared" ca="1" si="15"/>
        <v>8</v>
      </c>
      <c r="T17" t="str">
        <f t="shared" ca="1" si="16"/>
        <v>7.43</v>
      </c>
      <c r="U17">
        <v>3.5</v>
      </c>
      <c r="V17" s="4" t="str">
        <f t="shared" ca="1" si="17"/>
        <v>4.74</v>
      </c>
      <c r="W17" t="str">
        <f t="shared" ca="1" si="18"/>
        <v>2.66</v>
      </c>
      <c r="X17">
        <f t="shared" ca="1" si="19"/>
        <v>32</v>
      </c>
      <c r="Y17">
        <f t="shared" ca="1" si="20"/>
        <v>-3</v>
      </c>
      <c r="Z17" t="str">
        <f t="shared" ca="1" si="21"/>
        <v>12.98</v>
      </c>
      <c r="AA17">
        <f t="shared" ca="1" si="22"/>
        <v>9</v>
      </c>
      <c r="AB17" t="str">
        <f t="shared" ca="1" si="23"/>
        <v>7X 109 /L</v>
      </c>
    </row>
    <row r="18" spans="1:28">
      <c r="A18" t="s">
        <v>3</v>
      </c>
      <c r="B18" s="5" t="s">
        <v>47</v>
      </c>
      <c r="C18" s="1" t="s">
        <v>46</v>
      </c>
      <c r="D18">
        <f t="shared" ca="1" si="0"/>
        <v>56</v>
      </c>
      <c r="E18">
        <f t="shared" ca="1" si="1"/>
        <v>33</v>
      </c>
      <c r="F18" t="str">
        <f t="shared" ca="1" si="2"/>
        <v>9.5</v>
      </c>
      <c r="G18" t="str">
        <f t="shared" ca="1" si="3"/>
        <v>5.4</v>
      </c>
      <c r="H18" t="str">
        <f t="shared" ca="1" si="4"/>
        <v>3.4</v>
      </c>
      <c r="I18">
        <f t="shared" ca="1" si="5"/>
        <v>105</v>
      </c>
      <c r="J18">
        <f t="shared" ca="1" si="6"/>
        <v>62</v>
      </c>
      <c r="K18">
        <f t="shared" ca="1" si="7"/>
        <v>47</v>
      </c>
      <c r="L18">
        <f t="shared" ca="1" si="8"/>
        <v>23</v>
      </c>
      <c r="M18" t="str">
        <f t="shared" ca="1" si="9"/>
        <v>1.9:1</v>
      </c>
      <c r="N18" s="3" t="str">
        <f t="shared" ca="1" si="10"/>
        <v>2.4</v>
      </c>
      <c r="O18">
        <f t="shared" ca="1" si="11"/>
        <v>127</v>
      </c>
      <c r="P18">
        <f t="shared" ca="1" si="12"/>
        <v>7</v>
      </c>
      <c r="Q18">
        <f t="shared" ca="1" si="13"/>
        <v>59</v>
      </c>
      <c r="R18">
        <f t="shared" ca="1" si="14"/>
        <v>36</v>
      </c>
      <c r="S18">
        <f t="shared" ca="1" si="15"/>
        <v>6</v>
      </c>
      <c r="T18" t="str">
        <f t="shared" ca="1" si="16"/>
        <v>7.39</v>
      </c>
      <c r="U18">
        <v>3.5</v>
      </c>
      <c r="V18" s="4" t="str">
        <f t="shared" ca="1" si="17"/>
        <v>5.19</v>
      </c>
      <c r="W18" t="str">
        <f t="shared" ca="1" si="18"/>
        <v>2.55</v>
      </c>
      <c r="X18">
        <f t="shared" ca="1" si="19"/>
        <v>27</v>
      </c>
      <c r="Y18">
        <f t="shared" ca="1" si="20"/>
        <v>3</v>
      </c>
      <c r="Z18" t="str">
        <f t="shared" ca="1" si="21"/>
        <v>11.74</v>
      </c>
      <c r="AA18">
        <f t="shared" ca="1" si="22"/>
        <v>12</v>
      </c>
      <c r="AB18" t="str">
        <f t="shared" ca="1" si="23"/>
        <v>7X 109 /L</v>
      </c>
    </row>
    <row r="19" spans="1:28">
      <c r="A19" t="s">
        <v>2</v>
      </c>
      <c r="B19" s="5" t="s">
        <v>47</v>
      </c>
      <c r="C19" s="1" t="s">
        <v>46</v>
      </c>
      <c r="D19">
        <f t="shared" ca="1" si="0"/>
        <v>67</v>
      </c>
      <c r="E19">
        <f t="shared" ca="1" si="1"/>
        <v>46</v>
      </c>
      <c r="F19" t="str">
        <f t="shared" ca="1" si="2"/>
        <v>15.1</v>
      </c>
      <c r="G19" t="str">
        <f t="shared" ca="1" si="3"/>
        <v>1.8</v>
      </c>
      <c r="H19" t="str">
        <f t="shared" ca="1" si="4"/>
        <v>3.6</v>
      </c>
      <c r="I19">
        <f t="shared" ca="1" si="5"/>
        <v>111</v>
      </c>
      <c r="J19">
        <f t="shared" ca="1" si="6"/>
        <v>62</v>
      </c>
      <c r="K19">
        <f t="shared" ca="1" si="7"/>
        <v>36</v>
      </c>
      <c r="L19">
        <f t="shared" ca="1" si="8"/>
        <v>24</v>
      </c>
      <c r="M19" t="str">
        <f t="shared" ca="1" si="9"/>
        <v>2.0:1</v>
      </c>
      <c r="N19" s="3" t="str">
        <f t="shared" ca="1" si="10"/>
        <v>2.9</v>
      </c>
      <c r="O19">
        <f t="shared" ca="1" si="11"/>
        <v>158</v>
      </c>
      <c r="P19">
        <f t="shared" ca="1" si="12"/>
        <v>8</v>
      </c>
      <c r="Q19">
        <f t="shared" ca="1" si="13"/>
        <v>52</v>
      </c>
      <c r="R19">
        <f t="shared" ca="1" si="14"/>
        <v>26</v>
      </c>
      <c r="S19">
        <f t="shared" ca="1" si="15"/>
        <v>7</v>
      </c>
      <c r="T19" t="str">
        <f t="shared" ca="1" si="16"/>
        <v>7.37</v>
      </c>
      <c r="U19">
        <v>3.5</v>
      </c>
      <c r="V19" s="4" t="str">
        <f t="shared" ca="1" si="17"/>
        <v>4.69</v>
      </c>
      <c r="W19" t="str">
        <f t="shared" ca="1" si="18"/>
        <v>2.62</v>
      </c>
      <c r="X19">
        <f t="shared" ca="1" si="19"/>
        <v>26</v>
      </c>
      <c r="Y19">
        <f t="shared" ca="1" si="20"/>
        <v>-2</v>
      </c>
      <c r="Z19" t="str">
        <f t="shared" ca="1" si="21"/>
        <v>11.53</v>
      </c>
      <c r="AA19">
        <f t="shared" ca="1" si="22"/>
        <v>13</v>
      </c>
      <c r="AB19" t="str">
        <f t="shared" ca="1" si="23"/>
        <v>8X 109 /L</v>
      </c>
    </row>
    <row r="20" spans="1:28">
      <c r="A20" t="s">
        <v>15</v>
      </c>
      <c r="B20" s="5" t="s">
        <v>47</v>
      </c>
      <c r="C20" s="1" t="s">
        <v>46</v>
      </c>
      <c r="D20">
        <f t="shared" ca="1" si="0"/>
        <v>62</v>
      </c>
      <c r="E20">
        <f t="shared" ca="1" si="1"/>
        <v>34</v>
      </c>
      <c r="F20" t="str">
        <f t="shared" ca="1" si="2"/>
        <v>13.4</v>
      </c>
      <c r="G20" t="str">
        <f t="shared" ca="1" si="3"/>
        <v>5.9</v>
      </c>
      <c r="H20" t="str">
        <f t="shared" ca="1" si="4"/>
        <v>4.3</v>
      </c>
      <c r="I20">
        <f t="shared" ca="1" si="5"/>
        <v>55</v>
      </c>
      <c r="J20">
        <f t="shared" ca="1" si="6"/>
        <v>70</v>
      </c>
      <c r="K20">
        <f t="shared" ca="1" si="7"/>
        <v>46</v>
      </c>
      <c r="L20">
        <f t="shared" ca="1" si="8"/>
        <v>21</v>
      </c>
      <c r="M20" t="str">
        <f t="shared" ca="1" si="9"/>
        <v>2.5:1</v>
      </c>
      <c r="N20" s="3" t="str">
        <f t="shared" ca="1" si="10"/>
        <v>5.2</v>
      </c>
      <c r="O20">
        <f t="shared" ca="1" si="11"/>
        <v>132</v>
      </c>
      <c r="P20">
        <f t="shared" ca="1" si="12"/>
        <v>4</v>
      </c>
      <c r="Q20">
        <f t="shared" ca="1" si="13"/>
        <v>63</v>
      </c>
      <c r="R20">
        <f t="shared" ca="1" si="14"/>
        <v>33</v>
      </c>
      <c r="S20">
        <f t="shared" ca="1" si="15"/>
        <v>5</v>
      </c>
      <c r="T20" t="str">
        <f t="shared" ca="1" si="16"/>
        <v>7.42</v>
      </c>
      <c r="U20">
        <v>3.5</v>
      </c>
      <c r="V20" s="4" t="str">
        <f t="shared" ca="1" si="17"/>
        <v>5.89</v>
      </c>
      <c r="W20" t="str">
        <f t="shared" ca="1" si="18"/>
        <v>2.43</v>
      </c>
      <c r="X20">
        <f t="shared" ca="1" si="19"/>
        <v>27</v>
      </c>
      <c r="Y20">
        <f t="shared" ca="1" si="20"/>
        <v>2</v>
      </c>
      <c r="Z20" t="str">
        <f t="shared" ca="1" si="21"/>
        <v>12.06</v>
      </c>
      <c r="AA20">
        <f t="shared" ca="1" si="22"/>
        <v>10</v>
      </c>
      <c r="AB20" t="str">
        <f t="shared" ca="1" si="23"/>
        <v>6X 109 /L</v>
      </c>
    </row>
  </sheetData>
  <sortState ref="A2:B20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Yanhai</dc:creator>
  <cp:lastModifiedBy>Cao Yanhai</cp:lastModifiedBy>
  <dcterms:created xsi:type="dcterms:W3CDTF">2018-02-22T09:56:39Z</dcterms:created>
  <dcterms:modified xsi:type="dcterms:W3CDTF">2018-02-22T11:59:42Z</dcterms:modified>
</cp:coreProperties>
</file>