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chen\Downloads\"/>
    </mc:Choice>
  </mc:AlternateContent>
  <xr:revisionPtr revIDLastSave="0" documentId="13_ncr:1_{7CDDC892-175E-4080-B05B-8543F6490D6F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臺中市嫌疑犯人數按教育程度別" sheetId="1" r:id="rId1"/>
    <sheet name="教育程度按區域別" sheetId="2" state="hidden" r:id="rId2"/>
    <sheet name="15歲以上常住人口之教育程度" sheetId="3" r:id="rId3"/>
  </sheets>
  <calcPr calcId="191029"/>
</workbook>
</file>

<file path=xl/calcChain.xml><?xml version="1.0" encoding="utf-8"?>
<calcChain xmlns="http://schemas.openxmlformats.org/spreadsheetml/2006/main">
  <c r="BR155" i="1" l="1"/>
  <c r="CI155" i="1" s="1"/>
  <c r="BR156" i="1"/>
  <c r="CM156" i="1" s="1"/>
  <c r="BR157" i="1"/>
  <c r="BT157" i="1" s="1"/>
  <c r="BR158" i="1"/>
  <c r="CJ158" i="1" s="1"/>
  <c r="BR154" i="1"/>
  <c r="CN154" i="1" s="1"/>
  <c r="BV155" i="1" l="1"/>
  <c r="BT156" i="1"/>
  <c r="BX156" i="1" s="1"/>
  <c r="BU156" i="1"/>
  <c r="BU154" i="1"/>
  <c r="BW154" i="1"/>
  <c r="BW156" i="1"/>
  <c r="CM154" i="1"/>
  <c r="CI158" i="1"/>
  <c r="CL156" i="1"/>
  <c r="CK156" i="1"/>
  <c r="CH155" i="1"/>
  <c r="CN156" i="1"/>
  <c r="BX157" i="1"/>
  <c r="CH158" i="1"/>
  <c r="CG155" i="1"/>
  <c r="CG158" i="1"/>
  <c r="CN157" i="1"/>
  <c r="BT158" i="1"/>
  <c r="CF154" i="1"/>
  <c r="CF157" i="1"/>
  <c r="CM157" i="1"/>
  <c r="CH156" i="1"/>
  <c r="BU155" i="1"/>
  <c r="BW158" i="1"/>
  <c r="CL157" i="1"/>
  <c r="CF156" i="1"/>
  <c r="CG156" i="1"/>
  <c r="BS154" i="1"/>
  <c r="BV158" i="1"/>
  <c r="CK154" i="1"/>
  <c r="CF158" i="1"/>
  <c r="CK157" i="1"/>
  <c r="CN155" i="1"/>
  <c r="BS158" i="1"/>
  <c r="CM155" i="1"/>
  <c r="CJ156" i="1"/>
  <c r="CI156" i="1"/>
  <c r="BS157" i="1"/>
  <c r="BW157" i="1"/>
  <c r="CI154" i="1"/>
  <c r="CM158" i="1"/>
  <c r="CI157" i="1"/>
  <c r="CL155" i="1"/>
  <c r="BV156" i="1"/>
  <c r="BW155" i="1"/>
  <c r="CJ157" i="1"/>
  <c r="BS156" i="1"/>
  <c r="BV157" i="1"/>
  <c r="BT154" i="1"/>
  <c r="CH154" i="1"/>
  <c r="CL158" i="1"/>
  <c r="CH157" i="1"/>
  <c r="CK155" i="1"/>
  <c r="CL154" i="1"/>
  <c r="CU154" i="1" s="1"/>
  <c r="CJ154" i="1"/>
  <c r="BS155" i="1"/>
  <c r="BU157" i="1"/>
  <c r="CG154" i="1"/>
  <c r="CK158" i="1"/>
  <c r="CG157" i="1"/>
  <c r="CJ155" i="1"/>
  <c r="BT155" i="1"/>
  <c r="CF155" i="1"/>
  <c r="BU158" i="1"/>
  <c r="CN158" i="1"/>
  <c r="BV154" i="1"/>
  <c r="BQ154" i="1"/>
  <c r="CW158" i="1" l="1"/>
  <c r="CV158" i="1"/>
  <c r="CW156" i="1"/>
  <c r="CQ157" i="1"/>
  <c r="CP158" i="1"/>
  <c r="CC154" i="1"/>
  <c r="BZ154" i="1"/>
  <c r="CP156" i="1"/>
  <c r="CR157" i="1"/>
  <c r="CD157" i="1"/>
  <c r="CB158" i="1"/>
  <c r="CS155" i="1"/>
  <c r="BY157" i="1"/>
  <c r="CT155" i="1"/>
  <c r="CA157" i="1"/>
  <c r="CV154" i="1"/>
  <c r="CO157" i="1"/>
  <c r="CS158" i="1"/>
  <c r="CO158" i="1"/>
  <c r="CO154" i="1"/>
  <c r="CT154" i="1"/>
  <c r="CC158" i="1"/>
  <c r="BY158" i="1"/>
  <c r="BX158" i="1"/>
  <c r="CA158" i="1"/>
  <c r="CT156" i="1"/>
  <c r="CC155" i="1"/>
  <c r="CR154" i="1"/>
  <c r="CR158" i="1"/>
  <c r="CU158" i="1"/>
  <c r="CQ154" i="1"/>
  <c r="CC157" i="1"/>
  <c r="CQ158" i="1"/>
  <c r="CD154" i="1"/>
  <c r="BZ157" i="1"/>
  <c r="CO156" i="1"/>
  <c r="CD158" i="1"/>
  <c r="CU156" i="1"/>
  <c r="CO155" i="1"/>
  <c r="CW157" i="1"/>
  <c r="BX155" i="1"/>
  <c r="CA155" i="1"/>
  <c r="BY155" i="1"/>
  <c r="BX154" i="1"/>
  <c r="BY154" i="1"/>
  <c r="CA154" i="1"/>
  <c r="CP157" i="1"/>
  <c r="CT158" i="1"/>
  <c r="CS157" i="1"/>
  <c r="CB155" i="1"/>
  <c r="CR155" i="1"/>
  <c r="CW154" i="1"/>
  <c r="CB156" i="1"/>
  <c r="CS156" i="1"/>
  <c r="CD155" i="1"/>
  <c r="BY156" i="1"/>
  <c r="CV156" i="1"/>
  <c r="CD156" i="1"/>
  <c r="CA156" i="1"/>
  <c r="CR156" i="1"/>
  <c r="BZ156" i="1"/>
  <c r="CB157" i="1"/>
  <c r="BZ155" i="1"/>
  <c r="CW155" i="1"/>
  <c r="CQ156" i="1"/>
  <c r="CP155" i="1"/>
  <c r="CU157" i="1"/>
  <c r="CP154" i="1"/>
  <c r="CV155" i="1"/>
  <c r="BZ158" i="1"/>
  <c r="CC156" i="1"/>
  <c r="CS154" i="1"/>
  <c r="CU155" i="1"/>
  <c r="CT157" i="1"/>
  <c r="CV157" i="1"/>
  <c r="CQ155" i="1"/>
  <c r="CB154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D91" i="1"/>
  <c r="D92" i="1"/>
  <c r="D93" i="1"/>
  <c r="D94" i="1"/>
  <c r="D95" i="1"/>
  <c r="D96" i="1"/>
  <c r="D97" i="1"/>
  <c r="C97" i="1"/>
  <c r="C96" i="1"/>
  <c r="C95" i="1"/>
  <c r="C94" i="1"/>
  <c r="C93" i="1"/>
  <c r="C92" i="1"/>
  <c r="C91" i="1"/>
  <c r="N24" i="1"/>
  <c r="O24" i="1"/>
  <c r="P24" i="1"/>
  <c r="Q24" i="1"/>
  <c r="R24" i="1"/>
  <c r="V24" i="1"/>
  <c r="Y24" i="1"/>
  <c r="AA24" i="1"/>
  <c r="AB24" i="1"/>
  <c r="AC24" i="1"/>
  <c r="AD24" i="1"/>
  <c r="AE24" i="1"/>
  <c r="AG24" i="1"/>
  <c r="AH24" i="1"/>
  <c r="AI24" i="1"/>
  <c r="AJ24" i="1"/>
  <c r="AK24" i="1"/>
  <c r="AL24" i="1"/>
  <c r="AM24" i="1"/>
  <c r="AN24" i="1"/>
  <c r="AQ24" i="1"/>
  <c r="AS24" i="1"/>
  <c r="AT24" i="1"/>
  <c r="AV24" i="1"/>
  <c r="AW24" i="1"/>
  <c r="AX24" i="1"/>
  <c r="AY24" i="1"/>
  <c r="AZ24" i="1"/>
  <c r="BB24" i="1"/>
  <c r="BD24" i="1"/>
  <c r="BG24" i="1"/>
  <c r="BH24" i="1"/>
  <c r="BK24" i="1"/>
  <c r="BL24" i="1"/>
  <c r="BM24" i="1"/>
  <c r="E24" i="1"/>
  <c r="F24" i="1"/>
  <c r="G24" i="1"/>
  <c r="H24" i="1"/>
  <c r="J24" i="1"/>
  <c r="K24" i="1"/>
  <c r="L24" i="1"/>
  <c r="M24" i="1"/>
  <c r="D24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adam.chen 陳兆洋</author>
  </authors>
  <commentList>
    <comment ref="C189" authorId="0" shapeId="0" xr:uid="{E341DBD3-A1DC-4C96-84AA-22081D65223D}">
      <text>
        <r>
          <rPr>
            <b/>
            <sz val="9"/>
            <color indexed="81"/>
            <rFont val="Tahoma"/>
            <family val="2"/>
          </rPr>
          <t xml:space="preserve">adam.chen </t>
        </r>
        <r>
          <rPr>
            <b/>
            <sz val="9"/>
            <color indexed="81"/>
            <rFont val="細明體"/>
            <family val="3"/>
            <charset val="136"/>
          </rPr>
          <t>陳兆洋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參考</t>
        </r>
        <r>
          <rPr>
            <sz val="9"/>
            <color indexed="81"/>
            <rFont val="Tahoma"/>
            <family val="2"/>
          </rPr>
          <t>: https://ithelp.ithome.com.tw/articles/10293893</t>
        </r>
      </text>
    </comment>
  </commentList>
</comments>
</file>

<file path=xl/sharedStrings.xml><?xml version="1.0" encoding="utf-8"?>
<sst xmlns="http://schemas.openxmlformats.org/spreadsheetml/2006/main" count="488" uniqueCount="290">
  <si>
    <t>教育程度別</t>
  </si>
  <si>
    <t>性別</t>
  </si>
  <si>
    <t>重大竊盜_人數</t>
  </si>
  <si>
    <t>普通竊盜_人數</t>
  </si>
  <si>
    <t>汽車竊盜_人數</t>
  </si>
  <si>
    <t>機車竊盜_人數</t>
  </si>
  <si>
    <t>贓物_人數</t>
  </si>
  <si>
    <t>賭博_人數</t>
  </si>
  <si>
    <t>重傷害_人數</t>
  </si>
  <si>
    <t>一般傷害_人數</t>
  </si>
  <si>
    <t>詐欺_人數</t>
  </si>
  <si>
    <t>背信_人數</t>
  </si>
  <si>
    <t>妨害自由_人數</t>
  </si>
  <si>
    <t>故意殺人_人數</t>
  </si>
  <si>
    <t>過失殺人_人數</t>
  </si>
  <si>
    <t>駕駛過失_人數</t>
  </si>
  <si>
    <t>妨害婚姻及家庭_人數</t>
  </si>
  <si>
    <t>妨害風化_人數</t>
  </si>
  <si>
    <t>強制性交_人數</t>
  </si>
  <si>
    <t>共同強制性交_人數</t>
  </si>
  <si>
    <t>對幼性交_人數</t>
  </si>
  <si>
    <t>性交猥褻_人數</t>
  </si>
  <si>
    <t>內亂_人數</t>
  </si>
  <si>
    <t>重大恐嚇取財_人數</t>
  </si>
  <si>
    <t>一般恐嚇取財_人數</t>
  </si>
  <si>
    <t>擄人勒贖_人數</t>
  </si>
  <si>
    <t>侵占_人數</t>
  </si>
  <si>
    <t>偽造文書印文_人數</t>
  </si>
  <si>
    <t>第一級毒品_人數</t>
  </si>
  <si>
    <t>第二級毒品_人數</t>
  </si>
  <si>
    <t>第三級毒品_人數</t>
  </si>
  <si>
    <t>第四級毒品_人數</t>
  </si>
  <si>
    <t>毀棄損壞_人數</t>
  </si>
  <si>
    <t>妨害公務_人數</t>
  </si>
  <si>
    <t>違反著作權法_人數</t>
  </si>
  <si>
    <t>違反商標法_人數</t>
  </si>
  <si>
    <t>妨害電腦使用_人數</t>
  </si>
  <si>
    <t>強盜_人數</t>
  </si>
  <si>
    <t>搶奪_人數</t>
  </si>
  <si>
    <t>竊佔_人數</t>
  </si>
  <si>
    <t>偽造有價證券_人數</t>
  </si>
  <si>
    <t>妨害秩序_人數</t>
  </si>
  <si>
    <t>違反藥事法_人數</t>
  </si>
  <si>
    <t>違反國家總動員法_人數</t>
  </si>
  <si>
    <t>違反森林法_人數</t>
  </si>
  <si>
    <t>公共危險_人數</t>
  </si>
  <si>
    <t>侵害墳墓屍體_人數</t>
  </si>
  <si>
    <t>重利_人數</t>
  </si>
  <si>
    <t>妨害名譽_人數</t>
  </si>
  <si>
    <t>違反選罷法_人數</t>
  </si>
  <si>
    <t>妨害秘密_人數</t>
  </si>
  <si>
    <t>違反貪污治罪條例_人數</t>
  </si>
  <si>
    <t>懲治走私條例_人數</t>
  </si>
  <si>
    <t>妨害兵役_人數</t>
  </si>
  <si>
    <t>偽造貨幣_人數</t>
  </si>
  <si>
    <t>偽造度量衡_人數</t>
  </si>
  <si>
    <t>偽證_人數</t>
  </si>
  <si>
    <t>誣告_人數</t>
  </si>
  <si>
    <t>湮滅證據_人數</t>
  </si>
  <si>
    <t>瀆職_人數</t>
  </si>
  <si>
    <t>脫逃_人數</t>
  </si>
  <si>
    <t>藏匿頂替_人數</t>
  </si>
  <si>
    <t>違反槍砲彈藥刀械管制條例_人數</t>
  </si>
  <si>
    <t>違反就業服務法_人數</t>
  </si>
  <si>
    <t>其他_人數</t>
  </si>
  <si>
    <t>總計</t>
  </si>
  <si>
    <t>男</t>
  </si>
  <si>
    <t>女</t>
  </si>
  <si>
    <t>不識字</t>
  </si>
  <si>
    <t>自修</t>
  </si>
  <si>
    <t>國小</t>
  </si>
  <si>
    <t>國中</t>
  </si>
  <si>
    <t>高中職</t>
  </si>
  <si>
    <t>大專</t>
  </si>
  <si>
    <t>研究所</t>
  </si>
  <si>
    <t>其他含不詳</t>
  </si>
  <si>
    <t>總計人數</t>
  </si>
  <si>
    <t>總計人數</t>
    <phoneticPr fontId="18" type="noConversion"/>
  </si>
  <si>
    <t>總計人數(不含其他)</t>
    <phoneticPr fontId="18" type="noConversion"/>
  </si>
  <si>
    <t>遺棄_人數</t>
    <phoneticPr fontId="18" type="noConversion"/>
  </si>
  <si>
    <t>(只有男性)</t>
  </si>
  <si>
    <t>(只有男性)</t>
    <phoneticPr fontId="18" type="noConversion"/>
  </si>
  <si>
    <t>(只有女性)</t>
  </si>
  <si>
    <t>違反槍砲彈藥刀械管制條例</t>
  </si>
  <si>
    <t>性交猥褻</t>
  </si>
  <si>
    <t>強盜</t>
  </si>
  <si>
    <t>強制性交</t>
  </si>
  <si>
    <t>汽車竊盜</t>
  </si>
  <si>
    <t>搶奪</t>
  </si>
  <si>
    <t>對幼性交</t>
  </si>
  <si>
    <t>第三級毒品</t>
  </si>
  <si>
    <t>重傷害</t>
  </si>
  <si>
    <t>故意殺人</t>
  </si>
  <si>
    <t>妨害公務</t>
  </si>
  <si>
    <t>公共危險</t>
  </si>
  <si>
    <t>機車竊盜</t>
  </si>
  <si>
    <t>一般恐嚇取財</t>
  </si>
  <si>
    <t>擄人勒贖</t>
  </si>
  <si>
    <t>第二級毒品</t>
  </si>
  <si>
    <t>第一級毒品</t>
  </si>
  <si>
    <t>重利</t>
  </si>
  <si>
    <t>違反森林法</t>
  </si>
  <si>
    <t>妨害自由</t>
  </si>
  <si>
    <t>妨害電腦使用</t>
  </si>
  <si>
    <t>一般傷害</t>
  </si>
  <si>
    <t>毀棄損壞</t>
  </si>
  <si>
    <t>違反選罷法</t>
  </si>
  <si>
    <t>贓物</t>
  </si>
  <si>
    <t>妨害秘密</t>
  </si>
  <si>
    <t>駕駛過失</t>
  </si>
  <si>
    <t>普通竊盜</t>
  </si>
  <si>
    <t>湮滅證據</t>
  </si>
  <si>
    <t>竊佔</t>
  </si>
  <si>
    <t>妨害風化</t>
  </si>
  <si>
    <t>詐欺</t>
  </si>
  <si>
    <t>偽造文書印文</t>
  </si>
  <si>
    <t>侵占</t>
  </si>
  <si>
    <t>妨害名譽</t>
  </si>
  <si>
    <t>共同強制性交</t>
  </si>
  <si>
    <t>妨害秩序</t>
  </si>
  <si>
    <t>背信</t>
  </si>
  <si>
    <t>妨害婚姻及家庭</t>
  </si>
  <si>
    <t>違反藥事法</t>
  </si>
  <si>
    <t>偽造貨幣</t>
  </si>
  <si>
    <t>違反著作權法</t>
  </si>
  <si>
    <t>賭博</t>
  </si>
  <si>
    <t>誣告</t>
  </si>
  <si>
    <t>違反貪污治罪條例</t>
  </si>
  <si>
    <t>偽證</t>
  </si>
  <si>
    <t>偽造有價證券</t>
  </si>
  <si>
    <t>藏匿頂替</t>
  </si>
  <si>
    <t>違反商標法</t>
  </si>
  <si>
    <t>懲治走私條例</t>
  </si>
  <si>
    <t>違反就業服務法</t>
  </si>
  <si>
    <t>遺棄</t>
  </si>
  <si>
    <t>過失殺人</t>
  </si>
  <si>
    <t>男女犯罪人數比率(男/女)</t>
    <phoneticPr fontId="18" type="noConversion"/>
  </si>
  <si>
    <t>結論</t>
    <phoneticPr fontId="18" type="noConversion"/>
  </si>
  <si>
    <t>1. 犯罪人數在各類別或總人數來看，都是以高中職畢業的為首</t>
    <phoneticPr fontId="18" type="noConversion"/>
  </si>
  <si>
    <r>
      <t>2</t>
    </r>
    <r>
      <rPr>
        <sz val="12"/>
        <color theme="1"/>
        <rFont val="微軟正黑體"/>
        <family val="2"/>
        <charset val="136"/>
      </rPr>
      <t>. 發現一個有趣的現象，特定犯罪類別</t>
    </r>
    <r>
      <rPr>
        <b/>
        <sz val="12"/>
        <color theme="1"/>
        <rFont val="微軟正黑體"/>
        <family val="2"/>
        <charset val="136"/>
      </rPr>
      <t>(妨害名譽、妨害秘密、遺棄、誣告、湮滅證據)</t>
    </r>
    <phoneticPr fontId="18" type="noConversion"/>
  </si>
  <si>
    <r>
      <t>大專</t>
    </r>
    <r>
      <rPr>
        <sz val="12"/>
        <color theme="1"/>
        <rFont val="微軟正黑體"/>
        <family val="2"/>
        <charset val="136"/>
      </rPr>
      <t>學歷會高於</t>
    </r>
    <r>
      <rPr>
        <sz val="12"/>
        <color theme="1"/>
        <rFont val="Yu Gothic UI"/>
        <family val="2"/>
        <charset val="128"/>
      </rPr>
      <t>國中</t>
    </r>
    <r>
      <rPr>
        <sz val="12"/>
        <color theme="1"/>
        <rFont val="微軟正黑體"/>
        <family val="2"/>
        <charset val="136"/>
      </rPr>
      <t>學歷</t>
    </r>
    <r>
      <rPr>
        <sz val="12"/>
        <color theme="1"/>
        <rFont val="Yu Gothic UI"/>
        <family val="2"/>
        <charset val="128"/>
      </rPr>
      <t>的犯罪率，其餘犯罪類型都是國中 &gt; 大專</t>
    </r>
    <phoneticPr fontId="18" type="noConversion"/>
  </si>
  <si>
    <t>重大竊盜_人數</t>
    <phoneticPr fontId="18" type="noConversion"/>
  </si>
  <si>
    <t>年</t>
  </si>
  <si>
    <t>地區</t>
  </si>
  <si>
    <t>總計百分比</t>
  </si>
  <si>
    <t>國小及以下人數</t>
  </si>
  <si>
    <t>國小及以下百分比</t>
  </si>
  <si>
    <t>國中人數</t>
  </si>
  <si>
    <t>國中百分比</t>
  </si>
  <si>
    <t>高中(高中/高職)人數</t>
  </si>
  <si>
    <t>高中(高中/高職)百分比</t>
  </si>
  <si>
    <t>大專及以上人數</t>
  </si>
  <si>
    <t>大專及以上百分比</t>
  </si>
  <si>
    <t>高中及以上人數</t>
  </si>
  <si>
    <t>高中及以上百分比</t>
  </si>
  <si>
    <t>臺閩地區</t>
  </si>
  <si>
    <t>臺灣地區</t>
  </si>
  <si>
    <t>北部區域</t>
  </si>
  <si>
    <t>臺北市</t>
  </si>
  <si>
    <t>新北市</t>
  </si>
  <si>
    <t>基隆市</t>
  </si>
  <si>
    <t>新竹市</t>
  </si>
  <si>
    <t>桃園市</t>
  </si>
  <si>
    <t>新竹縣</t>
  </si>
  <si>
    <t>宜蘭縣</t>
  </si>
  <si>
    <t>中部區域</t>
  </si>
  <si>
    <t>臺中市</t>
  </si>
  <si>
    <t>苗栗縣</t>
  </si>
  <si>
    <t>彰化縣</t>
  </si>
  <si>
    <t>南投縣</t>
  </si>
  <si>
    <t>雲林縣</t>
  </si>
  <si>
    <t>南部區域</t>
  </si>
  <si>
    <t>高雄市</t>
  </si>
  <si>
    <t>臺南市</t>
  </si>
  <si>
    <t>嘉義市</t>
  </si>
  <si>
    <t>嘉義縣</t>
  </si>
  <si>
    <t>屏東縣</t>
  </si>
  <si>
    <t>澎湖縣</t>
  </si>
  <si>
    <t>東部區域</t>
  </si>
  <si>
    <t>花蓮縣</t>
  </si>
  <si>
    <t>臺東縣</t>
  </si>
  <si>
    <t>福建省</t>
  </si>
  <si>
    <t>金門縣</t>
  </si>
  <si>
    <t>連江縣</t>
  </si>
  <si>
    <t>按性別及縣市別分</t>
  </si>
  <si>
    <t>總計_人_Grand_total_person</t>
  </si>
  <si>
    <t>國小及以下_人_Elementary_and_lower_person</t>
  </si>
  <si>
    <t>國中_初中_人_Junior_high_person</t>
  </si>
  <si>
    <t>高級中等_人_Senior_high_person</t>
  </si>
  <si>
    <t>專科_人_Junior_college_person</t>
  </si>
  <si>
    <t>大學_人_University_person</t>
  </si>
  <si>
    <t>研究所_人_Graduate_school_person</t>
  </si>
  <si>
    <t>By_sex_county_or_city</t>
  </si>
  <si>
    <t>　Grand Total</t>
  </si>
  <si>
    <t>按性別分</t>
  </si>
  <si>
    <t>By sex</t>
  </si>
  <si>
    <t>Male</t>
  </si>
  <si>
    <t>Female</t>
  </si>
  <si>
    <t>按縣市別分</t>
  </si>
  <si>
    <t>By_county_or_city</t>
  </si>
  <si>
    <t>　　北部地區</t>
  </si>
  <si>
    <t>　　Northern Region</t>
  </si>
  <si>
    <t>　　　新北市</t>
  </si>
  <si>
    <t>　　　New Taipei City</t>
  </si>
  <si>
    <t>　　　臺北市</t>
  </si>
  <si>
    <t>　　　Taipei City</t>
  </si>
  <si>
    <t>　　　桃園市</t>
  </si>
  <si>
    <t>　　　Taoyuan City</t>
  </si>
  <si>
    <t>　　　基隆市</t>
  </si>
  <si>
    <t>　　　Keelung City</t>
  </si>
  <si>
    <t>　　　新竹市</t>
  </si>
  <si>
    <t>　　　Hsinchu City</t>
  </si>
  <si>
    <t>　　　宜蘭縣</t>
  </si>
  <si>
    <t>　　　Yilan County</t>
  </si>
  <si>
    <t>　　　新竹縣</t>
  </si>
  <si>
    <t>　　　Hsinchu County</t>
  </si>
  <si>
    <t>　　中部地區</t>
  </si>
  <si>
    <t>　　Central Region</t>
  </si>
  <si>
    <t>　　　臺中市</t>
  </si>
  <si>
    <t>　　　Taichung City</t>
  </si>
  <si>
    <t>　　　苗栗縣</t>
  </si>
  <si>
    <t>　　　Miaoli County</t>
  </si>
  <si>
    <t>　　　彰化縣</t>
  </si>
  <si>
    <t>　　　Changhua County</t>
  </si>
  <si>
    <t>　　　南投縣</t>
  </si>
  <si>
    <t>　　　Nantou County</t>
  </si>
  <si>
    <t>　　　雲林縣</t>
  </si>
  <si>
    <t>　　　Yunlin County</t>
  </si>
  <si>
    <t>　　南部地區</t>
  </si>
  <si>
    <t>　　Southern Region</t>
  </si>
  <si>
    <t>　　　臺南市</t>
  </si>
  <si>
    <t>　　　Tainan City</t>
  </si>
  <si>
    <t>　　　高雄市</t>
  </si>
  <si>
    <t>　　　Kaohsiung City</t>
  </si>
  <si>
    <t>　　　嘉義市</t>
  </si>
  <si>
    <t>　　　Chiayi City</t>
  </si>
  <si>
    <t>　　　嘉義縣</t>
  </si>
  <si>
    <t>　　　Chiayi County</t>
  </si>
  <si>
    <t>　　　屏東縣</t>
  </si>
  <si>
    <t>　　　Pingtung County</t>
  </si>
  <si>
    <t>　　　澎湖縣</t>
  </si>
  <si>
    <t>　　　Penghu County</t>
  </si>
  <si>
    <t>　　東部地區</t>
  </si>
  <si>
    <t>　　Eastern Region</t>
  </si>
  <si>
    <t>　　　臺東縣</t>
  </si>
  <si>
    <t>　　　Taitung County</t>
  </si>
  <si>
    <t>　　　花蓮縣</t>
  </si>
  <si>
    <t>　　　Hualien County</t>
  </si>
  <si>
    <t>　　金馬地區</t>
  </si>
  <si>
    <t>　　Kinma Region</t>
  </si>
  <si>
    <t>　　　金門縣</t>
  </si>
  <si>
    <t>　　　Kinmen County</t>
  </si>
  <si>
    <t>　　　連江縣</t>
  </si>
  <si>
    <t>　　　Lienchiang County</t>
  </si>
  <si>
    <t>國小及以下</t>
    <phoneticPr fontId="18" type="noConversion"/>
  </si>
  <si>
    <t>國中</t>
    <phoneticPr fontId="18" type="noConversion"/>
  </si>
  <si>
    <t>高中職</t>
    <phoneticPr fontId="18" type="noConversion"/>
  </si>
  <si>
    <t>大專</t>
    <phoneticPr fontId="18" type="noConversion"/>
  </si>
  <si>
    <t>研究所</t>
    <phoneticPr fontId="18" type="noConversion"/>
  </si>
  <si>
    <t>Taichung City</t>
    <phoneticPr fontId="18" type="noConversion"/>
  </si>
  <si>
    <r>
      <t xml:space="preserve">3. </t>
    </r>
    <r>
      <rPr>
        <sz val="12"/>
        <color theme="1"/>
        <rFont val="微軟正黑體"/>
        <family val="2"/>
        <charset val="136"/>
      </rPr>
      <t>如果將不同教育程度的犯罪人數做標準化處理，即定義</t>
    </r>
    <r>
      <rPr>
        <b/>
        <u/>
        <sz val="12"/>
        <color theme="1"/>
        <rFont val="微軟正黑體"/>
        <family val="2"/>
        <charset val="136"/>
      </rPr>
      <t>標準化的犯罪人數</t>
    </r>
    <phoneticPr fontId="18" type="noConversion"/>
  </si>
  <si>
    <r>
      <rPr>
        <sz val="12"/>
        <color theme="1"/>
        <rFont val="Microsoft JhengHei UI"/>
        <family val="2"/>
      </rPr>
      <t>不識字</t>
    </r>
  </si>
  <si>
    <t>國小以下</t>
    <phoneticPr fontId="18" type="noConversion"/>
  </si>
  <si>
    <r>
      <t>犯罪總計人數(</t>
    </r>
    <r>
      <rPr>
        <sz val="12"/>
        <color theme="1"/>
        <rFont val="Yu Gothic UI"/>
        <family val="2"/>
        <charset val="128"/>
      </rPr>
      <t>N</t>
    </r>
    <r>
      <rPr>
        <vertAlign val="subscript"/>
        <sz val="12"/>
        <color theme="1"/>
        <rFont val="Yu Gothic UI"/>
        <family val="2"/>
        <charset val="128"/>
      </rPr>
      <t>crime</t>
    </r>
    <r>
      <rPr>
        <sz val="12"/>
        <color theme="1"/>
        <rFont val="Microsoft JhengHei UI"/>
        <family val="2"/>
      </rPr>
      <t>)</t>
    </r>
    <phoneticPr fontId="18" type="noConversion"/>
  </si>
  <si>
    <r>
      <t>總人數(</t>
    </r>
    <r>
      <rPr>
        <sz val="12"/>
        <color theme="1"/>
        <rFont val="Yu Gothic UI"/>
        <family val="2"/>
        <charset val="128"/>
      </rPr>
      <t>N</t>
    </r>
    <r>
      <rPr>
        <vertAlign val="subscript"/>
        <sz val="12"/>
        <color theme="1"/>
        <rFont val="Microsoft JhengHei UI"/>
        <family val="2"/>
        <charset val="136"/>
      </rPr>
      <t>t</t>
    </r>
    <r>
      <rPr>
        <sz val="12"/>
        <color theme="1"/>
        <rFont val="Microsoft JhengHei UI"/>
        <family val="2"/>
      </rPr>
      <t>)</t>
    </r>
    <phoneticPr fontId="18" type="noConversion"/>
  </si>
  <si>
    <r>
      <t>標準化的犯罪人數</t>
    </r>
    <r>
      <rPr>
        <sz val="12"/>
        <color theme="1"/>
        <rFont val="Microsoft JhengHei UI"/>
        <family val="2"/>
      </rPr>
      <t>𝑧</t>
    </r>
    <r>
      <rPr>
        <vertAlign val="subscript"/>
        <sz val="12"/>
        <color theme="1"/>
        <rFont val="Microsoft JhengHei UI"/>
        <family val="2"/>
      </rPr>
      <t>𝑐</t>
    </r>
  </si>
  <si>
    <t>Min-Max Normalization</t>
  </si>
  <si>
    <r>
      <rPr>
        <sz val="12"/>
        <color rgb="FF4D4D4D"/>
        <rFont val="Microsoft JhengHei UI"/>
        <family val="2"/>
      </rPr>
      <t>反余切函数转换：y = atan(x) * 2 / π</t>
    </r>
    <phoneticPr fontId="18" type="noConversion"/>
  </si>
  <si>
    <t>普通竊盜</t>
    <phoneticPr fontId="18" type="noConversion"/>
  </si>
  <si>
    <t>詐欺</t>
    <phoneticPr fontId="18" type="noConversion"/>
  </si>
  <si>
    <t>第二級毒品</t>
    <phoneticPr fontId="18" type="noConversion"/>
  </si>
  <si>
    <t>公共危險</t>
    <phoneticPr fontId="18" type="noConversion"/>
  </si>
  <si>
    <t>犯罪總計人數</t>
    <phoneticPr fontId="18" type="noConversion"/>
  </si>
  <si>
    <t>Robust scaling(稳健缩放)處理</t>
    <phoneticPr fontId="18" type="noConversion"/>
  </si>
  <si>
    <t>遺棄_人數</t>
  </si>
  <si>
    <t>偽造文書印文</t>
    <phoneticPr fontId="18" type="noConversion"/>
  </si>
  <si>
    <t>違反著作權法</t>
    <phoneticPr fontId="18" type="noConversion"/>
  </si>
  <si>
    <t>違反商標法</t>
    <phoneticPr fontId="18" type="noConversion"/>
  </si>
  <si>
    <t>妨害電腦使用</t>
    <phoneticPr fontId="18" type="noConversion"/>
  </si>
  <si>
    <t>違反藥事法</t>
    <phoneticPr fontId="18" type="noConversion"/>
  </si>
  <si>
    <t>妨害名譽</t>
    <phoneticPr fontId="18" type="noConversion"/>
  </si>
  <si>
    <t>妨害秘密</t>
    <phoneticPr fontId="18" type="noConversion"/>
  </si>
  <si>
    <t>遺棄</t>
    <phoneticPr fontId="18" type="noConversion"/>
  </si>
  <si>
    <t>湮滅證據</t>
    <phoneticPr fontId="18" type="noConversion"/>
  </si>
  <si>
    <t>會發現犯罪率高峰出現在國中教育程度的犯罪者</t>
    <phoneticPr fontId="18" type="noConversion"/>
  </si>
  <si>
    <r>
      <t>5. 特定類別</t>
    </r>
    <r>
      <rPr>
        <b/>
        <sz val="12"/>
        <color theme="1"/>
        <rFont val="微軟正黑體"/>
        <family val="2"/>
        <charset val="136"/>
      </rPr>
      <t>(偽造文書印文、違反著作權法、違反商標法、妨害電腦使用、違反藥事法、妨害名譽、妨害秘密、遺棄、湮滅證據)</t>
    </r>
    <r>
      <rPr>
        <sz val="12"/>
        <color theme="1"/>
        <rFont val="微軟正黑體"/>
        <family val="2"/>
        <charset val="136"/>
      </rPr>
      <t>的犯罪率</t>
    </r>
    <r>
      <rPr>
        <b/>
        <sz val="12"/>
        <color theme="1"/>
        <rFont val="微軟正黑體"/>
        <family val="2"/>
        <charset val="136"/>
      </rPr>
      <t>呈現鐘形分布</t>
    </r>
    <phoneticPr fontId="18" type="noConversion"/>
  </si>
  <si>
    <r>
      <t>4. 特定類別</t>
    </r>
    <r>
      <rPr>
        <b/>
        <sz val="12"/>
        <color theme="1"/>
        <rFont val="微軟正黑體"/>
        <family val="2"/>
        <charset val="136"/>
      </rPr>
      <t>(普通竊盜，詐欺，第二級毒品，公共危險)</t>
    </r>
    <r>
      <rPr>
        <sz val="12"/>
        <color theme="1"/>
        <rFont val="微軟正黑體"/>
        <family val="2"/>
        <charset val="136"/>
      </rPr>
      <t>的犯罪率</t>
    </r>
    <r>
      <rPr>
        <b/>
        <sz val="12"/>
        <color theme="1"/>
        <rFont val="微軟正黑體"/>
        <family val="2"/>
        <charset val="136"/>
      </rPr>
      <t>呈現正偏態分布，</t>
    </r>
    <r>
      <rPr>
        <u/>
        <sz val="12"/>
        <color theme="1"/>
        <rFont val="微軟正黑體"/>
        <family val="2"/>
        <charset val="136"/>
      </rPr>
      <t>即較低學歷的犯罪者占了大部分的犯罪情形</t>
    </r>
    <phoneticPr fontId="18" type="noConversion"/>
  </si>
  <si>
    <r>
      <t>推斷因這些犯罪類別需要至少</t>
    </r>
    <r>
      <rPr>
        <b/>
        <sz val="12"/>
        <color theme="1"/>
        <rFont val="微軟正黑體"/>
        <family val="2"/>
        <charset val="136"/>
      </rPr>
      <t>高中等級的知識水準</t>
    </r>
    <r>
      <rPr>
        <sz val="12"/>
        <color theme="1"/>
        <rFont val="微軟正黑體"/>
        <family val="2"/>
        <charset val="136"/>
      </rPr>
      <t>才能犯案，故以</t>
    </r>
    <r>
      <rPr>
        <b/>
        <sz val="12"/>
        <color theme="1"/>
        <rFont val="微軟正黑體"/>
        <family val="2"/>
        <charset val="136"/>
      </rPr>
      <t>高中職學歷最高</t>
    </r>
    <phoneticPr fontId="18" type="noConversion"/>
  </si>
  <si>
    <r>
      <t>推斷因這些犯罪類別只需要</t>
    </r>
    <r>
      <rPr>
        <b/>
        <sz val="12"/>
        <color theme="1"/>
        <rFont val="微軟正黑體"/>
        <family val="2"/>
        <charset val="136"/>
      </rPr>
      <t>國中等級的知識水準</t>
    </r>
    <r>
      <rPr>
        <sz val="12"/>
        <color theme="1"/>
        <rFont val="微軟正黑體"/>
        <family val="2"/>
        <charset val="136"/>
      </rPr>
      <t>即能犯案，故以</t>
    </r>
    <r>
      <rPr>
        <b/>
        <sz val="12"/>
        <color theme="1"/>
        <rFont val="微軟正黑體"/>
        <family val="2"/>
        <charset val="136"/>
      </rPr>
      <t>國中學歷最高</t>
    </r>
    <phoneticPr fontId="18" type="noConversion"/>
  </si>
  <si>
    <r>
      <t>而</t>
    </r>
    <r>
      <rPr>
        <b/>
        <sz val="12"/>
        <color theme="1"/>
        <rFont val="微軟正黑體"/>
        <family val="2"/>
        <charset val="136"/>
      </rPr>
      <t>鐘形分布</t>
    </r>
    <r>
      <rPr>
        <sz val="12"/>
        <color theme="1"/>
        <rFont val="微軟正黑體"/>
        <family val="2"/>
        <charset val="136"/>
      </rPr>
      <t>推斷隙由於這些犯罪類型是由</t>
    </r>
    <r>
      <rPr>
        <b/>
        <sz val="12"/>
        <color theme="1"/>
        <rFont val="微軟正黑體"/>
        <family val="2"/>
        <charset val="136"/>
      </rPr>
      <t>多種因素</t>
    </r>
    <r>
      <rPr>
        <sz val="12"/>
        <color theme="1"/>
        <rFont val="微軟正黑體"/>
        <family val="2"/>
        <charset val="136"/>
      </rPr>
      <t>所導致的，所以呈現此分布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</si>
</sst>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2" formatCode="0.000000"/>
    <numFmt numFmtId="184" formatCode="0.000"/>
    <numFmt numFmtId="185" formatCode="0.00000"/>
  </numFmts>
  <fonts count="3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Yu Gothic UI"/>
      <family val="2"/>
      <charset val="128"/>
    </font>
    <font>
      <sz val="16"/>
      <color theme="1"/>
      <name val="Yu Gothic UI"/>
      <family val="2"/>
      <charset val="128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u/>
      <sz val="12"/>
      <color theme="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Microsoft JhengHei UI"/>
      <family val="2"/>
      <charset val="136"/>
    </font>
    <font>
      <sz val="12"/>
      <color theme="1"/>
      <name val="Microsoft JhengHei UI"/>
      <family val="2"/>
    </font>
    <font>
      <vertAlign val="subscript"/>
      <sz val="12"/>
      <color theme="1"/>
      <name val="Yu Gothic UI"/>
      <family val="2"/>
      <charset val="128"/>
    </font>
    <font>
      <vertAlign val="subscript"/>
      <sz val="12"/>
      <color theme="1"/>
      <name val="Microsoft JhengHei UI"/>
      <family val="2"/>
      <charset val="136"/>
    </font>
    <font>
      <vertAlign val="subscript"/>
      <sz val="12"/>
      <color theme="1"/>
      <name val="Microsoft JhengHei UI"/>
      <family val="2"/>
    </font>
    <font>
      <sz val="12"/>
      <color rgb="FF4D4D4D"/>
      <name val="Microsoft JhengHei UI"/>
      <family val="2"/>
    </font>
    <font>
      <sz val="12"/>
      <color rgb="FF4D4D4D"/>
      <name val="Microsoft JhengHei UI"/>
      <family val="2"/>
      <charset val="136"/>
    </font>
    <font>
      <u/>
      <sz val="12"/>
      <color theme="1"/>
      <name val="微軟正黑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3">
    <xf numFmtId="0" fontId="0" fillId="0" borderId="0" xfId="0">
      <alignment vertical="center"/>
    </xf>
    <xf numFmtId="0" fontId="20" fillId="33" borderId="0" xfId="0" applyFont="1" applyFill="1">
      <alignment vertical="center"/>
    </xf>
    <xf numFmtId="0" fontId="0" fillId="33" borderId="0" xfId="0" applyFill="1">
      <alignment vertical="center"/>
    </xf>
    <xf numFmtId="0" fontId="21" fillId="33" borderId="0" xfId="42" applyFont="1" applyFill="1">
      <alignment vertical="center"/>
    </xf>
    <xf numFmtId="0" fontId="19" fillId="33" borderId="0" xfId="42" applyFill="1">
      <alignment vertical="center"/>
    </xf>
    <xf numFmtId="0" fontId="19" fillId="33" borderId="0" xfId="42" applyFill="1" applyAlignment="1">
      <alignment horizontal="left" vertical="center" indent="1"/>
    </xf>
    <xf numFmtId="0" fontId="21" fillId="33" borderId="0" xfId="42" applyFont="1" applyFill="1" applyAlignment="1">
      <alignment horizontal="left" vertical="center" inden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82" fontId="28" fillId="0" borderId="0" xfId="0" applyNumberFormat="1" applyFont="1">
      <alignment vertical="center"/>
    </xf>
    <xf numFmtId="184" fontId="28" fillId="0" borderId="0" xfId="0" applyNumberFormat="1" applyFont="1">
      <alignment vertical="center"/>
    </xf>
    <xf numFmtId="185" fontId="28" fillId="0" borderId="0" xfId="0" applyNumberFormat="1" applyFont="1">
      <alignment vertical="center"/>
    </xf>
    <xf numFmtId="0" fontId="34" fillId="0" borderId="0" xfId="0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Yu Gothic UI 12" xfId="42" xr:uid="{00000000-0005-0000-0000-000012000000}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Yu Gothic UI" panose="020B0500000000000000" pitchFamily="34" charset="-128"/>
                <a:ea typeface="Yu Gothic UI" panose="020B0500000000000000" pitchFamily="34" charset="-128"/>
              </a:rPr>
              <a:t>男女犯罪人數比較 </a:t>
            </a:r>
            <a:r>
              <a:rPr lang="en-US" altLang="zh-TW">
                <a:latin typeface="Yu Gothic UI" panose="020B0500000000000000" pitchFamily="34" charset="-128"/>
                <a:ea typeface="Yu Gothic UI" panose="020B0500000000000000" pitchFamily="34" charset="-128"/>
              </a:rPr>
              <a:t>-</a:t>
            </a:r>
            <a:r>
              <a:rPr lang="zh-TW" altLang="en-US">
                <a:latin typeface="Yu Gothic UI" panose="020B0500000000000000" pitchFamily="34" charset="-128"/>
                <a:ea typeface="Yu Gothic UI" panose="020B0500000000000000" pitchFamily="34" charset="-128"/>
              </a:rPr>
              <a:t> 依犯罪類別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臺中市嫌疑犯人數按教育程度別!$B$2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臺中市嫌疑犯人數按教育程度別!$C$1:$BM$1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臺中市嫌疑犯人數按教育程度別!$C$2:$BM$2</c:f>
              <c:numCache>
                <c:formatCode>General</c:formatCode>
                <c:ptCount val="63"/>
                <c:pt idx="0">
                  <c:v>0</c:v>
                </c:pt>
                <c:pt idx="1">
                  <c:v>2408</c:v>
                </c:pt>
                <c:pt idx="2">
                  <c:v>262</c:v>
                </c:pt>
                <c:pt idx="3">
                  <c:v>442</c:v>
                </c:pt>
                <c:pt idx="4">
                  <c:v>58</c:v>
                </c:pt>
                <c:pt idx="5">
                  <c:v>720</c:v>
                </c:pt>
                <c:pt idx="6">
                  <c:v>11</c:v>
                </c:pt>
                <c:pt idx="7">
                  <c:v>684</c:v>
                </c:pt>
                <c:pt idx="8">
                  <c:v>1627</c:v>
                </c:pt>
                <c:pt idx="9">
                  <c:v>9</c:v>
                </c:pt>
                <c:pt idx="10">
                  <c:v>465</c:v>
                </c:pt>
                <c:pt idx="11">
                  <c:v>31</c:v>
                </c:pt>
                <c:pt idx="12">
                  <c:v>1</c:v>
                </c:pt>
                <c:pt idx="13">
                  <c:v>234</c:v>
                </c:pt>
                <c:pt idx="14">
                  <c:v>25</c:v>
                </c:pt>
                <c:pt idx="15">
                  <c:v>315</c:v>
                </c:pt>
                <c:pt idx="16">
                  <c:v>40</c:v>
                </c:pt>
                <c:pt idx="17">
                  <c:v>2</c:v>
                </c:pt>
                <c:pt idx="18">
                  <c:v>12</c:v>
                </c:pt>
                <c:pt idx="19">
                  <c:v>436</c:v>
                </c:pt>
                <c:pt idx="20">
                  <c:v>0</c:v>
                </c:pt>
                <c:pt idx="21">
                  <c:v>0</c:v>
                </c:pt>
                <c:pt idx="22">
                  <c:v>141</c:v>
                </c:pt>
                <c:pt idx="23">
                  <c:v>7</c:v>
                </c:pt>
                <c:pt idx="24">
                  <c:v>180</c:v>
                </c:pt>
                <c:pt idx="25">
                  <c:v>114</c:v>
                </c:pt>
                <c:pt idx="26">
                  <c:v>1262</c:v>
                </c:pt>
                <c:pt idx="27">
                  <c:v>2456</c:v>
                </c:pt>
                <c:pt idx="28">
                  <c:v>279</c:v>
                </c:pt>
                <c:pt idx="29">
                  <c:v>0</c:v>
                </c:pt>
                <c:pt idx="30">
                  <c:v>157</c:v>
                </c:pt>
                <c:pt idx="31">
                  <c:v>115</c:v>
                </c:pt>
                <c:pt idx="32">
                  <c:v>36</c:v>
                </c:pt>
                <c:pt idx="33">
                  <c:v>18</c:v>
                </c:pt>
                <c:pt idx="34">
                  <c:v>37</c:v>
                </c:pt>
                <c:pt idx="35">
                  <c:v>46</c:v>
                </c:pt>
                <c:pt idx="36">
                  <c:v>38</c:v>
                </c:pt>
                <c:pt idx="37">
                  <c:v>49</c:v>
                </c:pt>
                <c:pt idx="38">
                  <c:v>2</c:v>
                </c:pt>
                <c:pt idx="39">
                  <c:v>2</c:v>
                </c:pt>
                <c:pt idx="40">
                  <c:v>18</c:v>
                </c:pt>
                <c:pt idx="41">
                  <c:v>0</c:v>
                </c:pt>
                <c:pt idx="42">
                  <c:v>5</c:v>
                </c:pt>
                <c:pt idx="43">
                  <c:v>6776</c:v>
                </c:pt>
                <c:pt idx="44">
                  <c:v>0</c:v>
                </c:pt>
                <c:pt idx="45">
                  <c:v>181</c:v>
                </c:pt>
                <c:pt idx="46">
                  <c:v>214</c:v>
                </c:pt>
                <c:pt idx="47">
                  <c:v>18</c:v>
                </c:pt>
                <c:pt idx="48">
                  <c:v>35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183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E64-A3F7-AEE686FEBE5F}"/>
            </c:ext>
          </c:extLst>
        </c:ser>
        <c:ser>
          <c:idx val="1"/>
          <c:order val="1"/>
          <c:tx>
            <c:strRef>
              <c:f>臺中市嫌疑犯人數按教育程度別!$B$3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臺中市嫌疑犯人數按教育程度別!$C$1:$BM$1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臺中市嫌疑犯人數按教育程度別!$C$3:$BM$3</c:f>
              <c:numCache>
                <c:formatCode>General</c:formatCode>
                <c:ptCount val="63"/>
                <c:pt idx="0">
                  <c:v>0</c:v>
                </c:pt>
                <c:pt idx="1">
                  <c:v>702</c:v>
                </c:pt>
                <c:pt idx="2">
                  <c:v>12</c:v>
                </c:pt>
                <c:pt idx="3">
                  <c:v>54</c:v>
                </c:pt>
                <c:pt idx="4">
                  <c:v>14</c:v>
                </c:pt>
                <c:pt idx="5">
                  <c:v>526</c:v>
                </c:pt>
                <c:pt idx="6">
                  <c:v>0</c:v>
                </c:pt>
                <c:pt idx="7">
                  <c:v>148</c:v>
                </c:pt>
                <c:pt idx="8">
                  <c:v>624</c:v>
                </c:pt>
                <c:pt idx="9">
                  <c:v>5</c:v>
                </c:pt>
                <c:pt idx="10">
                  <c:v>97</c:v>
                </c:pt>
                <c:pt idx="11">
                  <c:v>3</c:v>
                </c:pt>
                <c:pt idx="12">
                  <c:v>3</c:v>
                </c:pt>
                <c:pt idx="13">
                  <c:v>66</c:v>
                </c:pt>
                <c:pt idx="14">
                  <c:v>14</c:v>
                </c:pt>
                <c:pt idx="15">
                  <c:v>119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89</c:v>
                </c:pt>
                <c:pt idx="25">
                  <c:v>52</c:v>
                </c:pt>
                <c:pt idx="26">
                  <c:v>200</c:v>
                </c:pt>
                <c:pt idx="27">
                  <c:v>361</c:v>
                </c:pt>
                <c:pt idx="28">
                  <c:v>24</c:v>
                </c:pt>
                <c:pt idx="29">
                  <c:v>0</c:v>
                </c:pt>
                <c:pt idx="30">
                  <c:v>34</c:v>
                </c:pt>
                <c:pt idx="31">
                  <c:v>12</c:v>
                </c:pt>
                <c:pt idx="32">
                  <c:v>24</c:v>
                </c:pt>
                <c:pt idx="33">
                  <c:v>33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17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1</c:v>
                </c:pt>
                <c:pt idx="43">
                  <c:v>795</c:v>
                </c:pt>
                <c:pt idx="44">
                  <c:v>0</c:v>
                </c:pt>
                <c:pt idx="45">
                  <c:v>34</c:v>
                </c:pt>
                <c:pt idx="46">
                  <c:v>107</c:v>
                </c:pt>
                <c:pt idx="47">
                  <c:v>4</c:v>
                </c:pt>
                <c:pt idx="48">
                  <c:v>9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A-4E64-A3F7-AEE686FE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2224"/>
        <c:axId val="724403392"/>
      </c:barChart>
      <c:catAx>
        <c:axId val="7271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403392"/>
        <c:crosses val="autoZero"/>
        <c:auto val="1"/>
        <c:lblAlgn val="ctr"/>
        <c:lblOffset val="100"/>
        <c:noMultiLvlLbl val="0"/>
      </c:catAx>
      <c:valAx>
        <c:axId val="724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1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教育程度 </a:t>
            </a:r>
            <a:r>
              <a:rPr lang="en-US" altLang="zh-TW" sz="180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vs </a:t>
            </a:r>
            <a:r>
              <a:rPr lang="zh-TW" altLang="en-US" sz="180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各類別的</a:t>
            </a:r>
            <a:r>
              <a:rPr lang="zh-TW" altLang="zh-TW" sz="180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犯罪總人數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臺中市嫌疑犯人數按教育程度別!$A$91:$B$91</c:f>
              <c:strCache>
                <c:ptCount val="2"/>
                <c:pt idx="0">
                  <c:v>不識字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臺中市嫌疑犯人數按教育程度別!$C$91:$BM$91</c:f>
              <c:numCache>
                <c:formatCode>General</c:formatCode>
                <c:ptCount val="63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7-47D3-86F2-F7BB3953813B}"/>
            </c:ext>
          </c:extLst>
        </c:ser>
        <c:ser>
          <c:idx val="1"/>
          <c:order val="1"/>
          <c:tx>
            <c:strRef>
              <c:f>臺中市嫌疑犯人數按教育程度別!$A$92:$B$92</c:f>
              <c:strCache>
                <c:ptCount val="2"/>
                <c:pt idx="0">
                  <c:v>自修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臺中市嫌疑犯人數按教育程度別!$C$92:$BM$92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7-47D3-86F2-F7BB3953813B}"/>
            </c:ext>
          </c:extLst>
        </c:ser>
        <c:ser>
          <c:idx val="2"/>
          <c:order val="2"/>
          <c:tx>
            <c:strRef>
              <c:f>臺中市嫌疑犯人數按教育程度別!$A$93:$B$93</c:f>
              <c:strCache>
                <c:ptCount val="2"/>
                <c:pt idx="0">
                  <c:v>國小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臺中市嫌疑犯人數按教育程度別!$C$93:$BM$93</c:f>
              <c:numCache>
                <c:formatCode>General</c:formatCode>
                <c:ptCount val="63"/>
                <c:pt idx="0">
                  <c:v>0</c:v>
                </c:pt>
                <c:pt idx="1">
                  <c:v>339</c:v>
                </c:pt>
                <c:pt idx="2">
                  <c:v>16</c:v>
                </c:pt>
                <c:pt idx="3">
                  <c:v>31</c:v>
                </c:pt>
                <c:pt idx="4">
                  <c:v>7</c:v>
                </c:pt>
                <c:pt idx="5">
                  <c:v>303</c:v>
                </c:pt>
                <c:pt idx="6">
                  <c:v>0</c:v>
                </c:pt>
                <c:pt idx="7">
                  <c:v>47</c:v>
                </c:pt>
                <c:pt idx="8">
                  <c:v>32</c:v>
                </c:pt>
                <c:pt idx="9">
                  <c:v>0</c:v>
                </c:pt>
                <c:pt idx="10">
                  <c:v>42</c:v>
                </c:pt>
                <c:pt idx="11">
                  <c:v>6</c:v>
                </c:pt>
                <c:pt idx="12">
                  <c:v>0</c:v>
                </c:pt>
                <c:pt idx="13">
                  <c:v>23</c:v>
                </c:pt>
                <c:pt idx="14">
                  <c:v>1</c:v>
                </c:pt>
                <c:pt idx="15">
                  <c:v>38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9</c:v>
                </c:pt>
                <c:pt idx="25">
                  <c:v>6</c:v>
                </c:pt>
                <c:pt idx="26">
                  <c:v>85</c:v>
                </c:pt>
                <c:pt idx="27">
                  <c:v>63</c:v>
                </c:pt>
                <c:pt idx="28">
                  <c:v>1</c:v>
                </c:pt>
                <c:pt idx="29">
                  <c:v>0</c:v>
                </c:pt>
                <c:pt idx="30">
                  <c:v>13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17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627</c:v>
                </c:pt>
                <c:pt idx="44">
                  <c:v>0</c:v>
                </c:pt>
                <c:pt idx="45">
                  <c:v>2</c:v>
                </c:pt>
                <c:pt idx="46">
                  <c:v>20</c:v>
                </c:pt>
                <c:pt idx="47">
                  <c:v>6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7-47D3-86F2-F7BB3953813B}"/>
            </c:ext>
          </c:extLst>
        </c:ser>
        <c:ser>
          <c:idx val="3"/>
          <c:order val="3"/>
          <c:tx>
            <c:strRef>
              <c:f>臺中市嫌疑犯人數按教育程度別!$A$94:$B$94</c:f>
              <c:strCache>
                <c:ptCount val="2"/>
                <c:pt idx="0">
                  <c:v>國中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臺中市嫌疑犯人數按教育程度別!$C$94:$BM$94</c:f>
              <c:numCache>
                <c:formatCode>General</c:formatCode>
                <c:ptCount val="63"/>
                <c:pt idx="0">
                  <c:v>0</c:v>
                </c:pt>
                <c:pt idx="1">
                  <c:v>909</c:v>
                </c:pt>
                <c:pt idx="2">
                  <c:v>110</c:v>
                </c:pt>
                <c:pt idx="3">
                  <c:v>216</c:v>
                </c:pt>
                <c:pt idx="4">
                  <c:v>22</c:v>
                </c:pt>
                <c:pt idx="5">
                  <c:v>321</c:v>
                </c:pt>
                <c:pt idx="6">
                  <c:v>4</c:v>
                </c:pt>
                <c:pt idx="7">
                  <c:v>161</c:v>
                </c:pt>
                <c:pt idx="8">
                  <c:v>494</c:v>
                </c:pt>
                <c:pt idx="9">
                  <c:v>1</c:v>
                </c:pt>
                <c:pt idx="10">
                  <c:v>110</c:v>
                </c:pt>
                <c:pt idx="11">
                  <c:v>11</c:v>
                </c:pt>
                <c:pt idx="12">
                  <c:v>0</c:v>
                </c:pt>
                <c:pt idx="13">
                  <c:v>43</c:v>
                </c:pt>
                <c:pt idx="14">
                  <c:v>7</c:v>
                </c:pt>
                <c:pt idx="15">
                  <c:v>96</c:v>
                </c:pt>
                <c:pt idx="16">
                  <c:v>10</c:v>
                </c:pt>
                <c:pt idx="17">
                  <c:v>0</c:v>
                </c:pt>
                <c:pt idx="18">
                  <c:v>4</c:v>
                </c:pt>
                <c:pt idx="19">
                  <c:v>97</c:v>
                </c:pt>
                <c:pt idx="20">
                  <c:v>0</c:v>
                </c:pt>
                <c:pt idx="21">
                  <c:v>0</c:v>
                </c:pt>
                <c:pt idx="22">
                  <c:v>71</c:v>
                </c:pt>
                <c:pt idx="23">
                  <c:v>0</c:v>
                </c:pt>
                <c:pt idx="24">
                  <c:v>54</c:v>
                </c:pt>
                <c:pt idx="25">
                  <c:v>16</c:v>
                </c:pt>
                <c:pt idx="26">
                  <c:v>615</c:v>
                </c:pt>
                <c:pt idx="27">
                  <c:v>823</c:v>
                </c:pt>
                <c:pt idx="28">
                  <c:v>92</c:v>
                </c:pt>
                <c:pt idx="29">
                  <c:v>0</c:v>
                </c:pt>
                <c:pt idx="30">
                  <c:v>39</c:v>
                </c:pt>
                <c:pt idx="31">
                  <c:v>35</c:v>
                </c:pt>
                <c:pt idx="32">
                  <c:v>8</c:v>
                </c:pt>
                <c:pt idx="33">
                  <c:v>3</c:v>
                </c:pt>
                <c:pt idx="34">
                  <c:v>2</c:v>
                </c:pt>
                <c:pt idx="35">
                  <c:v>13</c:v>
                </c:pt>
                <c:pt idx="36">
                  <c:v>11</c:v>
                </c:pt>
                <c:pt idx="37">
                  <c:v>18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1845</c:v>
                </c:pt>
                <c:pt idx="44">
                  <c:v>0</c:v>
                </c:pt>
                <c:pt idx="45">
                  <c:v>44</c:v>
                </c:pt>
                <c:pt idx="46">
                  <c:v>35</c:v>
                </c:pt>
                <c:pt idx="47">
                  <c:v>8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62</c:v>
                </c:pt>
                <c:pt idx="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7-47D3-86F2-F7BB3953813B}"/>
            </c:ext>
          </c:extLst>
        </c:ser>
        <c:ser>
          <c:idx val="4"/>
          <c:order val="4"/>
          <c:tx>
            <c:strRef>
              <c:f>臺中市嫌疑犯人數按教育程度別!$A$95:$B$95</c:f>
              <c:strCache>
                <c:ptCount val="2"/>
                <c:pt idx="0">
                  <c:v>高中職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臺中市嫌疑犯人數按教育程度別!$C$95:$BM$95</c:f>
              <c:numCache>
                <c:formatCode>General</c:formatCode>
                <c:ptCount val="63"/>
                <c:pt idx="0">
                  <c:v>0</c:v>
                </c:pt>
                <c:pt idx="1">
                  <c:v>1613</c:v>
                </c:pt>
                <c:pt idx="2">
                  <c:v>140</c:v>
                </c:pt>
                <c:pt idx="3">
                  <c:v>229</c:v>
                </c:pt>
                <c:pt idx="4">
                  <c:v>39</c:v>
                </c:pt>
                <c:pt idx="5">
                  <c:v>532</c:v>
                </c:pt>
                <c:pt idx="6">
                  <c:v>6</c:v>
                </c:pt>
                <c:pt idx="7">
                  <c:v>519</c:v>
                </c:pt>
                <c:pt idx="8">
                  <c:v>1386</c:v>
                </c:pt>
                <c:pt idx="9">
                  <c:v>11</c:v>
                </c:pt>
                <c:pt idx="10">
                  <c:v>330</c:v>
                </c:pt>
                <c:pt idx="11">
                  <c:v>14</c:v>
                </c:pt>
                <c:pt idx="12">
                  <c:v>1</c:v>
                </c:pt>
                <c:pt idx="13">
                  <c:v>154</c:v>
                </c:pt>
                <c:pt idx="14">
                  <c:v>22</c:v>
                </c:pt>
                <c:pt idx="15">
                  <c:v>264</c:v>
                </c:pt>
                <c:pt idx="16">
                  <c:v>24</c:v>
                </c:pt>
                <c:pt idx="17">
                  <c:v>2</c:v>
                </c:pt>
                <c:pt idx="18">
                  <c:v>6</c:v>
                </c:pt>
                <c:pt idx="19">
                  <c:v>246</c:v>
                </c:pt>
                <c:pt idx="20">
                  <c:v>0</c:v>
                </c:pt>
                <c:pt idx="21">
                  <c:v>0</c:v>
                </c:pt>
                <c:pt idx="22">
                  <c:v>78</c:v>
                </c:pt>
                <c:pt idx="23">
                  <c:v>7</c:v>
                </c:pt>
                <c:pt idx="24">
                  <c:v>152</c:v>
                </c:pt>
                <c:pt idx="25">
                  <c:v>118</c:v>
                </c:pt>
                <c:pt idx="26">
                  <c:v>733</c:v>
                </c:pt>
                <c:pt idx="27">
                  <c:v>1808</c:v>
                </c:pt>
                <c:pt idx="28">
                  <c:v>196</c:v>
                </c:pt>
                <c:pt idx="29">
                  <c:v>0</c:v>
                </c:pt>
                <c:pt idx="30">
                  <c:v>103</c:v>
                </c:pt>
                <c:pt idx="31">
                  <c:v>76</c:v>
                </c:pt>
                <c:pt idx="32">
                  <c:v>28</c:v>
                </c:pt>
                <c:pt idx="33">
                  <c:v>32</c:v>
                </c:pt>
                <c:pt idx="34">
                  <c:v>23</c:v>
                </c:pt>
                <c:pt idx="35">
                  <c:v>30</c:v>
                </c:pt>
                <c:pt idx="36">
                  <c:v>24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16</c:v>
                </c:pt>
                <c:pt idx="41">
                  <c:v>0</c:v>
                </c:pt>
                <c:pt idx="42">
                  <c:v>5</c:v>
                </c:pt>
                <c:pt idx="43">
                  <c:v>4457</c:v>
                </c:pt>
                <c:pt idx="44">
                  <c:v>0</c:v>
                </c:pt>
                <c:pt idx="45">
                  <c:v>150</c:v>
                </c:pt>
                <c:pt idx="46">
                  <c:v>174</c:v>
                </c:pt>
                <c:pt idx="47">
                  <c:v>7</c:v>
                </c:pt>
                <c:pt idx="48">
                  <c:v>28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17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107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7-47D3-86F2-F7BB3953813B}"/>
            </c:ext>
          </c:extLst>
        </c:ser>
        <c:ser>
          <c:idx val="5"/>
          <c:order val="5"/>
          <c:tx>
            <c:strRef>
              <c:f>臺中市嫌疑犯人數按教育程度別!$A$96:$B$96</c:f>
              <c:strCache>
                <c:ptCount val="2"/>
                <c:pt idx="0">
                  <c:v>大專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臺中市嫌疑犯人數按教育程度別!$C$96:$BM$96</c:f>
              <c:numCache>
                <c:formatCode>General</c:formatCode>
                <c:ptCount val="63"/>
                <c:pt idx="0">
                  <c:v>0</c:v>
                </c:pt>
                <c:pt idx="1">
                  <c:v>210</c:v>
                </c:pt>
                <c:pt idx="2">
                  <c:v>4</c:v>
                </c:pt>
                <c:pt idx="3">
                  <c:v>15</c:v>
                </c:pt>
                <c:pt idx="4">
                  <c:v>1</c:v>
                </c:pt>
                <c:pt idx="5">
                  <c:v>76</c:v>
                </c:pt>
                <c:pt idx="6">
                  <c:v>0</c:v>
                </c:pt>
                <c:pt idx="7">
                  <c:v>87</c:v>
                </c:pt>
                <c:pt idx="8">
                  <c:v>322</c:v>
                </c:pt>
                <c:pt idx="9">
                  <c:v>2</c:v>
                </c:pt>
                <c:pt idx="10">
                  <c:v>69</c:v>
                </c:pt>
                <c:pt idx="11">
                  <c:v>2</c:v>
                </c:pt>
                <c:pt idx="12">
                  <c:v>3</c:v>
                </c:pt>
                <c:pt idx="13">
                  <c:v>69</c:v>
                </c:pt>
                <c:pt idx="14">
                  <c:v>9</c:v>
                </c:pt>
                <c:pt idx="15">
                  <c:v>31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66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49</c:v>
                </c:pt>
                <c:pt idx="25">
                  <c:v>25</c:v>
                </c:pt>
                <c:pt idx="26">
                  <c:v>20</c:v>
                </c:pt>
                <c:pt idx="27">
                  <c:v>115</c:v>
                </c:pt>
                <c:pt idx="28">
                  <c:v>13</c:v>
                </c:pt>
                <c:pt idx="29">
                  <c:v>0</c:v>
                </c:pt>
                <c:pt idx="30">
                  <c:v>27</c:v>
                </c:pt>
                <c:pt idx="31">
                  <c:v>10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582</c:v>
                </c:pt>
                <c:pt idx="44">
                  <c:v>0</c:v>
                </c:pt>
                <c:pt idx="45">
                  <c:v>18</c:v>
                </c:pt>
                <c:pt idx="46">
                  <c:v>71</c:v>
                </c:pt>
                <c:pt idx="47">
                  <c:v>1</c:v>
                </c:pt>
                <c:pt idx="48">
                  <c:v>11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7-47D3-86F2-F7BB3953813B}"/>
            </c:ext>
          </c:extLst>
        </c:ser>
        <c:ser>
          <c:idx val="6"/>
          <c:order val="6"/>
          <c:tx>
            <c:strRef>
              <c:f>臺中市嫌疑犯人數按教育程度別!$A$97:$B$97</c:f>
              <c:strCache>
                <c:ptCount val="2"/>
                <c:pt idx="0">
                  <c:v>研究所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臺中市嫌疑犯人數按教育程度別!$C$90:$BM$90</c:f>
              <c:strCache>
                <c:ptCount val="63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違反商標法_人數</c:v>
                </c:pt>
                <c:pt idx="34">
                  <c:v>妨害電腦使用_人數</c:v>
                </c:pt>
                <c:pt idx="35">
                  <c:v>強盜_人數</c:v>
                </c:pt>
                <c:pt idx="36">
                  <c:v>搶奪_人數</c:v>
                </c:pt>
                <c:pt idx="37">
                  <c:v>竊佔_人數</c:v>
                </c:pt>
                <c:pt idx="38">
                  <c:v>偽造有價證券_人數</c:v>
                </c:pt>
                <c:pt idx="39">
                  <c:v>妨害秩序_人數</c:v>
                </c:pt>
                <c:pt idx="40">
                  <c:v>違反藥事法_人數</c:v>
                </c:pt>
                <c:pt idx="41">
                  <c:v>違反國家總動員法_人數</c:v>
                </c:pt>
                <c:pt idx="42">
                  <c:v>違反森林法_人數</c:v>
                </c:pt>
                <c:pt idx="43">
                  <c:v>公共危險_人數</c:v>
                </c:pt>
                <c:pt idx="44">
                  <c:v>侵害墳墓屍體_人數</c:v>
                </c:pt>
                <c:pt idx="45">
                  <c:v>重利_人數</c:v>
                </c:pt>
                <c:pt idx="46">
                  <c:v>妨害名譽_人數</c:v>
                </c:pt>
                <c:pt idx="47">
                  <c:v>違反選罷法_人數</c:v>
                </c:pt>
                <c:pt idx="48">
                  <c:v>妨害秘密_人數</c:v>
                </c:pt>
                <c:pt idx="49">
                  <c:v>遺棄_人數</c:v>
                </c:pt>
                <c:pt idx="50">
                  <c:v>違反貪污治罪條例_人數</c:v>
                </c:pt>
                <c:pt idx="51">
                  <c:v>懲治走私條例_人數</c:v>
                </c:pt>
                <c:pt idx="52">
                  <c:v>妨害兵役_人數</c:v>
                </c:pt>
                <c:pt idx="53">
                  <c:v>偽造貨幣_人數</c:v>
                </c:pt>
                <c:pt idx="54">
                  <c:v>偽造度量衡_人數</c:v>
                </c:pt>
                <c:pt idx="55">
                  <c:v>偽證_人數</c:v>
                </c:pt>
                <c:pt idx="56">
                  <c:v>誣告_人數</c:v>
                </c:pt>
                <c:pt idx="57">
                  <c:v>湮滅證據_人數</c:v>
                </c:pt>
                <c:pt idx="58">
                  <c:v>瀆職_人數</c:v>
                </c:pt>
                <c:pt idx="59">
                  <c:v>脫逃_人數</c:v>
                </c:pt>
                <c:pt idx="60">
                  <c:v>藏匿頂替_人數</c:v>
                </c:pt>
                <c:pt idx="61">
                  <c:v>違反槍砲彈藥刀械管制條例_人數</c:v>
                </c:pt>
                <c:pt idx="62">
                  <c:v>違反就業服務法_人數</c:v>
                </c:pt>
              </c:strCache>
            </c:strRef>
          </c:cat>
          <c:val>
            <c:numRef>
              <c:f>臺中市嫌疑犯人數按教育程度別!$C$97:$BM$97</c:f>
              <c:numCache>
                <c:formatCode>General</c:formatCode>
                <c:ptCount val="63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B7-47D3-86F2-F7BB3953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66767"/>
        <c:axId val="792655888"/>
      </c:barChart>
      <c:catAx>
        <c:axId val="1794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655888"/>
        <c:crosses val="autoZero"/>
        <c:auto val="1"/>
        <c:lblAlgn val="ctr"/>
        <c:lblOffset val="100"/>
        <c:noMultiLvlLbl val="0"/>
      </c:catAx>
      <c:valAx>
        <c:axId val="792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4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男女犯罪人數比率</a:t>
            </a:r>
            <a:r>
              <a:rPr lang="en-US" altLang="zh-TW"/>
              <a:t>(1.25&lt;</a:t>
            </a:r>
            <a:r>
              <a:rPr lang="zh-TW" altLang="en-US">
                <a:solidFill>
                  <a:srgbClr val="0000FF"/>
                </a:solidFill>
              </a:rPr>
              <a:t>男</a:t>
            </a:r>
            <a:r>
              <a:rPr lang="en-US" altLang="zh-TW"/>
              <a:t>/</a:t>
            </a:r>
            <a:r>
              <a:rPr lang="zh-TW" altLang="en-US">
                <a:solidFill>
                  <a:srgbClr val="FF0000"/>
                </a:solidFill>
              </a:rPr>
              <a:t>女</a:t>
            </a:r>
            <a:r>
              <a:rPr lang="en-US" altLang="zh-TW"/>
              <a:t>&lt;5)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臺中市嫌疑犯人數按教育程度別!$D$45:$D$69</c:f>
              <c:strCache>
                <c:ptCount val="25"/>
                <c:pt idx="0">
                  <c:v>違反森林法</c:v>
                </c:pt>
                <c:pt idx="1">
                  <c:v>妨害自由</c:v>
                </c:pt>
                <c:pt idx="2">
                  <c:v>妨害電腦使用</c:v>
                </c:pt>
                <c:pt idx="3">
                  <c:v>一般傷害</c:v>
                </c:pt>
                <c:pt idx="4">
                  <c:v>毀棄損壞</c:v>
                </c:pt>
                <c:pt idx="5">
                  <c:v>違反選罷法</c:v>
                </c:pt>
                <c:pt idx="6">
                  <c:v>贓物</c:v>
                </c:pt>
                <c:pt idx="7">
                  <c:v>妨害秘密</c:v>
                </c:pt>
                <c:pt idx="8">
                  <c:v>駕駛過失</c:v>
                </c:pt>
                <c:pt idx="9">
                  <c:v>普通竊盜</c:v>
                </c:pt>
                <c:pt idx="10">
                  <c:v>湮滅證據</c:v>
                </c:pt>
                <c:pt idx="11">
                  <c:v>竊佔</c:v>
                </c:pt>
                <c:pt idx="12">
                  <c:v>妨害風化</c:v>
                </c:pt>
                <c:pt idx="13">
                  <c:v>詐欺</c:v>
                </c:pt>
                <c:pt idx="14">
                  <c:v>偽造文書印文</c:v>
                </c:pt>
                <c:pt idx="15">
                  <c:v>侵占</c:v>
                </c:pt>
                <c:pt idx="16">
                  <c:v>妨害名譽</c:v>
                </c:pt>
                <c:pt idx="17">
                  <c:v>共同強制性交</c:v>
                </c:pt>
                <c:pt idx="18">
                  <c:v>妨害秩序</c:v>
                </c:pt>
                <c:pt idx="19">
                  <c:v>背信</c:v>
                </c:pt>
                <c:pt idx="20">
                  <c:v>妨害婚姻及家庭</c:v>
                </c:pt>
                <c:pt idx="21">
                  <c:v>違反藥事法</c:v>
                </c:pt>
                <c:pt idx="22">
                  <c:v>偽造貨幣</c:v>
                </c:pt>
                <c:pt idx="23">
                  <c:v>違反著作權法</c:v>
                </c:pt>
                <c:pt idx="24">
                  <c:v>賭博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臺中市嫌疑犯人數按教育程度別!$E$45:$E$69</c:f>
              <c:numCache>
                <c:formatCode>General</c:formatCode>
                <c:ptCount val="25"/>
                <c:pt idx="0">
                  <c:v>5</c:v>
                </c:pt>
                <c:pt idx="1">
                  <c:v>4.7938144329999997</c:v>
                </c:pt>
                <c:pt idx="2">
                  <c:v>4.625</c:v>
                </c:pt>
                <c:pt idx="3">
                  <c:v>4.6216216220000002</c:v>
                </c:pt>
                <c:pt idx="4">
                  <c:v>4.6176470590000003</c:v>
                </c:pt>
                <c:pt idx="5">
                  <c:v>4.5</c:v>
                </c:pt>
                <c:pt idx="6">
                  <c:v>4.1428571429999996</c:v>
                </c:pt>
                <c:pt idx="7">
                  <c:v>3.888888889</c:v>
                </c:pt>
                <c:pt idx="8">
                  <c:v>3.5454545450000001</c:v>
                </c:pt>
                <c:pt idx="9">
                  <c:v>3.43019943</c:v>
                </c:pt>
                <c:pt idx="10">
                  <c:v>3</c:v>
                </c:pt>
                <c:pt idx="11">
                  <c:v>2.8823529410000002</c:v>
                </c:pt>
                <c:pt idx="12">
                  <c:v>2.6470588240000001</c:v>
                </c:pt>
                <c:pt idx="13">
                  <c:v>2.6073717950000002</c:v>
                </c:pt>
                <c:pt idx="14">
                  <c:v>2.192307692</c:v>
                </c:pt>
                <c:pt idx="15">
                  <c:v>2.0224719100000002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1.8</c:v>
                </c:pt>
                <c:pt idx="20">
                  <c:v>1.7857142859999999</c:v>
                </c:pt>
                <c:pt idx="21">
                  <c:v>1.636363636</c:v>
                </c:pt>
                <c:pt idx="22">
                  <c:v>1.5</c:v>
                </c:pt>
                <c:pt idx="23">
                  <c:v>1.5</c:v>
                </c:pt>
                <c:pt idx="24">
                  <c:v>1.3688212930000001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只有</a:t>
            </a:r>
            <a:r>
              <a:rPr lang="zh-TW" altLang="en-US">
                <a:solidFill>
                  <a:srgbClr val="0000FF"/>
                </a:solidFill>
              </a:rPr>
              <a:t>男性</a:t>
            </a:r>
            <a:r>
              <a:rPr lang="zh-TW" altLang="en-US"/>
              <a:t>犯罪者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(臺中市嫌疑犯人數按教育程度別!$D$30,臺中市嫌疑犯人數按教育程度別!$D$33,臺中市嫌疑犯人數按教育程度別!$D$35,臺中市嫌疑犯人數按教育程度別!$D$41,臺中市嫌疑犯人數按教育程度別!$D$62:$D$63,臺中市嫌疑犯人數按教育程度別!$D$71,臺中市嫌疑犯人數按教育程度別!$D$73)</c:f>
              <c:strCache>
                <c:ptCount val="8"/>
                <c:pt idx="0">
                  <c:v>強制性交</c:v>
                </c:pt>
                <c:pt idx="1">
                  <c:v>對幼性交</c:v>
                </c:pt>
                <c:pt idx="2">
                  <c:v>重傷害</c:v>
                </c:pt>
                <c:pt idx="3">
                  <c:v>擄人勒贖</c:v>
                </c:pt>
                <c:pt idx="4">
                  <c:v>共同強制性交</c:v>
                </c:pt>
                <c:pt idx="5">
                  <c:v>妨害秩序</c:v>
                </c:pt>
                <c:pt idx="6">
                  <c:v>違反貪污治罪條例</c:v>
                </c:pt>
                <c:pt idx="7">
                  <c:v>偽造有價證券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(臺中市嫌疑犯人數按教育程度別!$E$30,臺中市嫌疑犯人數按教育程度別!$E$33,臺中市嫌疑犯人數按教育程度別!$E$35,臺中市嫌疑犯人數按教育程度別!$E$41,臺中市嫌疑犯人數按教育程度別!$E$62:$E$63,臺中市嫌疑犯人數按教育程度別!$E$71,臺中市嫌疑犯人數按教育程度別!$E$73)</c:f>
              <c:numCache>
                <c:formatCode>General</c:formatCode>
                <c:ptCount val="8"/>
                <c:pt idx="0">
                  <c:v>40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r>
                  <a:rPr lang="zh-TW" altLang="en-US"/>
                  <a:t>人數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只有</a:t>
            </a:r>
            <a:r>
              <a:rPr lang="zh-TW" altLang="en-US">
                <a:solidFill>
                  <a:srgbClr val="FF0000"/>
                </a:solidFill>
              </a:rPr>
              <a:t>女性</a:t>
            </a:r>
            <a:r>
              <a:rPr lang="zh-TW" altLang="en-US"/>
              <a:t>犯罪者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臺中市嫌疑犯人數按教育程度別!$D$72</c:f>
              <c:strCache>
                <c:ptCount val="1"/>
                <c:pt idx="0">
                  <c:v>偽證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臺中市嫌疑犯人數按教育程度別!$E$72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r>
                  <a:rPr lang="zh-TW" altLang="en-US"/>
                  <a:t>人數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200" b="0" i="0" u="none" strike="noStrike" kern="1200" cap="none" spc="0" normalizeH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教育程度 </a:t>
            </a: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vs </a:t>
            </a:r>
            <a:r>
              <a:rPr lang="zh-TW" alt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特定類別</a:t>
            </a:r>
            <a:r>
              <a:rPr 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犯罪總人數</a:t>
            </a:r>
            <a:r>
              <a:rPr lang="en-US" alt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&amp;</a:t>
            </a:r>
            <a:r>
              <a:rPr lang="zh-TW" altLang="zh-TW" sz="1200" b="0" i="0" u="none" strike="noStrike" cap="none" normalizeH="0" baseline="0">
                <a:effectLst/>
              </a:rPr>
              <a:t>總人數</a:t>
            </a:r>
            <a:endParaRPr lang="zh-TW" sz="1200" b="0" i="0" u="none" strike="noStrike" kern="1200" spc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TW" altLang="en-US" sz="1200" b="0" i="0" u="none" strike="noStrike" kern="1200" cap="none" spc="0" normalizeH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臺中市嫌疑犯人數按教育程度別!$BN$90</c:f>
              <c:strCache>
                <c:ptCount val="1"/>
                <c:pt idx="0">
                  <c:v>總計人數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臺中市嫌疑犯人數按教育程度別!$A$91:$A$97</c:f>
              <c:strCache>
                <c:ptCount val="7"/>
                <c:pt idx="0">
                  <c:v>不識字</c:v>
                </c:pt>
                <c:pt idx="1">
                  <c:v>自修</c:v>
                </c:pt>
                <c:pt idx="2">
                  <c:v>國小</c:v>
                </c:pt>
                <c:pt idx="3">
                  <c:v>國中</c:v>
                </c:pt>
                <c:pt idx="4">
                  <c:v>高中職</c:v>
                </c:pt>
                <c:pt idx="5">
                  <c:v>大專</c:v>
                </c:pt>
                <c:pt idx="6">
                  <c:v>研究所</c:v>
                </c:pt>
              </c:strCache>
            </c:strRef>
          </c:cat>
          <c:val>
            <c:numRef>
              <c:f>臺中市嫌疑犯人數按教育程度別!$BN$91:$BN$97</c:f>
              <c:numCache>
                <c:formatCode>General</c:formatCode>
                <c:ptCount val="7"/>
                <c:pt idx="0">
                  <c:v>85</c:v>
                </c:pt>
                <c:pt idx="1">
                  <c:v>9</c:v>
                </c:pt>
                <c:pt idx="2">
                  <c:v>1843</c:v>
                </c:pt>
                <c:pt idx="3">
                  <c:v>6592</c:v>
                </c:pt>
                <c:pt idx="4">
                  <c:v>14447</c:v>
                </c:pt>
                <c:pt idx="5">
                  <c:v>2106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54A-8DC0-3C6B3AB4FE83}"/>
            </c:ext>
          </c:extLst>
        </c:ser>
        <c:ser>
          <c:idx val="1"/>
          <c:order val="1"/>
          <c:tx>
            <c:strRef>
              <c:f>臺中市嫌疑犯人數按教育程度別!$AT$90</c:f>
              <c:strCache>
                <c:ptCount val="1"/>
                <c:pt idx="0">
                  <c:v>公共危險_人數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臺中市嫌疑犯人數按教育程度別!$AT$91:$AT$97</c:f>
              <c:numCache>
                <c:formatCode>General</c:formatCode>
                <c:ptCount val="7"/>
                <c:pt idx="0">
                  <c:v>21</c:v>
                </c:pt>
                <c:pt idx="1">
                  <c:v>4</c:v>
                </c:pt>
                <c:pt idx="2">
                  <c:v>627</c:v>
                </c:pt>
                <c:pt idx="3">
                  <c:v>1845</c:v>
                </c:pt>
                <c:pt idx="4">
                  <c:v>4457</c:v>
                </c:pt>
                <c:pt idx="5">
                  <c:v>582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9-43D8-BB15-47BB533209F5}"/>
            </c:ext>
          </c:extLst>
        </c:ser>
        <c:ser>
          <c:idx val="2"/>
          <c:order val="2"/>
          <c:tx>
            <c:strRef>
              <c:f>臺中市嫌疑犯人數按教育程度別!$AD$90</c:f>
              <c:strCache>
                <c:ptCount val="1"/>
                <c:pt idx="0">
                  <c:v>第二級毒品_人數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臺中市嫌疑犯人數按教育程度別!$AD$91:$AD$97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63</c:v>
                </c:pt>
                <c:pt idx="3">
                  <c:v>823</c:v>
                </c:pt>
                <c:pt idx="4">
                  <c:v>1808</c:v>
                </c:pt>
                <c:pt idx="5">
                  <c:v>115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9-43D8-BB15-47BB533209F5}"/>
            </c:ext>
          </c:extLst>
        </c:ser>
        <c:ser>
          <c:idx val="3"/>
          <c:order val="3"/>
          <c:tx>
            <c:strRef>
              <c:f>臺中市嫌疑犯人數按教育程度別!$K$90</c:f>
              <c:strCache>
                <c:ptCount val="1"/>
                <c:pt idx="0">
                  <c:v>詐欺_人數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臺中市嫌疑犯人數按教育程度別!$K$91:$K$97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32</c:v>
                </c:pt>
                <c:pt idx="3">
                  <c:v>494</c:v>
                </c:pt>
                <c:pt idx="4">
                  <c:v>1386</c:v>
                </c:pt>
                <c:pt idx="5">
                  <c:v>322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9-43D8-BB15-47BB533209F5}"/>
            </c:ext>
          </c:extLst>
        </c:ser>
        <c:ser>
          <c:idx val="4"/>
          <c:order val="4"/>
          <c:tx>
            <c:strRef>
              <c:f>臺中市嫌疑犯人數按教育程度別!$D$90</c:f>
              <c:strCache>
                <c:ptCount val="1"/>
                <c:pt idx="0">
                  <c:v>普通竊盜_人數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臺中市嫌疑犯人數按教育程度別!$D$91:$D$97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339</c:v>
                </c:pt>
                <c:pt idx="3">
                  <c:v>909</c:v>
                </c:pt>
                <c:pt idx="4">
                  <c:v>1613</c:v>
                </c:pt>
                <c:pt idx="5">
                  <c:v>210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9-43D8-BB15-47BB5332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64176"/>
        <c:axId val="792745328"/>
      </c:lineChart>
      <c:catAx>
        <c:axId val="2090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92745328"/>
        <c:crosses val="autoZero"/>
        <c:auto val="1"/>
        <c:lblAlgn val="ctr"/>
        <c:lblOffset val="100"/>
        <c:noMultiLvlLbl val="0"/>
      </c:catAx>
      <c:valAx>
        <c:axId val="7927453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臺中市嫌疑犯人數按教育程度別!$BN$90</c:f>
              <c:strCache>
                <c:ptCount val="1"/>
                <c:pt idx="0">
                  <c:v>總計人數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2090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200" b="0" i="0" u="none" strike="noStrike" kern="1200" cap="none" spc="0" normalizeH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教育程度 </a:t>
            </a: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vs </a:t>
            </a:r>
            <a:r>
              <a:rPr lang="zh-TW" alt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特定類別</a:t>
            </a:r>
            <a:r>
              <a:rPr 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犯罪總人數</a:t>
            </a:r>
            <a:r>
              <a:rPr lang="en-US" alt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(</a:t>
            </a:r>
            <a:r>
              <a:rPr lang="zh-TW" alt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大專</a:t>
            </a:r>
            <a:r>
              <a:rPr lang="en-US" alt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&gt;</a:t>
            </a:r>
            <a:r>
              <a:rPr lang="zh-TW" alt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國中</a:t>
            </a:r>
            <a:r>
              <a:rPr lang="en-US" alt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)</a:t>
            </a:r>
            <a:endParaRPr lang="zh-TW" sz="1200" b="0" i="0" u="none" strike="noStrike" kern="1200" spc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TW" altLang="en-US" sz="1200" b="0" i="0" u="none" strike="noStrike" kern="1200" cap="none" spc="0" normalizeH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臺中市嫌疑犯人數按教育程度別!$AW$90</c:f>
              <c:strCache>
                <c:ptCount val="1"/>
                <c:pt idx="0">
                  <c:v>妨害名譽_人數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臺中市嫌疑犯人數按教育程度別!$A$91:$A$97</c:f>
              <c:strCache>
                <c:ptCount val="7"/>
                <c:pt idx="0">
                  <c:v>不識字</c:v>
                </c:pt>
                <c:pt idx="1">
                  <c:v>自修</c:v>
                </c:pt>
                <c:pt idx="2">
                  <c:v>國小</c:v>
                </c:pt>
                <c:pt idx="3">
                  <c:v>國中</c:v>
                </c:pt>
                <c:pt idx="4">
                  <c:v>高中職</c:v>
                </c:pt>
                <c:pt idx="5">
                  <c:v>大專</c:v>
                </c:pt>
                <c:pt idx="6">
                  <c:v>研究所</c:v>
                </c:pt>
              </c:strCache>
            </c:strRef>
          </c:cat>
          <c:val>
            <c:numRef>
              <c:f>臺中市嫌疑犯人數按教育程度別!$AW$91:$AW$97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20</c:v>
                </c:pt>
                <c:pt idx="3">
                  <c:v>35</c:v>
                </c:pt>
                <c:pt idx="4">
                  <c:v>174</c:v>
                </c:pt>
                <c:pt idx="5">
                  <c:v>71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54A-8DC0-3C6B3AB4FE83}"/>
            </c:ext>
          </c:extLst>
        </c:ser>
        <c:ser>
          <c:idx val="1"/>
          <c:order val="1"/>
          <c:tx>
            <c:strRef>
              <c:f>臺中市嫌疑犯人數按教育程度別!$AY$90</c:f>
              <c:strCache>
                <c:ptCount val="1"/>
                <c:pt idx="0">
                  <c:v>妨害秘密_人數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臺中市嫌疑犯人數按教育程度別!$AY$91:$AY$97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28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9-43D8-BB15-47BB533209F5}"/>
            </c:ext>
          </c:extLst>
        </c:ser>
        <c:ser>
          <c:idx val="2"/>
          <c:order val="2"/>
          <c:tx>
            <c:strRef>
              <c:f>臺中市嫌疑犯人數按教育程度別!$AZ$90</c:f>
              <c:strCache>
                <c:ptCount val="1"/>
                <c:pt idx="0">
                  <c:v>遺棄_人數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臺中市嫌疑犯人數按教育程度別!$AZ$91:$AZ$97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9-43D8-BB15-47BB533209F5}"/>
            </c:ext>
          </c:extLst>
        </c:ser>
        <c:ser>
          <c:idx val="3"/>
          <c:order val="3"/>
          <c:tx>
            <c:strRef>
              <c:f>臺中市嫌疑犯人數按教育程度別!$BG$90</c:f>
              <c:strCache>
                <c:ptCount val="1"/>
                <c:pt idx="0">
                  <c:v>誣告_人數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臺中市嫌疑犯人數按教育程度別!$BG$91:$BG$97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9-43D8-BB15-47BB533209F5}"/>
            </c:ext>
          </c:extLst>
        </c:ser>
        <c:ser>
          <c:idx val="4"/>
          <c:order val="4"/>
          <c:tx>
            <c:strRef>
              <c:f>臺中市嫌疑犯人數按教育程度別!$BH$90</c:f>
              <c:strCache>
                <c:ptCount val="1"/>
                <c:pt idx="0">
                  <c:v>湮滅證據_人數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臺中市嫌疑犯人數按教育程度別!$BH$91:$BH$97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9-43D8-BB15-47BB5332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64176"/>
        <c:axId val="792745328"/>
      </c:lineChart>
      <c:catAx>
        <c:axId val="2090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92745328"/>
        <c:crosses val="autoZero"/>
        <c:auto val="1"/>
        <c:lblAlgn val="ctr"/>
        <c:lblOffset val="100"/>
        <c:noMultiLvlLbl val="0"/>
      </c:catAx>
      <c:valAx>
        <c:axId val="7927453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臺中市嫌疑犯人數按教育程度別!$BN$90</c:f>
              <c:strCache>
                <c:ptCount val="1"/>
                <c:pt idx="0">
                  <c:v>總計人數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2090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en-US" sz="1200" b="0" i="0" u="none" strike="noStrike" kern="1200" spc="0" baseline="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/>
              <a:t>教育程度 </a:t>
            </a:r>
            <a:r>
              <a:rPr lang="en-US"/>
              <a:t>vs </a:t>
            </a:r>
            <a:r>
              <a:rPr lang="zh-TW" altLang="en-US"/>
              <a:t>標準化的犯罪人數</a:t>
            </a:r>
            <a:r>
              <a:rPr lang="en-US" altLang="zh-TW" sz="1200" b="0" i="0" u="none" strike="noStrike" baseline="0">
                <a:effectLst/>
              </a:rPr>
              <a:t>𝑧</a:t>
            </a:r>
            <a:r>
              <a:rPr lang="en-US" altLang="zh-TW" sz="1200" b="0" i="0" u="none" strike="noStrike" baseline="-25000">
                <a:effectLst/>
              </a:rPr>
              <a:t>𝑐</a:t>
            </a:r>
            <a:endParaRPr lang="zh-TW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200" b="0" i="0" u="none" strike="noStrike" kern="1200" spc="0" baseline="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臺中市嫌疑犯人數按教育程度別!$BS$153</c:f>
              <c:strCache>
                <c:ptCount val="1"/>
                <c:pt idx="0">
                  <c:v>標準化的犯罪人數𝑧𝑐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臺中市嫌疑犯人數按教育程度別!$BS$154:$BS$158</c:f>
              <c:numCache>
                <c:formatCode>0.000000</c:formatCode>
                <c:ptCount val="5"/>
                <c:pt idx="0">
                  <c:v>8.6926473756013499E-3</c:v>
                </c:pt>
                <c:pt idx="1">
                  <c:v>2.5594930712752036E-2</c:v>
                </c:pt>
                <c:pt idx="2">
                  <c:v>1.883712348896854E-2</c:v>
                </c:pt>
                <c:pt idx="3">
                  <c:v>1.9356831141519944E-3</c:v>
                </c:pt>
                <c:pt idx="4">
                  <c:v>5.4565391900187308E-4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4E60-A4EF-D8384191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64176"/>
        <c:axId val="792745328"/>
      </c:lineChart>
      <c:catAx>
        <c:axId val="2090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000" b="0" i="0" u="none" strike="noStrike" kern="1200" baseline="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92745328"/>
        <c:crosses val="autoZero"/>
        <c:auto val="1"/>
        <c:lblAlgn val="ctr"/>
        <c:lblOffset val="100"/>
        <c:noMultiLvlLbl val="0"/>
      </c:catAx>
      <c:valAx>
        <c:axId val="7927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TW" altLang="en-US" sz="1000" b="0" i="0" u="none" strike="noStrike" kern="1200" baseline="0">
                    <a:solidFill>
                      <a:schemeClr val="tx1"/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r>
                  <a:rPr lang="zh-TW" altLang="en-US"/>
                  <a:t>標準化的犯罪人數𝑧𝑐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TW" altLang="en-US" sz="1000" b="0" i="0" u="none" strike="noStrike" kern="1200" baseline="0">
                  <a:solidFill>
                    <a:schemeClr val="tx1"/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000" b="0" i="0" u="none" strike="noStrike" kern="1200" baseline="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20905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 altLang="en-US" sz="1000" b="0" i="0" u="none" strike="noStrike" kern="1200" baseline="0">
          <a:solidFill>
            <a:schemeClr val="tx1"/>
          </a:solidFill>
          <a:latin typeface="Yu Gothic UI" panose="020B0500000000000000" pitchFamily="34" charset="-128"/>
          <a:ea typeface="Yu Gothic UI" panose="020B0500000000000000" pitchFamily="34" charset="-128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altLang="en-US" sz="1200" b="0" i="0" u="none" strike="noStrike" kern="1200" cap="none" spc="0" normalizeH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教育程度 </a:t>
            </a: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vs </a:t>
            </a:r>
            <a:r>
              <a:rPr lang="zh-TW" altLang="en-US" sz="12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特定類別</a:t>
            </a:r>
            <a:r>
              <a:rPr lang="zh-TW" altLang="en-US" sz="1200" b="0" i="0" u="none" strike="noStrike" kern="1200" cap="none" spc="0" normalizeH="0" baseline="0">
                <a:solidFill>
                  <a:sysClr val="windowText" lastClr="000000"/>
                </a:solidFill>
                <a:effectLst/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之</a:t>
            </a:r>
            <a:r>
              <a:rPr lang="zh-TW" altLang="zh-TW" sz="1200" b="0" i="0" cap="all" baseline="0">
                <a:effectLst/>
              </a:rPr>
              <a:t>𝑧</a:t>
            </a:r>
            <a:r>
              <a:rPr lang="zh-TW" altLang="zh-TW" sz="1200" b="0" i="0" cap="all" baseline="-25000">
                <a:effectLst/>
              </a:rPr>
              <a:t>𝑟𝑠𝑐</a:t>
            </a:r>
            <a:r>
              <a:rPr lang="en-US" altLang="zh-TW" sz="1200" b="0" i="0" u="none" strike="noStrike" kern="1200" cap="none" spc="0" normalizeH="0" baseline="0">
                <a:solidFill>
                  <a:sysClr val="windowText" lastClr="000000"/>
                </a:solidFill>
                <a:effectLst/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&amp;</a:t>
            </a:r>
            <a:r>
              <a:rPr lang="zh-TW" altLang="zh-TW" sz="1200" b="0" i="0" u="none" strike="noStrike" cap="none" normalizeH="0" baseline="0">
                <a:effectLst/>
              </a:rPr>
              <a:t>總人數</a:t>
            </a:r>
            <a:endParaRPr lang="zh-TW" sz="1200" b="0" i="0" u="none" strike="noStrike" kern="1200" spc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zh-TW" altLang="en-US" sz="1200" b="0" i="0" u="none" strike="noStrike" kern="1200" cap="none" spc="0" normalizeH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臺中市嫌疑犯人數按教育程度別!$BZ$153</c:f>
              <c:strCache>
                <c:ptCount val="1"/>
                <c:pt idx="0">
                  <c:v>犯罪總計人數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臺中市嫌疑犯人數按教育程度別!$BP$154:$BP$158</c15:sqref>
                  </c15:fullRef>
                </c:ext>
              </c:extLst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臺中市嫌疑犯人數按教育程度別!$BZ$154:$BZ$158</c15:sqref>
                  </c15:fullRef>
                </c:ext>
              </c:extLst>
              <c:f>臺中市嫌疑犯人數按教育程度別!$BZ$154:$BZ$158</c:f>
              <c:numCache>
                <c:formatCode>0.000</c:formatCode>
                <c:ptCount val="5"/>
                <c:pt idx="0">
                  <c:v>0</c:v>
                </c:pt>
                <c:pt idx="1">
                  <c:v>1.0000498751772302</c:v>
                </c:pt>
                <c:pt idx="2">
                  <c:v>0.60021370299791987</c:v>
                </c:pt>
                <c:pt idx="3">
                  <c:v>-0.39978629700208013</c:v>
                </c:pt>
                <c:pt idx="4">
                  <c:v>-0.48202953570387086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54A-8DC0-3C6B3AB4FE83}"/>
            </c:ext>
          </c:extLst>
        </c:ser>
        <c:ser>
          <c:idx val="1"/>
          <c:order val="1"/>
          <c:tx>
            <c:strRef>
              <c:f>臺中市嫌疑犯人數按教育程度別!$CA$153</c:f>
              <c:strCache>
                <c:ptCount val="1"/>
                <c:pt idx="0">
                  <c:v>普通竊盜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臺中市嫌疑犯人數按教育程度別!$BP$154:$BP$158</c15:sqref>
                  </c15:fullRef>
                </c:ext>
              </c:extLst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臺中市嫌疑犯人數按教育程度別!$CA$154:$CA$158</c15:sqref>
                  </c15:fullRef>
                </c:ext>
              </c:extLst>
              <c:f>臺中市嫌疑犯人數按教育程度別!$CA$154:$CA$158</c:f>
              <c:numCache>
                <c:formatCode>0.000</c:formatCode>
                <c:ptCount val="5"/>
                <c:pt idx="0">
                  <c:v>0</c:v>
                </c:pt>
                <c:pt idx="1">
                  <c:v>1.0042827811853698</c:v>
                </c:pt>
                <c:pt idx="2">
                  <c:v>0.25761267183294356</c:v>
                </c:pt>
                <c:pt idx="3">
                  <c:v>-0.74238732816705644</c:v>
                </c:pt>
                <c:pt idx="4">
                  <c:v>-0.81322170151428208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9-43D8-BB15-47BB533209F5}"/>
            </c:ext>
          </c:extLst>
        </c:ser>
        <c:ser>
          <c:idx val="2"/>
          <c:order val="2"/>
          <c:tx>
            <c:strRef>
              <c:f>臺中市嫌疑犯人數按教育程度別!$CB$153</c:f>
              <c:strCache>
                <c:ptCount val="1"/>
                <c:pt idx="0">
                  <c:v>詐欺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臺中市嫌疑犯人數按教育程度別!$BP$154:$BP$158</c15:sqref>
                  </c15:fullRef>
                </c:ext>
              </c:extLst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臺中市嫌疑犯人數按教育程度別!$CB$154:$CB$158</c15:sqref>
                  </c15:fullRef>
                </c:ext>
              </c:extLst>
              <c:f>臺中市嫌疑犯人數按教育程度別!$CB$154:$CB$158</c:f>
              <c:numCache>
                <c:formatCode>0.000</c:formatCode>
                <c:ptCount val="5"/>
                <c:pt idx="0">
                  <c:v>-8.4170452009416655E-2</c:v>
                </c:pt>
                <c:pt idx="1">
                  <c:v>0.9830325117870663</c:v>
                </c:pt>
                <c:pt idx="2">
                  <c:v>0.91582954799058336</c:v>
                </c:pt>
                <c:pt idx="3">
                  <c:v>0</c:v>
                </c:pt>
                <c:pt idx="4">
                  <c:v>-0.15392090689163812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9-43D8-BB15-47BB533209F5}"/>
            </c:ext>
          </c:extLst>
        </c:ser>
        <c:ser>
          <c:idx val="3"/>
          <c:order val="3"/>
          <c:tx>
            <c:strRef>
              <c:f>臺中市嫌疑犯人數按教育程度別!$CC$153</c:f>
              <c:strCache>
                <c:ptCount val="1"/>
                <c:pt idx="0">
                  <c:v>第二級毒品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臺中市嫌疑犯人數按教育程度別!$BP$154:$BP$158</c15:sqref>
                  </c15:fullRef>
                </c:ext>
              </c:extLst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臺中市嫌疑犯人數按教育程度別!$CC$154:$CC$158</c15:sqref>
                  </c15:fullRef>
                </c:ext>
              </c:extLst>
              <c:f>臺中市嫌疑犯人數按教育程度別!$CC$154:$CC$158</c:f>
              <c:numCache>
                <c:formatCode>0.000</c:formatCode>
                <c:ptCount val="5"/>
                <c:pt idx="0">
                  <c:v>0</c:v>
                </c:pt>
                <c:pt idx="1">
                  <c:v>1.2856037236436491</c:v>
                </c:pt>
                <c:pt idx="2">
                  <c:v>0.91341019738124141</c:v>
                </c:pt>
                <c:pt idx="3">
                  <c:v>-8.6589802618758566E-2</c:v>
                </c:pt>
                <c:pt idx="4">
                  <c:v>-0.13353173816071481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9-43D8-BB15-47BB533209F5}"/>
            </c:ext>
          </c:extLst>
        </c:ser>
        <c:ser>
          <c:idx val="4"/>
          <c:order val="4"/>
          <c:tx>
            <c:strRef>
              <c:f>臺中市嫌疑犯人數按教育程度別!$CD$153</c:f>
              <c:strCache>
                <c:ptCount val="1"/>
                <c:pt idx="0">
                  <c:v>公共危險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臺中市嫌疑犯人數按教育程度別!$BP$154:$BP$158</c15:sqref>
                  </c15:fullRef>
                </c:ext>
              </c:extLst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臺中市嫌疑犯人數按教育程度別!$CD$154:$CD$158</c15:sqref>
                  </c15:fullRef>
                </c:ext>
              </c:extLst>
              <c:f>臺中市嫌疑犯人數按教育程度別!$CD$154:$CD$158</c:f>
              <c:numCache>
                <c:formatCode>0.000</c:formatCode>
                <c:ptCount val="5"/>
                <c:pt idx="0">
                  <c:v>0</c:v>
                </c:pt>
                <c:pt idx="1">
                  <c:v>0.80312664313072779</c:v>
                </c:pt>
                <c:pt idx="2">
                  <c:v>0.54684718112272168</c:v>
                </c:pt>
                <c:pt idx="3">
                  <c:v>-0.45315281887727826</c:v>
                </c:pt>
                <c:pt idx="4">
                  <c:v>-0.5306693569524219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9-43D8-BB15-47BB5332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64176"/>
        <c:axId val="792745328"/>
      </c:lineChart>
      <c:catAx>
        <c:axId val="2090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92745328"/>
        <c:crosses val="autoZero"/>
        <c:auto val="1"/>
        <c:lblAlgn val="ctr"/>
        <c:lblOffset val="100"/>
        <c:noMultiLvlLbl val="0"/>
      </c:catAx>
      <c:valAx>
        <c:axId val="7927453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r>
                  <a:rPr lang="zh-TW" altLang="en-US" sz="1100"/>
                  <a:t>𝑧</a:t>
                </a:r>
                <a:r>
                  <a:rPr lang="zh-TW" altLang="en-US" sz="1100" baseline="-25000"/>
                  <a:t>𝑟𝑠𝑐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2090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zh-TW" sz="1200" b="0" i="0" u="none" strike="noStrike" kern="1200" cap="none" spc="0" normalizeH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zh-TW" sz="1200" b="0" i="0" u="none" strike="noStrike" kern="1200" cap="none" spc="0" normalizeH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教育程度 vs 特定類別之𝑧</a:t>
            </a:r>
            <a:r>
              <a:rPr lang="zh-TW" altLang="zh-TW" sz="1200" b="0" i="0" u="none" strike="noStrike" kern="1200" cap="none" spc="0" normalizeH="0" baseline="-2500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𝑟𝑠𝑐 </a:t>
            </a:r>
            <a:endParaRPr lang="zh-TW" altLang="zh-TW" sz="1200" b="0" i="0" u="none" strike="noStrike" kern="1200" cap="none" spc="0" normalizeH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TW" altLang="zh-TW" sz="1200" b="0" i="0" u="none" strike="noStrike" kern="1200" cap="none" spc="0" normalizeH="0" baseline="0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臺中市嫌疑犯人數按教育程度別!$CO$153</c:f>
              <c:strCache>
                <c:ptCount val="1"/>
                <c:pt idx="0">
                  <c:v>偽造文書印文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臺中市嫌疑犯人數按教育程度別!$CO$154:$CO$158</c:f>
              <c:numCache>
                <c:formatCode>0.000</c:formatCode>
                <c:ptCount val="5"/>
                <c:pt idx="0">
                  <c:v>0</c:v>
                </c:pt>
                <c:pt idx="1">
                  <c:v>0.89914733924475498</c:v>
                </c:pt>
                <c:pt idx="2">
                  <c:v>3.2425622554322029</c:v>
                </c:pt>
                <c:pt idx="3">
                  <c:v>-0.10085266075524502</c:v>
                </c:pt>
                <c:pt idx="4">
                  <c:v>-0.55381805679713969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C-4A79-A06D-F8A17FBEF519}"/>
            </c:ext>
          </c:extLst>
        </c:ser>
        <c:ser>
          <c:idx val="1"/>
          <c:order val="1"/>
          <c:tx>
            <c:strRef>
              <c:f>臺中市嫌疑犯人數按教育程度別!$CP$153</c:f>
              <c:strCache>
                <c:ptCount val="1"/>
                <c:pt idx="0">
                  <c:v>違反著作權法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臺中市嫌疑犯人數按教育程度別!$CP$154:$CP$158</c:f>
              <c:numCache>
                <c:formatCode>0.000</c:formatCode>
                <c:ptCount val="5"/>
                <c:pt idx="0">
                  <c:v>0</c:v>
                </c:pt>
                <c:pt idx="1">
                  <c:v>0.85590843886918877</c:v>
                </c:pt>
                <c:pt idx="2">
                  <c:v>1.3965244406028379</c:v>
                </c:pt>
                <c:pt idx="3">
                  <c:v>-0.85870066538803724</c:v>
                </c:pt>
                <c:pt idx="4">
                  <c:v>-0.14409156113081117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A79-A06D-F8A17FBEF519}"/>
            </c:ext>
          </c:extLst>
        </c:ser>
        <c:ser>
          <c:idx val="2"/>
          <c:order val="2"/>
          <c:tx>
            <c:strRef>
              <c:f>臺中市嫌疑犯人數按教育程度別!$CQ$153</c:f>
              <c:strCache>
                <c:ptCount val="1"/>
                <c:pt idx="0">
                  <c:v>違反商標法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臺中市嫌疑犯人數按教育程度別!$CQ$154:$CQ$158</c:f>
              <c:numCache>
                <c:formatCode>0.000</c:formatCode>
                <c:ptCount val="5"/>
                <c:pt idx="0">
                  <c:v>-1.3639162743887634</c:v>
                </c:pt>
                <c:pt idx="1">
                  <c:v>0</c:v>
                </c:pt>
                <c:pt idx="2">
                  <c:v>3.5216688831015204</c:v>
                </c:pt>
                <c:pt idx="3">
                  <c:v>0.25043057679479913</c:v>
                </c:pt>
                <c:pt idx="4">
                  <c:v>-0.74956942320520081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C-4A79-A06D-F8A17FBEF519}"/>
            </c:ext>
          </c:extLst>
        </c:ser>
        <c:ser>
          <c:idx val="3"/>
          <c:order val="3"/>
          <c:tx>
            <c:strRef>
              <c:f>臺中市嫌疑犯人數按教育程度別!$CR$153</c:f>
              <c:strCache>
                <c:ptCount val="1"/>
                <c:pt idx="0">
                  <c:v>妨害電腦使用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臺中市嫌疑犯人數按教育程度別!$CR$154:$CR$158</c:f>
              <c:numCache>
                <c:formatCode>0.000</c:formatCode>
                <c:ptCount val="5"/>
                <c:pt idx="0">
                  <c:v>0.65226301262465602</c:v>
                </c:pt>
                <c:pt idx="1">
                  <c:v>-0.34773698737534403</c:v>
                </c:pt>
                <c:pt idx="2">
                  <c:v>1.1668662911924241</c:v>
                </c:pt>
                <c:pt idx="3">
                  <c:v>0</c:v>
                </c:pt>
                <c:pt idx="4">
                  <c:v>-0.51939813273338886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C-4A79-A06D-F8A17FBEF519}"/>
            </c:ext>
          </c:extLst>
        </c:ser>
        <c:ser>
          <c:idx val="4"/>
          <c:order val="4"/>
          <c:tx>
            <c:strRef>
              <c:f>臺中市嫌疑犯人數按教育程度別!$CS$153</c:f>
              <c:strCache>
                <c:ptCount val="1"/>
                <c:pt idx="0">
                  <c:v>違反藥事法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臺中市嫌疑犯人數按教育程度別!$CS$154:$CS$158</c:f>
              <c:numCache>
                <c:formatCode>0.000</c:formatCode>
                <c:ptCount val="5"/>
                <c:pt idx="0">
                  <c:v>0</c:v>
                </c:pt>
                <c:pt idx="1">
                  <c:v>0.65449708014927344</c:v>
                </c:pt>
                <c:pt idx="2">
                  <c:v>1.1867522598060707</c:v>
                </c:pt>
                <c:pt idx="3">
                  <c:v>-0.34550291985072668</c:v>
                </c:pt>
                <c:pt idx="4">
                  <c:v>-0.37226916576902613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C-4A79-A06D-F8A17FBEF519}"/>
            </c:ext>
          </c:extLst>
        </c:ser>
        <c:ser>
          <c:idx val="5"/>
          <c:order val="5"/>
          <c:tx>
            <c:strRef>
              <c:f>臺中市嫌疑犯人數按教育程度別!$CT$153</c:f>
              <c:strCache>
                <c:ptCount val="1"/>
                <c:pt idx="0">
                  <c:v>妨害名譽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臺中市嫌疑犯人數按教育程度別!$CT$154:$CT$158</c:f>
              <c:numCache>
                <c:formatCode>0.000</c:formatCode>
                <c:ptCount val="5"/>
                <c:pt idx="0">
                  <c:v>0</c:v>
                </c:pt>
                <c:pt idx="1">
                  <c:v>0.58968828672809004</c:v>
                </c:pt>
                <c:pt idx="2">
                  <c:v>1.8776661533921717</c:v>
                </c:pt>
                <c:pt idx="3">
                  <c:v>-0.41031171327190996</c:v>
                </c:pt>
                <c:pt idx="4">
                  <c:v>-0.66567270870855921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C-4A79-A06D-F8A17FBEF519}"/>
            </c:ext>
          </c:extLst>
        </c:ser>
        <c:ser>
          <c:idx val="6"/>
          <c:order val="6"/>
          <c:tx>
            <c:strRef>
              <c:f>臺中市嫌疑犯人數按教育程度別!$CU$153</c:f>
              <c:strCache>
                <c:ptCount val="1"/>
                <c:pt idx="0">
                  <c:v>妨害秘密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臺中市嫌疑犯人數按教育程度別!$CU$154:$CU$158</c:f>
              <c:numCache>
                <c:formatCode>0.000</c:formatCode>
                <c:ptCount val="5"/>
                <c:pt idx="0">
                  <c:v>0.58843175113474799</c:v>
                </c:pt>
                <c:pt idx="1">
                  <c:v>-0.41156824886525206</c:v>
                </c:pt>
                <c:pt idx="2">
                  <c:v>4.6332053759711496</c:v>
                </c:pt>
                <c:pt idx="3">
                  <c:v>0</c:v>
                </c:pt>
                <c:pt idx="4">
                  <c:v>-1.7745009469070825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0C-4A79-A06D-F8A17FBEF519}"/>
            </c:ext>
          </c:extLst>
        </c:ser>
        <c:ser>
          <c:idx val="7"/>
          <c:order val="7"/>
          <c:tx>
            <c:strRef>
              <c:f>臺中市嫌疑犯人數按教育程度別!$CV$153</c:f>
              <c:strCache>
                <c:ptCount val="1"/>
                <c:pt idx="0">
                  <c:v>遺棄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臺中市嫌疑犯人數按教育程度別!$CV$154:$CV$158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1.0639526014319185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C-4A79-A06D-F8A17FBEF519}"/>
            </c:ext>
          </c:extLst>
        </c:ser>
        <c:ser>
          <c:idx val="8"/>
          <c:order val="8"/>
          <c:tx>
            <c:strRef>
              <c:f>臺中市嫌疑犯人數按教育程度別!$CW$153</c:f>
              <c:strCache>
                <c:ptCount val="1"/>
                <c:pt idx="0">
                  <c:v>湮滅證據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臺中市嫌疑犯人數按教育程度別!$BP$154:$BP$158</c:f>
              <c:strCache>
                <c:ptCount val="5"/>
                <c:pt idx="0">
                  <c:v>國小以下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臺中市嫌疑犯人數按教育程度別!$CW$154:$CW$158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1.4186034685758915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0C-4A79-A06D-F8A17FBE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0656"/>
        <c:axId val="36741808"/>
      </c:lineChart>
      <c:catAx>
        <c:axId val="439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41808"/>
        <c:crosses val="autoZero"/>
        <c:auto val="1"/>
        <c:lblAlgn val="ctr"/>
        <c:lblOffset val="100"/>
        <c:noMultiLvlLbl val="0"/>
      </c:catAx>
      <c:valAx>
        <c:axId val="367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 alt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台中市 不同教育程度人數統計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(教育程度按區域別!$E$1,教育程度按區域別!$G$1,教育程度按區域別!$I$1,教育程度按區域別!$K$1)</c:f>
              <c:strCache>
                <c:ptCount val="4"/>
                <c:pt idx="0">
                  <c:v>國小及以下人數</c:v>
                </c:pt>
                <c:pt idx="1">
                  <c:v>國中人數</c:v>
                </c:pt>
                <c:pt idx="2">
                  <c:v>高中(高中/高職)人數</c:v>
                </c:pt>
                <c:pt idx="3">
                  <c:v>大專及以上人數</c:v>
                </c:pt>
              </c:strCache>
            </c:strRef>
          </c:cat>
          <c:val>
            <c:numRef>
              <c:f>(教育程度按區域別!$E$13,教育程度按區域別!$G$13,教育程度按區域別!$I$13,教育程度按區域別!$K$13)</c:f>
              <c:numCache>
                <c:formatCode>General</c:formatCode>
                <c:ptCount val="4"/>
                <c:pt idx="0">
                  <c:v>198</c:v>
                </c:pt>
                <c:pt idx="1">
                  <c:v>198</c:v>
                </c:pt>
                <c:pt idx="2">
                  <c:v>771</c:v>
                </c:pt>
                <c:pt idx="3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3-4327-9347-B6239BEE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719215"/>
        <c:axId val="740309519"/>
      </c:lineChart>
      <c:catAx>
        <c:axId val="6867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40309519"/>
        <c:crosses val="autoZero"/>
        <c:auto val="1"/>
        <c:lblAlgn val="ctr"/>
        <c:lblOffset val="100"/>
        <c:noMultiLvlLbl val="0"/>
      </c:catAx>
      <c:valAx>
        <c:axId val="7403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867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Yu Gothic UI" panose="020B0500000000000000" pitchFamily="34" charset="-128"/>
                <a:ea typeface="Yu Gothic UI" panose="020B0500000000000000" pitchFamily="34" charset="-128"/>
              </a:rPr>
              <a:t>男女犯罪人數比較 </a:t>
            </a:r>
            <a:r>
              <a:rPr lang="en-US" altLang="zh-TW">
                <a:latin typeface="Yu Gothic UI" panose="020B0500000000000000" pitchFamily="34" charset="-128"/>
                <a:ea typeface="Yu Gothic UI" panose="020B0500000000000000" pitchFamily="34" charset="-128"/>
              </a:rPr>
              <a:t>-</a:t>
            </a:r>
            <a:r>
              <a:rPr lang="zh-TW" altLang="en-US">
                <a:latin typeface="Yu Gothic UI" panose="020B0500000000000000" pitchFamily="34" charset="-128"/>
                <a:ea typeface="Yu Gothic UI" panose="020B0500000000000000" pitchFamily="34" charset="-128"/>
              </a:rPr>
              <a:t> </a:t>
            </a:r>
            <a:r>
              <a:rPr lang="zh-TW" altLang="en-US">
                <a:solidFill>
                  <a:srgbClr val="FF0000"/>
                </a:solidFill>
                <a:latin typeface="Yu Gothic UI" panose="020B0500000000000000" pitchFamily="34" charset="-128"/>
                <a:ea typeface="Yu Gothic UI" panose="020B0500000000000000" pitchFamily="34" charset="-128"/>
              </a:rPr>
              <a:t>女性</a:t>
            </a:r>
            <a:r>
              <a:rPr lang="en-US" altLang="zh-TW">
                <a:latin typeface="Yu Gothic UI" panose="020B0500000000000000" pitchFamily="34" charset="-128"/>
                <a:ea typeface="Yu Gothic UI" panose="020B0500000000000000" pitchFamily="34" charset="-128"/>
              </a:rPr>
              <a:t>&gt;</a:t>
            </a:r>
            <a:r>
              <a:rPr lang="zh-TW" altLang="en-US">
                <a:solidFill>
                  <a:srgbClr val="0000FF"/>
                </a:solidFill>
                <a:latin typeface="Yu Gothic UI" panose="020B0500000000000000" pitchFamily="34" charset="-128"/>
                <a:ea typeface="Yu Gothic UI" panose="020B0500000000000000" pitchFamily="34" charset="-128"/>
              </a:rPr>
              <a:t>男性</a:t>
            </a:r>
            <a:r>
              <a:rPr lang="zh-TW" altLang="en-US">
                <a:latin typeface="Yu Gothic UI" panose="020B0500000000000000" pitchFamily="34" charset="-128"/>
                <a:ea typeface="Yu Gothic UI" panose="020B0500000000000000" pitchFamily="34" charset="-128"/>
              </a:rPr>
              <a:t>之犯罪類別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臺中市嫌疑犯人數按教育程度別!$B$2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臺中市嫌疑犯人數按教育程度別!$C$1:$BM$1</c15:sqref>
                  </c15:fullRef>
                </c:ext>
              </c:extLst>
              <c:f>(臺中市嫌疑犯人數按教育程度別!$AJ$1,臺中市嫌疑犯人數按教育程度別!$AZ$1,臺中市嫌疑犯人數按教育程度別!$BB$1,臺中市嫌疑犯人數按教育程度別!$BF$1,臺中市嫌疑犯人數按教育程度別!$BM$1)</c:f>
              <c:strCache>
                <c:ptCount val="5"/>
                <c:pt idx="0">
                  <c:v>違反商標法_人數</c:v>
                </c:pt>
                <c:pt idx="1">
                  <c:v>遺棄_人數</c:v>
                </c:pt>
                <c:pt idx="2">
                  <c:v>懲治走私條例_人數</c:v>
                </c:pt>
                <c:pt idx="3">
                  <c:v>偽證_人數</c:v>
                </c:pt>
                <c:pt idx="4">
                  <c:v>違反就業服務法_人數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臺中市嫌疑犯人數按教育程度別!$C$2:$BM$2</c15:sqref>
                  </c15:fullRef>
                </c:ext>
              </c:extLst>
              <c:f>(臺中市嫌疑犯人數按教育程度別!$AJ$2,臺中市嫌疑犯人數按教育程度別!$AZ$2,臺中市嫌疑犯人數按教育程度別!$BB$2,臺中市嫌疑犯人數按教育程度別!$BF$2,臺中市嫌疑犯人數按教育程度別!$BM$2)</c:f>
              <c:numCache>
                <c:formatCode>General</c:formatCode>
                <c:ptCount val="5"/>
                <c:pt idx="0">
                  <c:v>18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E64-A3F7-AEE686FEBE5F}"/>
            </c:ext>
          </c:extLst>
        </c:ser>
        <c:ser>
          <c:idx val="1"/>
          <c:order val="1"/>
          <c:tx>
            <c:strRef>
              <c:f>臺中市嫌疑犯人數按教育程度別!$B$3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臺中市嫌疑犯人數按教育程度別!$C$1:$BM$1</c15:sqref>
                  </c15:fullRef>
                </c:ext>
              </c:extLst>
              <c:f>(臺中市嫌疑犯人數按教育程度別!$AJ$1,臺中市嫌疑犯人數按教育程度別!$AZ$1,臺中市嫌疑犯人數按教育程度別!$BB$1,臺中市嫌疑犯人數按教育程度別!$BF$1,臺中市嫌疑犯人數按教育程度別!$BM$1)</c:f>
              <c:strCache>
                <c:ptCount val="5"/>
                <c:pt idx="0">
                  <c:v>違反商標法_人數</c:v>
                </c:pt>
                <c:pt idx="1">
                  <c:v>遺棄_人數</c:v>
                </c:pt>
                <c:pt idx="2">
                  <c:v>懲治走私條例_人數</c:v>
                </c:pt>
                <c:pt idx="3">
                  <c:v>偽證_人數</c:v>
                </c:pt>
                <c:pt idx="4">
                  <c:v>違反就業服務法_人數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臺中市嫌疑犯人數按教育程度別!$C$3:$BM$3</c15:sqref>
                  </c15:fullRef>
                </c:ext>
              </c:extLst>
              <c:f>(臺中市嫌疑犯人數按教育程度別!$AJ$3,臺中市嫌疑犯人數按教育程度別!$AZ$3,臺中市嫌疑犯人數按教育程度別!$BB$3,臺中市嫌疑犯人數按教育程度別!$BF$3,臺中市嫌疑犯人數按教育程度別!$BM$3)</c:f>
              <c:numCache>
                <c:formatCode>General</c:formatCode>
                <c:ptCount val="5"/>
                <c:pt idx="0">
                  <c:v>33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A-4E64-A3F7-AEE686FE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2224"/>
        <c:axId val="724403392"/>
      </c:barChart>
      <c:catAx>
        <c:axId val="7271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24403392"/>
        <c:crosses val="autoZero"/>
        <c:auto val="1"/>
        <c:lblAlgn val="ctr"/>
        <c:lblOffset val="100"/>
        <c:noMultiLvlLbl val="0"/>
      </c:catAx>
      <c:valAx>
        <c:axId val="724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1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'15歲以上常住人口之教育程度'!$H$35</c:f>
          <c:strCache>
            <c:ptCount val="1"/>
            <c:pt idx="0">
              <c:v>Taichung City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'15歲以上常住人口之教育程度'!$C$34:$G$34</c:f>
              <c:strCache>
                <c:ptCount val="5"/>
                <c:pt idx="0">
                  <c:v>國小及以下</c:v>
                </c:pt>
                <c:pt idx="1">
                  <c:v>國中</c:v>
                </c:pt>
                <c:pt idx="2">
                  <c:v>高中職</c:v>
                </c:pt>
                <c:pt idx="3">
                  <c:v>大專</c:v>
                </c:pt>
                <c:pt idx="4">
                  <c:v>研究所</c:v>
                </c:pt>
              </c:strCache>
            </c:strRef>
          </c:cat>
          <c:val>
            <c:numRef>
              <c:f>'15歲以上常住人口之教育程度'!$C$35:$G$35</c:f>
              <c:numCache>
                <c:formatCode>General</c:formatCode>
                <c:ptCount val="5"/>
                <c:pt idx="0">
                  <c:v>222832</c:v>
                </c:pt>
                <c:pt idx="1">
                  <c:v>257551</c:v>
                </c:pt>
                <c:pt idx="2">
                  <c:v>766943</c:v>
                </c:pt>
                <c:pt idx="3">
                  <c:v>1087988</c:v>
                </c:pt>
                <c:pt idx="4">
                  <c:v>190597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3-4A27-98C6-3C0ED068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307119"/>
        <c:axId val="585678335"/>
      </c:lineChart>
      <c:catAx>
        <c:axId val="7743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5678335"/>
        <c:crosses val="autoZero"/>
        <c:auto val="1"/>
        <c:lblAlgn val="ctr"/>
        <c:lblOffset val="100"/>
        <c:noMultiLvlLbl val="0"/>
      </c:catAx>
      <c:valAx>
        <c:axId val="5856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Yu Gothic UI" panose="020B0500000000000000" pitchFamily="34" charset="-128"/>
                <a:ea typeface="Yu Gothic UI" panose="020B0500000000000000" pitchFamily="34" charset="-128"/>
              </a:rPr>
              <a:t>男女犯罪人數</a:t>
            </a:r>
            <a:r>
              <a:rPr lang="zh-TW" altLang="zh-TW" sz="1400" b="0" i="0" u="none" strike="noStrike" baseline="0"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比較 </a:t>
            </a:r>
            <a:r>
              <a:rPr lang="en-US" altLang="zh-TW" sz="1400" b="0" i="0" u="none" strike="noStrike" baseline="0"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-</a:t>
            </a:r>
            <a:r>
              <a:rPr lang="zh-TW" altLang="zh-TW" sz="1400" b="0" i="0" u="none" strike="noStrike" baseline="0"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 </a:t>
            </a:r>
            <a:r>
              <a:rPr lang="zh-TW" altLang="zh-TW" sz="1400" b="0" i="0" u="none" strike="noStrike" baseline="0">
                <a:solidFill>
                  <a:srgbClr val="0000FF"/>
                </a:solidFill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男性</a:t>
            </a:r>
            <a:r>
              <a:rPr lang="en-US" altLang="zh-TW" sz="1400" b="0" i="0" u="none" strike="noStrike" baseline="0"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&gt;</a:t>
            </a:r>
            <a:r>
              <a:rPr lang="zh-TW" altLang="zh-TW" sz="1400" b="0" i="0" u="none" strike="noStrike" baseline="0">
                <a:solidFill>
                  <a:srgbClr val="FF0000"/>
                </a:solidFill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女性</a:t>
            </a:r>
            <a:r>
              <a:rPr lang="zh-TW" altLang="zh-TW" sz="1400" b="0" i="0" u="none" strike="noStrike" baseline="0">
                <a:effectLst/>
                <a:latin typeface="Yu Gothic UI" panose="020B0500000000000000" pitchFamily="34" charset="-128"/>
                <a:ea typeface="Yu Gothic UI" panose="020B0500000000000000" pitchFamily="34" charset="-128"/>
              </a:rPr>
              <a:t>之犯罪類別</a:t>
            </a:r>
            <a:endParaRPr lang="zh-TW" altLang="en-US">
              <a:latin typeface="Yu Gothic UI" panose="020B0500000000000000" pitchFamily="34" charset="-128"/>
              <a:ea typeface="Yu Gothic UI" panose="020B05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臺中市嫌疑犯人數按教育程度別!$B$2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臺中市嫌疑犯人數按教育程度別!$C$1:$BM$1</c15:sqref>
                  </c15:fullRef>
                </c:ext>
              </c:extLst>
              <c:f>(臺中市嫌疑犯人數按教育程度別!$C$1:$AI$1,臺中市嫌疑犯人數按教育程度別!$AK$1:$BA$1,臺中市嫌疑犯人數按教育程度別!$BC$1:$BE$1,臺中市嫌疑犯人數按教育程度別!$BG$1:$BJ$1,臺中市嫌疑犯人數按教育程度別!$BL$1)</c:f>
              <c:strCache>
                <c:ptCount val="58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妨害電腦使用_人數</c:v>
                </c:pt>
                <c:pt idx="34">
                  <c:v>強盜_人數</c:v>
                </c:pt>
                <c:pt idx="35">
                  <c:v>搶奪_人數</c:v>
                </c:pt>
                <c:pt idx="36">
                  <c:v>竊佔_人數</c:v>
                </c:pt>
                <c:pt idx="37">
                  <c:v>偽造有價證券_人數</c:v>
                </c:pt>
                <c:pt idx="38">
                  <c:v>妨害秩序_人數</c:v>
                </c:pt>
                <c:pt idx="39">
                  <c:v>違反藥事法_人數</c:v>
                </c:pt>
                <c:pt idx="40">
                  <c:v>違反國家總動員法_人數</c:v>
                </c:pt>
                <c:pt idx="41">
                  <c:v>違反森林法_人數</c:v>
                </c:pt>
                <c:pt idx="42">
                  <c:v>公共危險_人數</c:v>
                </c:pt>
                <c:pt idx="43">
                  <c:v>侵害墳墓屍體_人數</c:v>
                </c:pt>
                <c:pt idx="44">
                  <c:v>重利_人數</c:v>
                </c:pt>
                <c:pt idx="45">
                  <c:v>妨害名譽_人數</c:v>
                </c:pt>
                <c:pt idx="46">
                  <c:v>違反選罷法_人數</c:v>
                </c:pt>
                <c:pt idx="47">
                  <c:v>妨害秘密_人數</c:v>
                </c:pt>
                <c:pt idx="48">
                  <c:v>遺棄_人數</c:v>
                </c:pt>
                <c:pt idx="49">
                  <c:v>違反貪污治罪條例_人數</c:v>
                </c:pt>
                <c:pt idx="50">
                  <c:v>妨害兵役_人數</c:v>
                </c:pt>
                <c:pt idx="51">
                  <c:v>偽造貨幣_人數</c:v>
                </c:pt>
                <c:pt idx="52">
                  <c:v>偽造度量衡_人數</c:v>
                </c:pt>
                <c:pt idx="53">
                  <c:v>誣告_人數</c:v>
                </c:pt>
                <c:pt idx="54">
                  <c:v>湮滅證據_人數</c:v>
                </c:pt>
                <c:pt idx="55">
                  <c:v>瀆職_人數</c:v>
                </c:pt>
                <c:pt idx="56">
                  <c:v>脫逃_人數</c:v>
                </c:pt>
                <c:pt idx="57">
                  <c:v>違反槍砲彈藥刀械管制條例_人數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臺中市嫌疑犯人數按教育程度別!$C$2:$BM$2</c15:sqref>
                  </c15:fullRef>
                </c:ext>
              </c:extLst>
              <c:f>(臺中市嫌疑犯人數按教育程度別!$C$2:$AI$2,臺中市嫌疑犯人數按教育程度別!$AK$2:$BA$2,臺中市嫌疑犯人數按教育程度別!$BC$2:$BE$2,臺中市嫌疑犯人數按教育程度別!$BG$2:$BJ$2,臺中市嫌疑犯人數按教育程度別!$BL$2)</c:f>
              <c:numCache>
                <c:formatCode>General</c:formatCode>
                <c:ptCount val="58"/>
                <c:pt idx="0">
                  <c:v>0</c:v>
                </c:pt>
                <c:pt idx="1">
                  <c:v>2408</c:v>
                </c:pt>
                <c:pt idx="2">
                  <c:v>262</c:v>
                </c:pt>
                <c:pt idx="3">
                  <c:v>442</c:v>
                </c:pt>
                <c:pt idx="4">
                  <c:v>58</c:v>
                </c:pt>
                <c:pt idx="5">
                  <c:v>720</c:v>
                </c:pt>
                <c:pt idx="6">
                  <c:v>11</c:v>
                </c:pt>
                <c:pt idx="7">
                  <c:v>684</c:v>
                </c:pt>
                <c:pt idx="8">
                  <c:v>1627</c:v>
                </c:pt>
                <c:pt idx="9">
                  <c:v>9</c:v>
                </c:pt>
                <c:pt idx="10">
                  <c:v>465</c:v>
                </c:pt>
                <c:pt idx="11">
                  <c:v>31</c:v>
                </c:pt>
                <c:pt idx="12">
                  <c:v>1</c:v>
                </c:pt>
                <c:pt idx="13">
                  <c:v>234</c:v>
                </c:pt>
                <c:pt idx="14">
                  <c:v>25</c:v>
                </c:pt>
                <c:pt idx="15">
                  <c:v>315</c:v>
                </c:pt>
                <c:pt idx="16">
                  <c:v>40</c:v>
                </c:pt>
                <c:pt idx="17">
                  <c:v>2</c:v>
                </c:pt>
                <c:pt idx="18">
                  <c:v>12</c:v>
                </c:pt>
                <c:pt idx="19">
                  <c:v>436</c:v>
                </c:pt>
                <c:pt idx="20">
                  <c:v>0</c:v>
                </c:pt>
                <c:pt idx="21">
                  <c:v>0</c:v>
                </c:pt>
                <c:pt idx="22">
                  <c:v>141</c:v>
                </c:pt>
                <c:pt idx="23">
                  <c:v>7</c:v>
                </c:pt>
                <c:pt idx="24">
                  <c:v>180</c:v>
                </c:pt>
                <c:pt idx="25">
                  <c:v>114</c:v>
                </c:pt>
                <c:pt idx="26">
                  <c:v>1262</c:v>
                </c:pt>
                <c:pt idx="27">
                  <c:v>2456</c:v>
                </c:pt>
                <c:pt idx="28">
                  <c:v>279</c:v>
                </c:pt>
                <c:pt idx="29">
                  <c:v>0</c:v>
                </c:pt>
                <c:pt idx="30">
                  <c:v>157</c:v>
                </c:pt>
                <c:pt idx="31">
                  <c:v>115</c:v>
                </c:pt>
                <c:pt idx="32">
                  <c:v>36</c:v>
                </c:pt>
                <c:pt idx="33">
                  <c:v>37</c:v>
                </c:pt>
                <c:pt idx="34">
                  <c:v>46</c:v>
                </c:pt>
                <c:pt idx="35">
                  <c:v>38</c:v>
                </c:pt>
                <c:pt idx="36">
                  <c:v>49</c:v>
                </c:pt>
                <c:pt idx="37">
                  <c:v>2</c:v>
                </c:pt>
                <c:pt idx="38">
                  <c:v>2</c:v>
                </c:pt>
                <c:pt idx="39">
                  <c:v>18</c:v>
                </c:pt>
                <c:pt idx="40">
                  <c:v>0</c:v>
                </c:pt>
                <c:pt idx="41">
                  <c:v>5</c:v>
                </c:pt>
                <c:pt idx="42">
                  <c:v>6776</c:v>
                </c:pt>
                <c:pt idx="43">
                  <c:v>0</c:v>
                </c:pt>
                <c:pt idx="44">
                  <c:v>181</c:v>
                </c:pt>
                <c:pt idx="45">
                  <c:v>214</c:v>
                </c:pt>
                <c:pt idx="46">
                  <c:v>18</c:v>
                </c:pt>
                <c:pt idx="47">
                  <c:v>35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16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E64-A3F7-AEE686FEBE5F}"/>
            </c:ext>
          </c:extLst>
        </c:ser>
        <c:ser>
          <c:idx val="1"/>
          <c:order val="1"/>
          <c:tx>
            <c:strRef>
              <c:f>臺中市嫌疑犯人數按教育程度別!$B$3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臺中市嫌疑犯人數按教育程度別!$C$1:$BM$1</c15:sqref>
                  </c15:fullRef>
                </c:ext>
              </c:extLst>
              <c:f>(臺中市嫌疑犯人數按教育程度別!$C$1:$AI$1,臺中市嫌疑犯人數按教育程度別!$AK$1:$BA$1,臺中市嫌疑犯人數按教育程度別!$BC$1:$BE$1,臺中市嫌疑犯人數按教育程度別!$BG$1:$BJ$1,臺中市嫌疑犯人數按教育程度別!$BL$1)</c:f>
              <c:strCache>
                <c:ptCount val="58"/>
                <c:pt idx="0">
                  <c:v>重大竊盜_人數</c:v>
                </c:pt>
                <c:pt idx="1">
                  <c:v>普通竊盜_人數</c:v>
                </c:pt>
                <c:pt idx="2">
                  <c:v>汽車竊盜_人數</c:v>
                </c:pt>
                <c:pt idx="3">
                  <c:v>機車竊盜_人數</c:v>
                </c:pt>
                <c:pt idx="4">
                  <c:v>贓物_人數</c:v>
                </c:pt>
                <c:pt idx="5">
                  <c:v>賭博_人數</c:v>
                </c:pt>
                <c:pt idx="6">
                  <c:v>重傷害_人數</c:v>
                </c:pt>
                <c:pt idx="7">
                  <c:v>一般傷害_人數</c:v>
                </c:pt>
                <c:pt idx="8">
                  <c:v>詐欺_人數</c:v>
                </c:pt>
                <c:pt idx="9">
                  <c:v>背信_人數</c:v>
                </c:pt>
                <c:pt idx="10">
                  <c:v>妨害自由_人數</c:v>
                </c:pt>
                <c:pt idx="11">
                  <c:v>故意殺人_人數</c:v>
                </c:pt>
                <c:pt idx="12">
                  <c:v>過失殺人_人數</c:v>
                </c:pt>
                <c:pt idx="13">
                  <c:v>駕駛過失_人數</c:v>
                </c:pt>
                <c:pt idx="14">
                  <c:v>妨害婚姻及家庭_人數</c:v>
                </c:pt>
                <c:pt idx="15">
                  <c:v>妨害風化_人數</c:v>
                </c:pt>
                <c:pt idx="16">
                  <c:v>強制性交_人數</c:v>
                </c:pt>
                <c:pt idx="17">
                  <c:v>共同強制性交_人數</c:v>
                </c:pt>
                <c:pt idx="18">
                  <c:v>對幼性交_人數</c:v>
                </c:pt>
                <c:pt idx="19">
                  <c:v>性交猥褻_人數</c:v>
                </c:pt>
                <c:pt idx="20">
                  <c:v>內亂_人數</c:v>
                </c:pt>
                <c:pt idx="21">
                  <c:v>重大恐嚇取財_人數</c:v>
                </c:pt>
                <c:pt idx="22">
                  <c:v>一般恐嚇取財_人數</c:v>
                </c:pt>
                <c:pt idx="23">
                  <c:v>擄人勒贖_人數</c:v>
                </c:pt>
                <c:pt idx="24">
                  <c:v>侵占_人數</c:v>
                </c:pt>
                <c:pt idx="25">
                  <c:v>偽造文書印文_人數</c:v>
                </c:pt>
                <c:pt idx="26">
                  <c:v>第一級毒品_人數</c:v>
                </c:pt>
                <c:pt idx="27">
                  <c:v>第二級毒品_人數</c:v>
                </c:pt>
                <c:pt idx="28">
                  <c:v>第三級毒品_人數</c:v>
                </c:pt>
                <c:pt idx="29">
                  <c:v>第四級毒品_人數</c:v>
                </c:pt>
                <c:pt idx="30">
                  <c:v>毀棄損壞_人數</c:v>
                </c:pt>
                <c:pt idx="31">
                  <c:v>妨害公務_人數</c:v>
                </c:pt>
                <c:pt idx="32">
                  <c:v>違反著作權法_人數</c:v>
                </c:pt>
                <c:pt idx="33">
                  <c:v>妨害電腦使用_人數</c:v>
                </c:pt>
                <c:pt idx="34">
                  <c:v>強盜_人數</c:v>
                </c:pt>
                <c:pt idx="35">
                  <c:v>搶奪_人數</c:v>
                </c:pt>
                <c:pt idx="36">
                  <c:v>竊佔_人數</c:v>
                </c:pt>
                <c:pt idx="37">
                  <c:v>偽造有價證券_人數</c:v>
                </c:pt>
                <c:pt idx="38">
                  <c:v>妨害秩序_人數</c:v>
                </c:pt>
                <c:pt idx="39">
                  <c:v>違反藥事法_人數</c:v>
                </c:pt>
                <c:pt idx="40">
                  <c:v>違反國家總動員法_人數</c:v>
                </c:pt>
                <c:pt idx="41">
                  <c:v>違反森林法_人數</c:v>
                </c:pt>
                <c:pt idx="42">
                  <c:v>公共危險_人數</c:v>
                </c:pt>
                <c:pt idx="43">
                  <c:v>侵害墳墓屍體_人數</c:v>
                </c:pt>
                <c:pt idx="44">
                  <c:v>重利_人數</c:v>
                </c:pt>
                <c:pt idx="45">
                  <c:v>妨害名譽_人數</c:v>
                </c:pt>
                <c:pt idx="46">
                  <c:v>違反選罷法_人數</c:v>
                </c:pt>
                <c:pt idx="47">
                  <c:v>妨害秘密_人數</c:v>
                </c:pt>
                <c:pt idx="48">
                  <c:v>遺棄_人數</c:v>
                </c:pt>
                <c:pt idx="49">
                  <c:v>違反貪污治罪條例_人數</c:v>
                </c:pt>
                <c:pt idx="50">
                  <c:v>妨害兵役_人數</c:v>
                </c:pt>
                <c:pt idx="51">
                  <c:v>偽造貨幣_人數</c:v>
                </c:pt>
                <c:pt idx="52">
                  <c:v>偽造度量衡_人數</c:v>
                </c:pt>
                <c:pt idx="53">
                  <c:v>誣告_人數</c:v>
                </c:pt>
                <c:pt idx="54">
                  <c:v>湮滅證據_人數</c:v>
                </c:pt>
                <c:pt idx="55">
                  <c:v>瀆職_人數</c:v>
                </c:pt>
                <c:pt idx="56">
                  <c:v>脫逃_人數</c:v>
                </c:pt>
                <c:pt idx="57">
                  <c:v>違反槍砲彈藥刀械管制條例_人數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臺中市嫌疑犯人數按教育程度別!$C$3:$BM$3</c15:sqref>
                  </c15:fullRef>
                </c:ext>
              </c:extLst>
              <c:f>(臺中市嫌疑犯人數按教育程度別!$C$3:$AI$3,臺中市嫌疑犯人數按教育程度別!$AK$3:$BA$3,臺中市嫌疑犯人數按教育程度別!$BC$3:$BE$3,臺中市嫌疑犯人數按教育程度別!$BG$3:$BJ$3,臺中市嫌疑犯人數按教育程度別!$BL$3)</c:f>
              <c:numCache>
                <c:formatCode>General</c:formatCode>
                <c:ptCount val="58"/>
                <c:pt idx="0">
                  <c:v>0</c:v>
                </c:pt>
                <c:pt idx="1">
                  <c:v>702</c:v>
                </c:pt>
                <c:pt idx="2">
                  <c:v>12</c:v>
                </c:pt>
                <c:pt idx="3">
                  <c:v>54</c:v>
                </c:pt>
                <c:pt idx="4">
                  <c:v>14</c:v>
                </c:pt>
                <c:pt idx="5">
                  <c:v>526</c:v>
                </c:pt>
                <c:pt idx="6">
                  <c:v>0</c:v>
                </c:pt>
                <c:pt idx="7">
                  <c:v>148</c:v>
                </c:pt>
                <c:pt idx="8">
                  <c:v>624</c:v>
                </c:pt>
                <c:pt idx="9">
                  <c:v>5</c:v>
                </c:pt>
                <c:pt idx="10">
                  <c:v>97</c:v>
                </c:pt>
                <c:pt idx="11">
                  <c:v>3</c:v>
                </c:pt>
                <c:pt idx="12">
                  <c:v>3</c:v>
                </c:pt>
                <c:pt idx="13">
                  <c:v>66</c:v>
                </c:pt>
                <c:pt idx="14">
                  <c:v>14</c:v>
                </c:pt>
                <c:pt idx="15">
                  <c:v>119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89</c:v>
                </c:pt>
                <c:pt idx="25">
                  <c:v>52</c:v>
                </c:pt>
                <c:pt idx="26">
                  <c:v>200</c:v>
                </c:pt>
                <c:pt idx="27">
                  <c:v>361</c:v>
                </c:pt>
                <c:pt idx="28">
                  <c:v>24</c:v>
                </c:pt>
                <c:pt idx="29">
                  <c:v>0</c:v>
                </c:pt>
                <c:pt idx="30">
                  <c:v>34</c:v>
                </c:pt>
                <c:pt idx="31">
                  <c:v>12</c:v>
                </c:pt>
                <c:pt idx="32">
                  <c:v>24</c:v>
                </c:pt>
                <c:pt idx="33">
                  <c:v>8</c:v>
                </c:pt>
                <c:pt idx="34">
                  <c:v>1</c:v>
                </c:pt>
                <c:pt idx="35">
                  <c:v>2</c:v>
                </c:pt>
                <c:pt idx="36">
                  <c:v>17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1</c:v>
                </c:pt>
                <c:pt idx="42">
                  <c:v>795</c:v>
                </c:pt>
                <c:pt idx="43">
                  <c:v>0</c:v>
                </c:pt>
                <c:pt idx="44">
                  <c:v>34</c:v>
                </c:pt>
                <c:pt idx="45">
                  <c:v>107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A-4E64-A3F7-AEE686FE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2224"/>
        <c:axId val="724403392"/>
      </c:barChart>
      <c:catAx>
        <c:axId val="7271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403392"/>
        <c:crosses val="autoZero"/>
        <c:auto val="1"/>
        <c:lblAlgn val="ctr"/>
        <c:lblOffset val="100"/>
        <c:noMultiLvlLbl val="0"/>
      </c:catAx>
      <c:valAx>
        <c:axId val="724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1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臺中市嫌疑犯人數按教育程度別!$D$26</c:f>
          <c:strCache>
            <c:ptCount val="1"/>
            <c:pt idx="0">
              <c:v>男女犯罪人數比率(男/女)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臺中市嫌疑犯人數按教育程度別!$D$27:$D$79</c:f>
              <c:strCache>
                <c:ptCount val="53"/>
                <c:pt idx="0">
                  <c:v>違反槍砲彈藥刀械管制條例</c:v>
                </c:pt>
                <c:pt idx="1">
                  <c:v>性交猥褻</c:v>
                </c:pt>
                <c:pt idx="2">
                  <c:v>強盜</c:v>
                </c:pt>
                <c:pt idx="3">
                  <c:v>強制性交</c:v>
                </c:pt>
                <c:pt idx="4">
                  <c:v>汽車竊盜</c:v>
                </c:pt>
                <c:pt idx="5">
                  <c:v>搶奪</c:v>
                </c:pt>
                <c:pt idx="6">
                  <c:v>對幼性交</c:v>
                </c:pt>
                <c:pt idx="7">
                  <c:v>第三級毒品</c:v>
                </c:pt>
                <c:pt idx="8">
                  <c:v>重傷害</c:v>
                </c:pt>
                <c:pt idx="9">
                  <c:v>故意殺人</c:v>
                </c:pt>
                <c:pt idx="10">
                  <c:v>妨害公務</c:v>
                </c:pt>
                <c:pt idx="11">
                  <c:v>公共危險</c:v>
                </c:pt>
                <c:pt idx="12">
                  <c:v>機車竊盜</c:v>
                </c:pt>
                <c:pt idx="13">
                  <c:v>一般恐嚇取財</c:v>
                </c:pt>
                <c:pt idx="14">
                  <c:v>擄人勒贖</c:v>
                </c:pt>
                <c:pt idx="15">
                  <c:v>第二級毒品</c:v>
                </c:pt>
                <c:pt idx="16">
                  <c:v>第一級毒品</c:v>
                </c:pt>
                <c:pt idx="17">
                  <c:v>重利</c:v>
                </c:pt>
                <c:pt idx="18">
                  <c:v>違反森林法</c:v>
                </c:pt>
                <c:pt idx="19">
                  <c:v>妨害自由</c:v>
                </c:pt>
                <c:pt idx="20">
                  <c:v>妨害電腦使用</c:v>
                </c:pt>
                <c:pt idx="21">
                  <c:v>一般傷害</c:v>
                </c:pt>
                <c:pt idx="22">
                  <c:v>毀棄損壞</c:v>
                </c:pt>
                <c:pt idx="23">
                  <c:v>違反選罷法</c:v>
                </c:pt>
                <c:pt idx="24">
                  <c:v>贓物</c:v>
                </c:pt>
                <c:pt idx="25">
                  <c:v>妨害秘密</c:v>
                </c:pt>
                <c:pt idx="26">
                  <c:v>駕駛過失</c:v>
                </c:pt>
                <c:pt idx="27">
                  <c:v>普通竊盜</c:v>
                </c:pt>
                <c:pt idx="28">
                  <c:v>湮滅證據</c:v>
                </c:pt>
                <c:pt idx="29">
                  <c:v>竊佔</c:v>
                </c:pt>
                <c:pt idx="30">
                  <c:v>妨害風化</c:v>
                </c:pt>
                <c:pt idx="31">
                  <c:v>詐欺</c:v>
                </c:pt>
                <c:pt idx="32">
                  <c:v>偽造文書印文</c:v>
                </c:pt>
                <c:pt idx="33">
                  <c:v>侵占</c:v>
                </c:pt>
                <c:pt idx="34">
                  <c:v>妨害名譽</c:v>
                </c:pt>
                <c:pt idx="35">
                  <c:v>共同強制性交</c:v>
                </c:pt>
                <c:pt idx="36">
                  <c:v>妨害秩序</c:v>
                </c:pt>
                <c:pt idx="37">
                  <c:v>背信</c:v>
                </c:pt>
                <c:pt idx="38">
                  <c:v>妨害婚姻及家庭</c:v>
                </c:pt>
                <c:pt idx="39">
                  <c:v>違反藥事法</c:v>
                </c:pt>
                <c:pt idx="40">
                  <c:v>偽造貨幣</c:v>
                </c:pt>
                <c:pt idx="41">
                  <c:v>違反著作權法</c:v>
                </c:pt>
                <c:pt idx="42">
                  <c:v>賭博</c:v>
                </c:pt>
                <c:pt idx="43">
                  <c:v>誣告</c:v>
                </c:pt>
                <c:pt idx="44">
                  <c:v>違反貪污治罪條例</c:v>
                </c:pt>
                <c:pt idx="45">
                  <c:v>偽證</c:v>
                </c:pt>
                <c:pt idx="46">
                  <c:v>偽造有價證券</c:v>
                </c:pt>
                <c:pt idx="47">
                  <c:v>藏匿頂替</c:v>
                </c:pt>
                <c:pt idx="48">
                  <c:v>違反商標法</c:v>
                </c:pt>
                <c:pt idx="49">
                  <c:v>懲治走私條例</c:v>
                </c:pt>
                <c:pt idx="50">
                  <c:v>違反就業服務法</c:v>
                </c:pt>
                <c:pt idx="51">
                  <c:v>遺棄</c:v>
                </c:pt>
                <c:pt idx="52">
                  <c:v>過失殺人</c:v>
                </c:pt>
              </c:strCache>
            </c:strRef>
          </c:cat>
          <c:val>
            <c:numRef>
              <c:f>臺中市嫌疑犯人數按教育程度別!$E$27:$E$79</c:f>
              <c:numCache>
                <c:formatCode>General</c:formatCode>
                <c:ptCount val="53"/>
                <c:pt idx="0">
                  <c:v>91.5</c:v>
                </c:pt>
                <c:pt idx="1">
                  <c:v>62.285714290000001</c:v>
                </c:pt>
                <c:pt idx="2">
                  <c:v>46</c:v>
                </c:pt>
                <c:pt idx="3">
                  <c:v>40</c:v>
                </c:pt>
                <c:pt idx="4">
                  <c:v>21.833333329999999</c:v>
                </c:pt>
                <c:pt idx="5">
                  <c:v>19</c:v>
                </c:pt>
                <c:pt idx="6">
                  <c:v>12</c:v>
                </c:pt>
                <c:pt idx="7">
                  <c:v>11.625</c:v>
                </c:pt>
                <c:pt idx="8">
                  <c:v>11</c:v>
                </c:pt>
                <c:pt idx="9">
                  <c:v>10.33333333</c:v>
                </c:pt>
                <c:pt idx="10">
                  <c:v>9.5833333330000006</c:v>
                </c:pt>
                <c:pt idx="11">
                  <c:v>8.5232704399999992</c:v>
                </c:pt>
                <c:pt idx="12">
                  <c:v>8.1851851849999999</c:v>
                </c:pt>
                <c:pt idx="13">
                  <c:v>7.05</c:v>
                </c:pt>
                <c:pt idx="14">
                  <c:v>7</c:v>
                </c:pt>
                <c:pt idx="15">
                  <c:v>6.8033241000000002</c:v>
                </c:pt>
                <c:pt idx="16">
                  <c:v>6.31</c:v>
                </c:pt>
                <c:pt idx="17">
                  <c:v>5.3235294120000001</c:v>
                </c:pt>
                <c:pt idx="18">
                  <c:v>5</c:v>
                </c:pt>
                <c:pt idx="19">
                  <c:v>4.7938144329999997</c:v>
                </c:pt>
                <c:pt idx="20">
                  <c:v>4.625</c:v>
                </c:pt>
                <c:pt idx="21">
                  <c:v>4.6216216220000002</c:v>
                </c:pt>
                <c:pt idx="22">
                  <c:v>4.6176470590000003</c:v>
                </c:pt>
                <c:pt idx="23">
                  <c:v>4.5</c:v>
                </c:pt>
                <c:pt idx="24">
                  <c:v>4.1428571429999996</c:v>
                </c:pt>
                <c:pt idx="25">
                  <c:v>3.888888889</c:v>
                </c:pt>
                <c:pt idx="26">
                  <c:v>3.5454545450000001</c:v>
                </c:pt>
                <c:pt idx="27">
                  <c:v>3.43019943</c:v>
                </c:pt>
                <c:pt idx="28">
                  <c:v>3</c:v>
                </c:pt>
                <c:pt idx="29">
                  <c:v>2.8823529410000002</c:v>
                </c:pt>
                <c:pt idx="30">
                  <c:v>2.6470588240000001</c:v>
                </c:pt>
                <c:pt idx="31">
                  <c:v>2.6073717950000002</c:v>
                </c:pt>
                <c:pt idx="32">
                  <c:v>2.192307692</c:v>
                </c:pt>
                <c:pt idx="33">
                  <c:v>2.0224719100000002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1.8</c:v>
                </c:pt>
                <c:pt idx="38">
                  <c:v>1.7857142859999999</c:v>
                </c:pt>
                <c:pt idx="39">
                  <c:v>1.636363636</c:v>
                </c:pt>
                <c:pt idx="40">
                  <c:v>1.5</c:v>
                </c:pt>
                <c:pt idx="41">
                  <c:v>1.5</c:v>
                </c:pt>
                <c:pt idx="42">
                  <c:v>1.3688212930000001</c:v>
                </c:pt>
                <c:pt idx="43">
                  <c:v>1.230769231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0.54545454500000001</c:v>
                </c:pt>
                <c:pt idx="49">
                  <c:v>0.5</c:v>
                </c:pt>
                <c:pt idx="50">
                  <c:v>0.5</c:v>
                </c:pt>
                <c:pt idx="51">
                  <c:v>0.4</c:v>
                </c:pt>
                <c:pt idx="52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男女犯罪人數比率</a:t>
            </a:r>
            <a:r>
              <a:rPr lang="en-US" altLang="zh-TW"/>
              <a:t>(10&gt;</a:t>
            </a:r>
            <a:r>
              <a:rPr lang="zh-TW" altLang="en-US">
                <a:solidFill>
                  <a:srgbClr val="0000FF"/>
                </a:solidFill>
              </a:rPr>
              <a:t>男</a:t>
            </a:r>
            <a:r>
              <a:rPr lang="en-US" altLang="zh-TW"/>
              <a:t>/</a:t>
            </a:r>
            <a:r>
              <a:rPr lang="zh-TW" altLang="en-US">
                <a:solidFill>
                  <a:srgbClr val="FF0000"/>
                </a:solidFill>
              </a:rPr>
              <a:t>女</a:t>
            </a:r>
            <a:r>
              <a:rPr lang="en-US" altLang="zh-TW"/>
              <a:t>&gt;5)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臺中市嫌疑犯人數按教育程度別!$D$37:$D$45</c:f>
              <c:strCache>
                <c:ptCount val="9"/>
                <c:pt idx="0">
                  <c:v>妨害公務</c:v>
                </c:pt>
                <c:pt idx="1">
                  <c:v>公共危險</c:v>
                </c:pt>
                <c:pt idx="2">
                  <c:v>機車竊盜</c:v>
                </c:pt>
                <c:pt idx="3">
                  <c:v>一般恐嚇取財</c:v>
                </c:pt>
                <c:pt idx="4">
                  <c:v>擄人勒贖</c:v>
                </c:pt>
                <c:pt idx="5">
                  <c:v>第二級毒品</c:v>
                </c:pt>
                <c:pt idx="6">
                  <c:v>第一級毒品</c:v>
                </c:pt>
                <c:pt idx="7">
                  <c:v>重利</c:v>
                </c:pt>
                <c:pt idx="8">
                  <c:v>違反森林法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臺中市嫌疑犯人數按教育程度別!$E$37:$E$45</c:f>
              <c:numCache>
                <c:formatCode>General</c:formatCode>
                <c:ptCount val="9"/>
                <c:pt idx="0">
                  <c:v>9.5833333330000006</c:v>
                </c:pt>
                <c:pt idx="1">
                  <c:v>8.5232704399999992</c:v>
                </c:pt>
                <c:pt idx="2">
                  <c:v>8.1851851849999999</c:v>
                </c:pt>
                <c:pt idx="3">
                  <c:v>7.05</c:v>
                </c:pt>
                <c:pt idx="4">
                  <c:v>7</c:v>
                </c:pt>
                <c:pt idx="5">
                  <c:v>6.8033241000000002</c:v>
                </c:pt>
                <c:pt idx="6">
                  <c:v>6.31</c:v>
                </c:pt>
                <c:pt idx="7">
                  <c:v>5.3235294120000001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男女犯罪人數比率</a:t>
            </a:r>
            <a:r>
              <a:rPr lang="en-US" altLang="zh-TW"/>
              <a:t>(</a:t>
            </a:r>
            <a:r>
              <a:rPr lang="zh-TW" altLang="en-US">
                <a:solidFill>
                  <a:srgbClr val="0000FF"/>
                </a:solidFill>
              </a:rPr>
              <a:t>男</a:t>
            </a:r>
            <a:r>
              <a:rPr lang="en-US" altLang="zh-TW"/>
              <a:t>/</a:t>
            </a:r>
            <a:r>
              <a:rPr lang="zh-TW" altLang="en-US">
                <a:solidFill>
                  <a:srgbClr val="FF0000"/>
                </a:solidFill>
              </a:rPr>
              <a:t>女</a:t>
            </a:r>
            <a:r>
              <a:rPr lang="en-US" altLang="zh-TW"/>
              <a:t>&gt;10)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臺中市嫌疑犯人數按教育程度別!$D$27:$D$36</c:f>
              <c:strCache>
                <c:ptCount val="10"/>
                <c:pt idx="0">
                  <c:v>違反槍砲彈藥刀械管制條例</c:v>
                </c:pt>
                <c:pt idx="1">
                  <c:v>性交猥褻</c:v>
                </c:pt>
                <c:pt idx="2">
                  <c:v>強盜</c:v>
                </c:pt>
                <c:pt idx="3">
                  <c:v>強制性交</c:v>
                </c:pt>
                <c:pt idx="4">
                  <c:v>汽車竊盜</c:v>
                </c:pt>
                <c:pt idx="5">
                  <c:v>搶奪</c:v>
                </c:pt>
                <c:pt idx="6">
                  <c:v>對幼性交</c:v>
                </c:pt>
                <c:pt idx="7">
                  <c:v>第三級毒品</c:v>
                </c:pt>
                <c:pt idx="8">
                  <c:v>重傷害</c:v>
                </c:pt>
                <c:pt idx="9">
                  <c:v>故意殺人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臺中市嫌疑犯人數按教育程度別!$E$27:$E$36</c:f>
              <c:numCache>
                <c:formatCode>General</c:formatCode>
                <c:ptCount val="10"/>
                <c:pt idx="0">
                  <c:v>91.5</c:v>
                </c:pt>
                <c:pt idx="1">
                  <c:v>62.285714290000001</c:v>
                </c:pt>
                <c:pt idx="2">
                  <c:v>46</c:v>
                </c:pt>
                <c:pt idx="3">
                  <c:v>40</c:v>
                </c:pt>
                <c:pt idx="4">
                  <c:v>21.833333329999999</c:v>
                </c:pt>
                <c:pt idx="5">
                  <c:v>19</c:v>
                </c:pt>
                <c:pt idx="6">
                  <c:v>12</c:v>
                </c:pt>
                <c:pt idx="7">
                  <c:v>11.625</c:v>
                </c:pt>
                <c:pt idx="8">
                  <c:v>11</c:v>
                </c:pt>
                <c:pt idx="9">
                  <c:v>10.33333333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男女犯罪人數比率</a:t>
            </a:r>
            <a:r>
              <a:rPr lang="en-US" altLang="zh-TW"/>
              <a:t>(</a:t>
            </a:r>
            <a:r>
              <a:rPr lang="en-US" altLang="zh-TW" sz="1400" b="0" i="0" u="none" strike="noStrike" baseline="0">
                <a:effectLst/>
              </a:rPr>
              <a:t>1.25&gt;</a:t>
            </a:r>
            <a:r>
              <a:rPr lang="zh-TW" altLang="en-US">
                <a:solidFill>
                  <a:srgbClr val="0000FF"/>
                </a:solidFill>
              </a:rPr>
              <a:t>男</a:t>
            </a:r>
            <a:r>
              <a:rPr lang="en-US" altLang="zh-TW"/>
              <a:t>/</a:t>
            </a:r>
            <a:r>
              <a:rPr lang="zh-TW" altLang="en-US">
                <a:solidFill>
                  <a:srgbClr val="FF0000"/>
                </a:solidFill>
              </a:rPr>
              <a:t>女</a:t>
            </a:r>
            <a:r>
              <a:rPr lang="en-US" altLang="zh-TW"/>
              <a:t>&gt;0.75)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臺中市嫌疑犯人數按教育程度別!$D$70:$D$74</c:f>
              <c:strCache>
                <c:ptCount val="5"/>
                <c:pt idx="0">
                  <c:v>誣告</c:v>
                </c:pt>
                <c:pt idx="1">
                  <c:v>違反貪污治罪條例</c:v>
                </c:pt>
                <c:pt idx="2">
                  <c:v>偽證</c:v>
                </c:pt>
                <c:pt idx="3">
                  <c:v>偽造有價證券</c:v>
                </c:pt>
                <c:pt idx="4">
                  <c:v>藏匿頂替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臺中市嫌疑犯人數按教育程度別!$E$70:$E$74</c:f>
              <c:numCache>
                <c:formatCode>General</c:formatCode>
                <c:ptCount val="5"/>
                <c:pt idx="0">
                  <c:v>1.230769231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 altLang="en-US"/>
              <a:t>男女犯罪人數比率</a:t>
            </a:r>
            <a:r>
              <a:rPr lang="en-US" altLang="zh-TW"/>
              <a:t>(</a:t>
            </a:r>
            <a:r>
              <a:rPr lang="zh-TW" altLang="zh-TW" sz="1400" b="0" i="0" u="none" strike="noStrike" kern="1200" spc="0" baseline="0">
                <a:solidFill>
                  <a:srgbClr val="0000FF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男</a:t>
            </a:r>
            <a:r>
              <a:rPr lang="en-US" altLang="zh-TW" sz="1400" b="0" i="0" u="none" strike="noStrike" kern="1200" spc="0" baseline="0">
                <a:solidFill>
                  <a:sysClr val="windowText" lastClr="00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/</a:t>
            </a:r>
            <a:r>
              <a:rPr lang="zh-TW" altLang="zh-TW" sz="1400" b="0" i="0" u="none" strike="noStrike" kern="1200" spc="0" baseline="0">
                <a:solidFill>
                  <a:srgbClr val="FF0000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rPr>
              <a:t>女</a:t>
            </a:r>
            <a:r>
              <a:rPr lang="en-US" altLang="zh-TW"/>
              <a:t>&lt;0.75)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 UI" panose="020B0500000000000000" pitchFamily="34" charset="-128"/>
                    <a:ea typeface="Yu Gothic UI" panose="020B0500000000000000" pitchFamily="34" charset="-128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臺中市嫌疑犯人數按教育程度別!$D$27:$D$79</c15:sqref>
                  </c15:fullRef>
                </c:ext>
              </c:extLst>
              <c:f>臺中市嫌疑犯人數按教育程度別!$D$75:$D$79</c:f>
              <c:strCache>
                <c:ptCount val="5"/>
                <c:pt idx="0">
                  <c:v>違反商標法</c:v>
                </c:pt>
                <c:pt idx="1">
                  <c:v>懲治走私條例</c:v>
                </c:pt>
                <c:pt idx="2">
                  <c:v>違反就業服務法</c:v>
                </c:pt>
                <c:pt idx="3">
                  <c:v>遺棄</c:v>
                </c:pt>
                <c:pt idx="4">
                  <c:v>過失殺人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臺中市嫌疑犯人數按教育程度別!$E$27:$E$79</c15:sqref>
                  </c15:fullRef>
                </c:ext>
              </c:extLst>
              <c:f>臺中市嫌疑犯人數按教育程度別!$E$75:$E$79</c:f>
              <c:numCache>
                <c:formatCode>General</c:formatCode>
                <c:ptCount val="5"/>
                <c:pt idx="0">
                  <c:v>0.54545454500000001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5BF-AC03-E4BD95F21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602736"/>
        <c:axId val="1190327232"/>
      </c:lineChart>
      <c:catAx>
        <c:axId val="601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1190327232"/>
        <c:crosses val="autoZero"/>
        <c:auto val="1"/>
        <c:lblAlgn val="ctr"/>
        <c:lblOffset val="100"/>
        <c:noMultiLvlLbl val="0"/>
      </c:catAx>
      <c:valAx>
        <c:axId val="1190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601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Yu Gothic UI" panose="020B0500000000000000" pitchFamily="34" charset="-128"/>
          <a:ea typeface="Yu Gothic UI" panose="020B0500000000000000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en-US" sz="1200" b="0" i="0" u="none" strike="noStrike" kern="1200" spc="0" baseline="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r>
              <a:rPr lang="zh-TW"/>
              <a:t>教育程度 </a:t>
            </a:r>
            <a:r>
              <a:rPr lang="en-US"/>
              <a:t>vs </a:t>
            </a:r>
            <a:r>
              <a:rPr lang="zh-TW"/>
              <a:t>犯罪總人數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200" b="0" i="0" u="none" strike="noStrike" kern="1200" spc="0" baseline="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臺中市嫌疑犯人數按教育程度別!$A$91:$A$97</c:f>
              <c:strCache>
                <c:ptCount val="7"/>
                <c:pt idx="0">
                  <c:v>不識字</c:v>
                </c:pt>
                <c:pt idx="1">
                  <c:v>自修</c:v>
                </c:pt>
                <c:pt idx="2">
                  <c:v>國小</c:v>
                </c:pt>
                <c:pt idx="3">
                  <c:v>國中</c:v>
                </c:pt>
                <c:pt idx="4">
                  <c:v>高中職</c:v>
                </c:pt>
                <c:pt idx="5">
                  <c:v>大專</c:v>
                </c:pt>
                <c:pt idx="6">
                  <c:v>研究所</c:v>
                </c:pt>
              </c:strCache>
            </c:strRef>
          </c:cat>
          <c:val>
            <c:numRef>
              <c:f>臺中市嫌疑犯人數按教育程度別!$BN$91:$BN$97</c:f>
              <c:numCache>
                <c:formatCode>General</c:formatCode>
                <c:ptCount val="7"/>
                <c:pt idx="0">
                  <c:v>85</c:v>
                </c:pt>
                <c:pt idx="1">
                  <c:v>9</c:v>
                </c:pt>
                <c:pt idx="2">
                  <c:v>1843</c:v>
                </c:pt>
                <c:pt idx="3">
                  <c:v>6592</c:v>
                </c:pt>
                <c:pt idx="4">
                  <c:v>14447</c:v>
                </c:pt>
                <c:pt idx="5">
                  <c:v>2106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54A-8DC0-3C6B3AB4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64176"/>
        <c:axId val="792745328"/>
      </c:lineChart>
      <c:catAx>
        <c:axId val="2090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000" b="0" i="0" u="none" strike="noStrike" kern="1200" baseline="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792745328"/>
        <c:crosses val="autoZero"/>
        <c:auto val="1"/>
        <c:lblAlgn val="ctr"/>
        <c:lblOffset val="100"/>
        <c:noMultiLvlLbl val="0"/>
      </c:catAx>
      <c:valAx>
        <c:axId val="7927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臺中市嫌疑犯人數按教育程度別!$BN$90</c:f>
              <c:strCache>
                <c:ptCount val="1"/>
                <c:pt idx="0">
                  <c:v>總計人數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TW" altLang="en-US" sz="1000" b="0" i="0" u="none" strike="noStrike" kern="1200" baseline="0">
                  <a:solidFill>
                    <a:schemeClr val="tx1"/>
                  </a:solidFill>
                  <a:latin typeface="Yu Gothic UI" panose="020B0500000000000000" pitchFamily="34" charset="-128"/>
                  <a:ea typeface="Yu Gothic UI" panose="020B05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000" b="0" i="0" u="none" strike="noStrike" kern="1200" baseline="0">
                <a:solidFill>
                  <a:schemeClr val="tx1"/>
                </a:solidFill>
                <a:latin typeface="Yu Gothic UI" panose="020B0500000000000000" pitchFamily="34" charset="-128"/>
                <a:ea typeface="Yu Gothic UI" panose="020B0500000000000000" pitchFamily="34" charset="-128"/>
                <a:cs typeface="+mn-cs"/>
              </a:defRPr>
            </a:pPr>
            <a:endParaRPr lang="zh-TW"/>
          </a:p>
        </c:txPr>
        <c:crossAx val="20905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 altLang="en-US" sz="1000" b="0" i="0" u="none" strike="noStrike" kern="1200" baseline="0">
          <a:solidFill>
            <a:schemeClr val="tx1"/>
          </a:solidFill>
          <a:latin typeface="Yu Gothic UI" panose="020B0500000000000000" pitchFamily="34" charset="-128"/>
          <a:ea typeface="Yu Gothic UI" panose="020B0500000000000000" pitchFamily="34" charset="-128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120237</xdr:colOff>
      <xdr:row>1</xdr:row>
      <xdr:rowOff>19729</xdr:rowOff>
    </xdr:from>
    <xdr:to>
      <xdr:col>101</xdr:col>
      <xdr:colOff>453614</xdr:colOff>
      <xdr:row>38</xdr:row>
      <xdr:rowOff>53068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6BE0E34-2CBA-4B6D-ABA9-C1D9614D8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466602</xdr:colOff>
      <xdr:row>38</xdr:row>
      <xdr:rowOff>87765</xdr:rowOff>
    </xdr:from>
    <xdr:to>
      <xdr:col>126</xdr:col>
      <xdr:colOff>107251</xdr:colOff>
      <xdr:row>74</xdr:row>
      <xdr:rowOff>121104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636A519-CC9E-4F99-950B-9838C438A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490033</xdr:colOff>
      <xdr:row>1</xdr:row>
      <xdr:rowOff>19729</xdr:rowOff>
    </xdr:from>
    <xdr:to>
      <xdr:col>126</xdr:col>
      <xdr:colOff>139849</xdr:colOff>
      <xdr:row>38</xdr:row>
      <xdr:rowOff>53068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B742ADE-5982-4F85-BAC4-C6C36C80F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72836</xdr:colOff>
      <xdr:row>24</xdr:row>
      <xdr:rowOff>202827</xdr:rowOff>
    </xdr:from>
    <xdr:to>
      <xdr:col>26</xdr:col>
      <xdr:colOff>481853</xdr:colOff>
      <xdr:row>56</xdr:row>
      <xdr:rowOff>67236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12BDD4E-0023-4B82-9AF9-809A5A746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510986</xdr:colOff>
      <xdr:row>24</xdr:row>
      <xdr:rowOff>202827</xdr:rowOff>
    </xdr:from>
    <xdr:to>
      <xdr:col>48</xdr:col>
      <xdr:colOff>234203</xdr:colOff>
      <xdr:row>56</xdr:row>
      <xdr:rowOff>67236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971C75-A715-4D4F-AFD3-8C0488E9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510986</xdr:colOff>
      <xdr:row>56</xdr:row>
      <xdr:rowOff>98052</xdr:rowOff>
    </xdr:from>
    <xdr:to>
      <xdr:col>48</xdr:col>
      <xdr:colOff>234203</xdr:colOff>
      <xdr:row>87</xdr:row>
      <xdr:rowOff>172011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F64C69B-11A8-420B-8A42-FDFC3795A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291912</xdr:colOff>
      <xdr:row>24</xdr:row>
      <xdr:rowOff>202827</xdr:rowOff>
    </xdr:from>
    <xdr:to>
      <xdr:col>63</xdr:col>
      <xdr:colOff>285751</xdr:colOff>
      <xdr:row>56</xdr:row>
      <xdr:rowOff>67236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AA57239-C991-4896-ABA2-42D85ACD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291912</xdr:colOff>
      <xdr:row>56</xdr:row>
      <xdr:rowOff>107577</xdr:rowOff>
    </xdr:from>
    <xdr:to>
      <xdr:col>63</xdr:col>
      <xdr:colOff>285751</xdr:colOff>
      <xdr:row>87</xdr:row>
      <xdr:rowOff>176094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7E4EAAF-B422-40CB-9F4F-5812C20ED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196102</xdr:colOff>
      <xdr:row>97</xdr:row>
      <xdr:rowOff>12325</xdr:rowOff>
    </xdr:from>
    <xdr:to>
      <xdr:col>65</xdr:col>
      <xdr:colOff>661147</xdr:colOff>
      <xdr:row>119</xdr:row>
      <xdr:rowOff>47624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8AB0D3A-F8D1-49EA-9D0C-5FE5C3A81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219076</xdr:colOff>
      <xdr:row>99</xdr:row>
      <xdr:rowOff>95249</xdr:rowOff>
    </xdr:from>
    <xdr:to>
      <xdr:col>62</xdr:col>
      <xdr:colOff>419100</xdr:colOff>
      <xdr:row>101</xdr:row>
      <xdr:rowOff>9524</xdr:rowOff>
    </xdr:to>
    <xdr:sp macro="" textlink="">
      <xdr:nvSpPr>
        <xdr:cNvPr id="12" name="箭號: 向下 11">
          <a:extLst>
            <a:ext uri="{FF2B5EF4-FFF2-40B4-BE49-F238E27FC236}">
              <a16:creationId xmlns:a16="http://schemas.microsoft.com/office/drawing/2014/main" id="{D33B9A2E-4771-4C58-9803-DAB74D91464C}"/>
            </a:ext>
          </a:extLst>
        </xdr:cNvPr>
        <xdr:cNvSpPr/>
      </xdr:nvSpPr>
      <xdr:spPr>
        <a:xfrm>
          <a:off x="42738676" y="20840699"/>
          <a:ext cx="200024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62</xdr:col>
      <xdr:colOff>161925</xdr:colOff>
      <xdr:row>98</xdr:row>
      <xdr:rowOff>0</xdr:rowOff>
    </xdr:from>
    <xdr:ext cx="1595309" cy="336759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F4C1924D-E92A-4DD8-B3FB-A39217896CA7}"/>
            </a:ext>
          </a:extLst>
        </xdr:cNvPr>
        <xdr:cNvSpPr txBox="1"/>
      </xdr:nvSpPr>
      <xdr:spPr>
        <a:xfrm>
          <a:off x="42681525" y="20535900"/>
          <a:ext cx="1595309" cy="336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犯罪峰值為高中畢業者</a:t>
          </a:r>
          <a:endParaRPr lang="en-US" altLang="zh-TW" sz="1100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twoCellAnchor>
    <xdr:from>
      <xdr:col>63</xdr:col>
      <xdr:colOff>400050</xdr:colOff>
      <xdr:row>114</xdr:row>
      <xdr:rowOff>95250</xdr:rowOff>
    </xdr:from>
    <xdr:to>
      <xdr:col>65</xdr:col>
      <xdr:colOff>209550</xdr:colOff>
      <xdr:row>117</xdr:row>
      <xdr:rowOff>142875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F1DC12D2-5975-4D98-A2E7-4E18F63D0AC7}"/>
            </a:ext>
          </a:extLst>
        </xdr:cNvPr>
        <xdr:cNvSpPr/>
      </xdr:nvSpPr>
      <xdr:spPr>
        <a:xfrm>
          <a:off x="43605450" y="23983950"/>
          <a:ext cx="1181100" cy="6762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60</xdr:col>
      <xdr:colOff>295275</xdr:colOff>
      <xdr:row>114</xdr:row>
      <xdr:rowOff>171450</xdr:rowOff>
    </xdr:from>
    <xdr:ext cx="2214517" cy="580159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37874B8F-82DC-40E0-9F6C-59F21B4FFC68}"/>
            </a:ext>
          </a:extLst>
        </xdr:cNvPr>
        <xdr:cNvSpPr txBox="1"/>
      </xdr:nvSpPr>
      <xdr:spPr>
        <a:xfrm>
          <a:off x="41443275" y="24060150"/>
          <a:ext cx="221451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大專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/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研究所以上學歷犯罪數陡降</a:t>
          </a:r>
          <a:endParaRPr lang="en-US" altLang="zh-TW" sz="1100">
            <a:latin typeface="Yu Gothic UI" panose="020B0500000000000000" pitchFamily="34" charset="-128"/>
            <a:ea typeface="Yu Gothic UI" panose="020B0500000000000000" pitchFamily="34" charset="-128"/>
          </a:endParaRPr>
        </a:p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以研究所的犯罪人數為最低</a:t>
          </a:r>
        </a:p>
      </xdr:txBody>
    </xdr:sp>
    <xdr:clientData/>
  </xdr:oneCellAnchor>
  <xdr:twoCellAnchor>
    <xdr:from>
      <xdr:col>2</xdr:col>
      <xdr:colOff>-1</xdr:colOff>
      <xdr:row>97</xdr:row>
      <xdr:rowOff>52386</xdr:rowOff>
    </xdr:from>
    <xdr:to>
      <xdr:col>55</xdr:col>
      <xdr:colOff>142873</xdr:colOff>
      <xdr:row>178</xdr:row>
      <xdr:rowOff>190500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1CB45FF-91BC-460B-A2BF-2A9559873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438150</xdr:colOff>
      <xdr:row>105</xdr:row>
      <xdr:rowOff>0</xdr:rowOff>
    </xdr:from>
    <xdr:to>
      <xdr:col>60</xdr:col>
      <xdr:colOff>600075</xdr:colOff>
      <xdr:row>111</xdr:row>
      <xdr:rowOff>200025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771925E1-FFFF-4E77-90A9-D66A1014EDA5}"/>
            </a:ext>
          </a:extLst>
        </xdr:cNvPr>
        <xdr:cNvCxnSpPr/>
      </xdr:nvCxnSpPr>
      <xdr:spPr>
        <a:xfrm flipV="1">
          <a:off x="40214550" y="22002750"/>
          <a:ext cx="1533525" cy="14573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57</xdr:col>
      <xdr:colOff>571500</xdr:colOff>
      <xdr:row>105</xdr:row>
      <xdr:rowOff>190500</xdr:rowOff>
    </xdr:from>
    <xdr:ext cx="1595309" cy="580159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7318CBAC-EEA6-4D25-9EAE-28AD636AA3BA}"/>
            </a:ext>
          </a:extLst>
        </xdr:cNvPr>
        <xdr:cNvSpPr txBox="1"/>
      </xdr:nvSpPr>
      <xdr:spPr>
        <a:xfrm>
          <a:off x="39662100" y="22193250"/>
          <a:ext cx="1595309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在高中職以前</a:t>
          </a:r>
          <a:r>
            <a:rPr lang="zh-TW" altLang="zh-TW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犯罪數量</a:t>
          </a:r>
          <a:endParaRPr lang="en-US" altLang="zh-TW" sz="1100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  <a:p>
          <a:r>
            <a:rPr lang="zh-TW" altLang="en-US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隨學歷上升而遞增</a:t>
          </a:r>
          <a:endParaRPr lang="en-US" altLang="zh-TW" sz="1100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</xdr:txBody>
    </xdr:sp>
    <xdr:clientData/>
  </xdr:oneCellAnchor>
  <xdr:twoCellAnchor>
    <xdr:from>
      <xdr:col>5</xdr:col>
      <xdr:colOff>68354</xdr:colOff>
      <xdr:row>56</xdr:row>
      <xdr:rowOff>98052</xdr:rowOff>
    </xdr:from>
    <xdr:to>
      <xdr:col>26</xdr:col>
      <xdr:colOff>482134</xdr:colOff>
      <xdr:row>87</xdr:row>
      <xdr:rowOff>172011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E4BA234-F5F0-4C4E-AF0B-A78D286AA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309230</xdr:colOff>
      <xdr:row>24</xdr:row>
      <xdr:rowOff>202827</xdr:rowOff>
    </xdr:from>
    <xdr:to>
      <xdr:col>77</xdr:col>
      <xdr:colOff>11206</xdr:colOff>
      <xdr:row>56</xdr:row>
      <xdr:rowOff>67236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7E431FD-2256-40A7-BACD-45D6E674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309230</xdr:colOff>
      <xdr:row>56</xdr:row>
      <xdr:rowOff>113180</xdr:rowOff>
    </xdr:from>
    <xdr:to>
      <xdr:col>77</xdr:col>
      <xdr:colOff>11206</xdr:colOff>
      <xdr:row>87</xdr:row>
      <xdr:rowOff>190501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BD7B8AD-AA2E-4C0B-8E74-A1D2F0589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196102</xdr:colOff>
      <xdr:row>119</xdr:row>
      <xdr:rowOff>80361</xdr:rowOff>
    </xdr:from>
    <xdr:to>
      <xdr:col>65</xdr:col>
      <xdr:colOff>661147</xdr:colOff>
      <xdr:row>141</xdr:row>
      <xdr:rowOff>115660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24B64CF-2F09-47DA-8069-72FA54FA3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13885</xdr:colOff>
      <xdr:row>119</xdr:row>
      <xdr:rowOff>80361</xdr:rowOff>
    </xdr:from>
    <xdr:to>
      <xdr:col>75</xdr:col>
      <xdr:colOff>346408</xdr:colOff>
      <xdr:row>141</xdr:row>
      <xdr:rowOff>115660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25E9DBC1-59F3-4113-A859-DA7DFD97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62</xdr:col>
      <xdr:colOff>542925</xdr:colOff>
      <xdr:row>101</xdr:row>
      <xdr:rowOff>99391</xdr:rowOff>
    </xdr:from>
    <xdr:ext cx="1519775" cy="580159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54D2DA74-62EC-4437-B5DC-DFF8CDCC3822}"/>
            </a:ext>
          </a:extLst>
        </xdr:cNvPr>
        <xdr:cNvSpPr txBox="1"/>
      </xdr:nvSpPr>
      <xdr:spPr>
        <a:xfrm>
          <a:off x="43165229" y="21012978"/>
          <a:ext cx="1519775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Top3 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排名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:</a:t>
          </a:r>
        </a:p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高中職 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 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國中 </a:t>
          </a:r>
          <a:r>
            <a:rPr lang="en-US" altLang="zh-TW" sz="1100" b="1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 大專</a:t>
          </a:r>
          <a:endParaRPr lang="en-US" altLang="zh-TW" sz="1100" b="1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oneCellAnchor>
    <xdr:from>
      <xdr:col>72</xdr:col>
      <xdr:colOff>576055</xdr:colOff>
      <xdr:row>123</xdr:row>
      <xdr:rowOff>115956</xdr:rowOff>
    </xdr:from>
    <xdr:ext cx="1519775" cy="580159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71B0ECF9-30F4-4BB9-BF37-1BBE18D2F8D2}"/>
            </a:ext>
          </a:extLst>
        </xdr:cNvPr>
        <xdr:cNvSpPr txBox="1"/>
      </xdr:nvSpPr>
      <xdr:spPr>
        <a:xfrm>
          <a:off x="50892903" y="25584978"/>
          <a:ext cx="1519775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Top3 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排名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:</a:t>
          </a:r>
        </a:p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高中職 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 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大專 </a:t>
          </a:r>
          <a:r>
            <a:rPr lang="en-US" altLang="zh-TW" sz="1100" b="1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 國中</a:t>
          </a:r>
          <a:endParaRPr lang="en-US" altLang="zh-TW" sz="1100" b="1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oneCellAnchor>
    <xdr:from>
      <xdr:col>62</xdr:col>
      <xdr:colOff>542925</xdr:colOff>
      <xdr:row>123</xdr:row>
      <xdr:rowOff>124239</xdr:rowOff>
    </xdr:from>
    <xdr:ext cx="1519775" cy="580159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30708887-B09F-43F8-86BD-C09B10DDD3F0}"/>
            </a:ext>
          </a:extLst>
        </xdr:cNvPr>
        <xdr:cNvSpPr txBox="1"/>
      </xdr:nvSpPr>
      <xdr:spPr>
        <a:xfrm>
          <a:off x="43165229" y="25593261"/>
          <a:ext cx="1519775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Top3 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排名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:</a:t>
          </a:r>
        </a:p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高中職 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 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國中 </a:t>
          </a:r>
          <a:r>
            <a:rPr lang="en-US" altLang="zh-TW" sz="1100" b="1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 大專</a:t>
          </a:r>
          <a:endParaRPr lang="en-US" altLang="zh-TW" sz="1100" b="1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oneCellAnchor>
    <xdr:from>
      <xdr:col>2</xdr:col>
      <xdr:colOff>131108</xdr:colOff>
      <xdr:row>189</xdr:row>
      <xdr:rowOff>41462</xdr:rowOff>
    </xdr:from>
    <xdr:ext cx="2780312" cy="3454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42B31932-B0BB-4D20-8D1B-AF94BA8E0AAE}"/>
                </a:ext>
              </a:extLst>
            </xdr:cNvPr>
            <xdr:cNvSpPr txBox="1"/>
          </xdr:nvSpPr>
          <xdr:spPr>
            <a:xfrm>
              <a:off x="1502708" y="39398762"/>
              <a:ext cx="2780312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𝑟𝑖𝑚𝑒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zh-TW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各教育程度之犯罪人數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zh-TW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總人數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42B31932-B0BB-4D20-8D1B-AF94BA8E0AAE}"/>
                </a:ext>
              </a:extLst>
            </xdr:cNvPr>
            <xdr:cNvSpPr txBox="1"/>
          </xdr:nvSpPr>
          <xdr:spPr>
            <a:xfrm>
              <a:off x="1502708" y="39398762"/>
              <a:ext cx="2780312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𝑧_𝑐=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𝑟𝑖𝑚𝑒/𝑁_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zh-TW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各教育程度之犯罪人數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zh-TW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總人數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55</xdr:col>
      <xdr:colOff>196102</xdr:colOff>
      <xdr:row>141</xdr:row>
      <xdr:rowOff>135590</xdr:rowOff>
    </xdr:from>
    <xdr:to>
      <xdr:col>65</xdr:col>
      <xdr:colOff>661147</xdr:colOff>
      <xdr:row>163</xdr:row>
      <xdr:rowOff>170889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E69AE365-BE66-4952-AC7C-DF6D6D1F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196102</xdr:colOff>
      <xdr:row>164</xdr:row>
      <xdr:rowOff>1920</xdr:rowOff>
    </xdr:from>
    <xdr:to>
      <xdr:col>65</xdr:col>
      <xdr:colOff>661147</xdr:colOff>
      <xdr:row>186</xdr:row>
      <xdr:rowOff>126866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73A0F881-3FCC-4755-8297-DF69A04F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238126</xdr:colOff>
      <xdr:row>144</xdr:row>
      <xdr:rowOff>200024</xdr:rowOff>
    </xdr:from>
    <xdr:to>
      <xdr:col>59</xdr:col>
      <xdr:colOff>438150</xdr:colOff>
      <xdr:row>146</xdr:row>
      <xdr:rowOff>114299</xdr:rowOff>
    </xdr:to>
    <xdr:sp macro="" textlink="">
      <xdr:nvSpPr>
        <xdr:cNvPr id="34" name="箭號: 向下 33">
          <a:extLst>
            <a:ext uri="{FF2B5EF4-FFF2-40B4-BE49-F238E27FC236}">
              <a16:creationId xmlns:a16="http://schemas.microsoft.com/office/drawing/2014/main" id="{79B47E34-948E-4B51-9C41-F0C6078F987A}"/>
            </a:ext>
          </a:extLst>
        </xdr:cNvPr>
        <xdr:cNvSpPr/>
      </xdr:nvSpPr>
      <xdr:spPr>
        <a:xfrm>
          <a:off x="40700326" y="30375224"/>
          <a:ext cx="200024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59</xdr:col>
      <xdr:colOff>180975</xdr:colOff>
      <xdr:row>143</xdr:row>
      <xdr:rowOff>104775</xdr:rowOff>
    </xdr:from>
    <xdr:ext cx="1595309" cy="336759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BE99DFBC-A3C9-41F3-83E3-CC92E4F26A98}"/>
            </a:ext>
          </a:extLst>
        </xdr:cNvPr>
        <xdr:cNvSpPr txBox="1"/>
      </xdr:nvSpPr>
      <xdr:spPr>
        <a:xfrm>
          <a:off x="40643175" y="30070425"/>
          <a:ext cx="1595309" cy="336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犯罪峰值為國中畢業者</a:t>
          </a:r>
          <a:endParaRPr lang="en-US" altLang="zh-TW" sz="1100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twoCellAnchor>
    <xdr:from>
      <xdr:col>62</xdr:col>
      <xdr:colOff>600074</xdr:colOff>
      <xdr:row>159</xdr:row>
      <xdr:rowOff>19050</xdr:rowOff>
    </xdr:from>
    <xdr:to>
      <xdr:col>65</xdr:col>
      <xdr:colOff>38099</xdr:colOff>
      <xdr:row>162</xdr:row>
      <xdr:rowOff>66675</xdr:rowOff>
    </xdr:to>
    <xdr:sp macro="" textlink="">
      <xdr:nvSpPr>
        <xdr:cNvPr id="37" name="矩形: 圓角 36">
          <a:extLst>
            <a:ext uri="{FF2B5EF4-FFF2-40B4-BE49-F238E27FC236}">
              <a16:creationId xmlns:a16="http://schemas.microsoft.com/office/drawing/2014/main" id="{97EE95B5-AA37-4841-B68F-AADBF14EFA2E}"/>
            </a:ext>
          </a:extLst>
        </xdr:cNvPr>
        <xdr:cNvSpPr/>
      </xdr:nvSpPr>
      <xdr:spPr>
        <a:xfrm>
          <a:off x="43119674" y="33366075"/>
          <a:ext cx="1495425" cy="6762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59</xdr:col>
      <xdr:colOff>495300</xdr:colOff>
      <xdr:row>159</xdr:row>
      <xdr:rowOff>95250</xdr:rowOff>
    </xdr:from>
    <xdr:ext cx="2214517" cy="580159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9839F668-C4A4-45F3-906A-0F2F4E905786}"/>
            </a:ext>
          </a:extLst>
        </xdr:cNvPr>
        <xdr:cNvSpPr txBox="1"/>
      </xdr:nvSpPr>
      <xdr:spPr>
        <a:xfrm>
          <a:off x="40957500" y="33442275"/>
          <a:ext cx="221451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大專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/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研究所以上學歷犯罪率陡降</a:t>
          </a:r>
          <a:endParaRPr lang="en-US" altLang="zh-TW" sz="1100">
            <a:latin typeface="Yu Gothic UI" panose="020B0500000000000000" pitchFamily="34" charset="-128"/>
            <a:ea typeface="Yu Gothic UI" panose="020B0500000000000000" pitchFamily="34" charset="-128"/>
          </a:endParaRPr>
        </a:p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以研究所的犯罪機率為最低</a:t>
          </a:r>
        </a:p>
      </xdr:txBody>
    </xdr:sp>
    <xdr:clientData/>
  </xdr:oneCellAnchor>
  <xdr:twoCellAnchor>
    <xdr:from>
      <xdr:col>60</xdr:col>
      <xdr:colOff>571500</xdr:colOff>
      <xdr:row>146</xdr:row>
      <xdr:rowOff>161925</xdr:rowOff>
    </xdr:from>
    <xdr:to>
      <xdr:col>62</xdr:col>
      <xdr:colOff>628650</xdr:colOff>
      <xdr:row>155</xdr:row>
      <xdr:rowOff>180975</xdr:rowOff>
    </xdr:to>
    <xdr:cxnSp macro="">
      <xdr:nvCxnSpPr>
        <xdr:cNvPr id="39" name="直線單箭頭接點 38">
          <a:extLst>
            <a:ext uri="{FF2B5EF4-FFF2-40B4-BE49-F238E27FC236}">
              <a16:creationId xmlns:a16="http://schemas.microsoft.com/office/drawing/2014/main" id="{3BB1E504-4DAB-4F3F-AECC-B18AC3354DDD}"/>
            </a:ext>
          </a:extLst>
        </xdr:cNvPr>
        <xdr:cNvCxnSpPr/>
      </xdr:nvCxnSpPr>
      <xdr:spPr>
        <a:xfrm>
          <a:off x="41719500" y="30756225"/>
          <a:ext cx="1428750" cy="19335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62</xdr:col>
      <xdr:colOff>228600</xdr:colOff>
      <xdr:row>150</xdr:row>
      <xdr:rowOff>66675</xdr:rowOff>
    </xdr:from>
    <xdr:ext cx="1454244" cy="580159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A2A673A9-8264-4FE7-B299-01DBCBAF1977}"/>
            </a:ext>
          </a:extLst>
        </xdr:cNvPr>
        <xdr:cNvSpPr txBox="1"/>
      </xdr:nvSpPr>
      <xdr:spPr>
        <a:xfrm>
          <a:off x="42748200" y="31499175"/>
          <a:ext cx="145424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在國中以後</a:t>
          </a:r>
          <a:r>
            <a:rPr lang="zh-TW" altLang="zh-TW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犯罪數量</a:t>
          </a:r>
          <a:endParaRPr lang="en-US" altLang="zh-TW" sz="1100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  <a:p>
          <a:r>
            <a:rPr lang="zh-TW" altLang="en-US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隨學歷上升而遞減</a:t>
          </a:r>
          <a:endParaRPr lang="en-US" altLang="zh-TW" sz="1100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</xdr:txBody>
    </xdr:sp>
    <xdr:clientData/>
  </xdr:oneCellAnchor>
  <xdr:oneCellAnchor>
    <xdr:from>
      <xdr:col>63</xdr:col>
      <xdr:colOff>114300</xdr:colOff>
      <xdr:row>144</xdr:row>
      <xdr:rowOff>51766</xdr:rowOff>
    </xdr:from>
    <xdr:ext cx="1801904" cy="580159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00582C41-2E11-491D-85CE-AD9B360B8163}"/>
            </a:ext>
          </a:extLst>
        </xdr:cNvPr>
        <xdr:cNvSpPr txBox="1"/>
      </xdr:nvSpPr>
      <xdr:spPr>
        <a:xfrm>
          <a:off x="43319700" y="30226966"/>
          <a:ext cx="180190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Top 3 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排名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:</a:t>
          </a:r>
        </a:p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國中 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&gt; 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高中職 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&gt;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 </a:t>
          </a:r>
          <a:r>
            <a:rPr lang="zh-TW" altLang="en-US" sz="1100" b="1">
              <a:latin typeface="Yu Gothic UI" panose="020B0500000000000000" pitchFamily="34" charset="-128"/>
              <a:ea typeface="Yu Gothic UI" panose="020B0500000000000000" pitchFamily="34" charset="-128"/>
            </a:rPr>
            <a:t>國小以下</a:t>
          </a:r>
          <a:endParaRPr lang="en-US" altLang="zh-TW" sz="1100" b="1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oneCellAnchor>
    <xdr:from>
      <xdr:col>77</xdr:col>
      <xdr:colOff>0</xdr:colOff>
      <xdr:row>159</xdr:row>
      <xdr:rowOff>0</xdr:rowOff>
    </xdr:from>
    <xdr:ext cx="4366965" cy="3578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文字方塊 41">
              <a:extLst>
                <a:ext uri="{FF2B5EF4-FFF2-40B4-BE49-F238E27FC236}">
                  <a16:creationId xmlns:a16="http://schemas.microsoft.com/office/drawing/2014/main" id="{AD5D8419-B25A-4B39-A307-0B009D2BEFCC}"/>
                </a:ext>
              </a:extLst>
            </xdr:cNvPr>
            <xdr:cNvSpPr txBox="1"/>
          </xdr:nvSpPr>
          <xdr:spPr>
            <a:xfrm>
              <a:off x="55597425" y="33347025"/>
              <a:ext cx="4366965" cy="35785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𝑟𝑠𝑐</m:t>
                        </m:r>
                      </m:sub>
                    </m:sSub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</m:t>
                        </m:r>
                      </m:num>
                      <m:den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𝐼𝑄𝑅</m:t>
                        </m:r>
                      </m:den>
                    </m:f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𝑤h𝑒𝑟𝑒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𝐼𝑄𝑅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&amp;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𝑀𝑒𝑑𝑖𝑎𝑛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𝑐𝑎𝑛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𝑔𝑒𝑡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𝑓𝑟𝑜𝑚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𝑡h𝑒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zh-TW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𝑑𝑎𝑡𝑎𝑠𝑒𝑡</m:t>
                    </m:r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42" name="文字方塊 41">
              <a:extLst>
                <a:ext uri="{FF2B5EF4-FFF2-40B4-BE49-F238E27FC236}">
                  <a16:creationId xmlns:a16="http://schemas.microsoft.com/office/drawing/2014/main" id="{AD5D8419-B25A-4B39-A307-0B009D2BEFCC}"/>
                </a:ext>
              </a:extLst>
            </xdr:cNvPr>
            <xdr:cNvSpPr txBox="1"/>
          </xdr:nvSpPr>
          <xdr:spPr>
            <a:xfrm>
              <a:off x="55597425" y="33347025"/>
              <a:ext cx="4366965" cy="35785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𝑧_𝑟𝑠𝑐=</a:t>
              </a:r>
              <a:r>
                <a:rPr lang="en-US" altLang="zh-TW" sz="110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𝑧_𝑐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−𝑀𝑒𝑑𝑖𝑎𝑛)/𝐼𝑄𝑅 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,𝑤ℎ𝑒𝑟𝑒 𝐼𝑄𝑅 &amp; 𝑀𝑒𝑑𝑖𝑎𝑛 𝑐𝑎𝑛 𝑔𝑒𝑡 𝑓𝑟𝑜𝑚 𝑡ℎ𝑒 𝑑𝑎𝑡𝑎𝑠𝑒𝑡</a:t>
              </a:r>
              <a:endParaRPr lang="zh-TW" altLang="en-US" sz="1100"/>
            </a:p>
          </xdr:txBody>
        </xdr:sp>
      </mc:Fallback>
    </mc:AlternateContent>
    <xdr:clientData/>
  </xdr:oneCellAnchor>
  <xdr:twoCellAnchor editAs="oneCell">
    <xdr:from>
      <xdr:col>77</xdr:col>
      <xdr:colOff>0</xdr:colOff>
      <xdr:row>161</xdr:row>
      <xdr:rowOff>0</xdr:rowOff>
    </xdr:from>
    <xdr:to>
      <xdr:col>84</xdr:col>
      <xdr:colOff>571501</xdr:colOff>
      <xdr:row>167</xdr:row>
      <xdr:rowOff>142875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E58A63C6-972C-4D74-B9C0-A99E35C4D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597425" y="33766125"/>
          <a:ext cx="6896101" cy="1400175"/>
        </a:xfrm>
        <a:prstGeom prst="rect">
          <a:avLst/>
        </a:prstGeom>
      </xdr:spPr>
    </xdr:pic>
    <xdr:clientData/>
  </xdr:twoCellAnchor>
  <xdr:oneCellAnchor>
    <xdr:from>
      <xdr:col>77</xdr:col>
      <xdr:colOff>28575</xdr:colOff>
      <xdr:row>151</xdr:row>
      <xdr:rowOff>9525</xdr:rowOff>
    </xdr:from>
    <xdr:ext cx="2619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文字方塊 42">
              <a:extLst>
                <a:ext uri="{FF2B5EF4-FFF2-40B4-BE49-F238E27FC236}">
                  <a16:creationId xmlns:a16="http://schemas.microsoft.com/office/drawing/2014/main" id="{E993785C-FCD1-480D-AF35-4029CF372854}"/>
                </a:ext>
              </a:extLst>
            </xdr:cNvPr>
            <xdr:cNvSpPr txBox="1"/>
          </xdr:nvSpPr>
          <xdr:spPr>
            <a:xfrm>
              <a:off x="55626000" y="31651575"/>
              <a:ext cx="261995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𝑟𝑠𝑐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43" name="文字方塊 42">
              <a:extLst>
                <a:ext uri="{FF2B5EF4-FFF2-40B4-BE49-F238E27FC236}">
                  <a16:creationId xmlns:a16="http://schemas.microsoft.com/office/drawing/2014/main" id="{E993785C-FCD1-480D-AF35-4029CF372854}"/>
                </a:ext>
              </a:extLst>
            </xdr:cNvPr>
            <xdr:cNvSpPr txBox="1"/>
          </xdr:nvSpPr>
          <xdr:spPr>
            <a:xfrm>
              <a:off x="55626000" y="31651575"/>
              <a:ext cx="261995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𝑧_𝑟𝑠𝑐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92</xdr:col>
      <xdr:colOff>28575</xdr:colOff>
      <xdr:row>151</xdr:row>
      <xdr:rowOff>9525</xdr:rowOff>
    </xdr:from>
    <xdr:ext cx="2619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文字方塊 43">
              <a:extLst>
                <a:ext uri="{FF2B5EF4-FFF2-40B4-BE49-F238E27FC236}">
                  <a16:creationId xmlns:a16="http://schemas.microsoft.com/office/drawing/2014/main" id="{A33DFB5E-954C-4627-A5B0-39D5222D4EE9}"/>
                </a:ext>
              </a:extLst>
            </xdr:cNvPr>
            <xdr:cNvSpPr txBox="1"/>
          </xdr:nvSpPr>
          <xdr:spPr>
            <a:xfrm>
              <a:off x="55626000" y="31651575"/>
              <a:ext cx="261995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𝑟𝑠𝑐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44" name="文字方塊 43">
              <a:extLst>
                <a:ext uri="{FF2B5EF4-FFF2-40B4-BE49-F238E27FC236}">
                  <a16:creationId xmlns:a16="http://schemas.microsoft.com/office/drawing/2014/main" id="{A33DFB5E-954C-4627-A5B0-39D5222D4EE9}"/>
                </a:ext>
              </a:extLst>
            </xdr:cNvPr>
            <xdr:cNvSpPr txBox="1"/>
          </xdr:nvSpPr>
          <xdr:spPr>
            <a:xfrm>
              <a:off x="55626000" y="31651575"/>
              <a:ext cx="261995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𝑧_𝑟𝑠𝑐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65</xdr:col>
      <xdr:colOff>685799</xdr:colOff>
      <xdr:row>164</xdr:row>
      <xdr:rowOff>14286</xdr:rowOff>
    </xdr:from>
    <xdr:to>
      <xdr:col>76</xdr:col>
      <xdr:colOff>438150</xdr:colOff>
      <xdr:row>186</xdr:row>
      <xdr:rowOff>123824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FCDEA993-88EE-4D4E-A277-C410516B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171451</xdr:colOff>
      <xdr:row>166</xdr:row>
      <xdr:rowOff>142875</xdr:rowOff>
    </xdr:from>
    <xdr:to>
      <xdr:col>59</xdr:col>
      <xdr:colOff>314325</xdr:colOff>
      <xdr:row>167</xdr:row>
      <xdr:rowOff>190501</xdr:rowOff>
    </xdr:to>
    <xdr:sp macro="" textlink="">
      <xdr:nvSpPr>
        <xdr:cNvPr id="45" name="箭號: 向下 44">
          <a:extLst>
            <a:ext uri="{FF2B5EF4-FFF2-40B4-BE49-F238E27FC236}">
              <a16:creationId xmlns:a16="http://schemas.microsoft.com/office/drawing/2014/main" id="{CF3AD4B5-1CDF-498F-B7D7-5FE0AAA10BF8}"/>
            </a:ext>
          </a:extLst>
        </xdr:cNvPr>
        <xdr:cNvSpPr/>
      </xdr:nvSpPr>
      <xdr:spPr>
        <a:xfrm>
          <a:off x="40633651" y="34956750"/>
          <a:ext cx="142874" cy="2571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59</xdr:col>
      <xdr:colOff>238125</xdr:colOff>
      <xdr:row>166</xdr:row>
      <xdr:rowOff>9525</xdr:rowOff>
    </xdr:from>
    <xdr:ext cx="1595309" cy="336759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0585F88D-A452-4CF7-BCFD-B899B05D9C65}"/>
            </a:ext>
          </a:extLst>
        </xdr:cNvPr>
        <xdr:cNvSpPr txBox="1"/>
      </xdr:nvSpPr>
      <xdr:spPr>
        <a:xfrm>
          <a:off x="40700325" y="34823400"/>
          <a:ext cx="1595309" cy="336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犯罪峰值為國中學歷者</a:t>
          </a:r>
          <a:endParaRPr lang="en-US" altLang="zh-TW" sz="1100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twoCellAnchor>
    <xdr:from>
      <xdr:col>60</xdr:col>
      <xdr:colOff>571500</xdr:colOff>
      <xdr:row>167</xdr:row>
      <xdr:rowOff>123825</xdr:rowOff>
    </xdr:from>
    <xdr:to>
      <xdr:col>63</xdr:col>
      <xdr:colOff>200025</xdr:colOff>
      <xdr:row>175</xdr:row>
      <xdr:rowOff>28575</xdr:rowOff>
    </xdr:to>
    <xdr:cxnSp macro="">
      <xdr:nvCxnSpPr>
        <xdr:cNvPr id="47" name="直線單箭頭接點 46">
          <a:extLst>
            <a:ext uri="{FF2B5EF4-FFF2-40B4-BE49-F238E27FC236}">
              <a16:creationId xmlns:a16="http://schemas.microsoft.com/office/drawing/2014/main" id="{B290FA6A-65A2-4424-B5CD-45ABDE51B4A7}"/>
            </a:ext>
          </a:extLst>
        </xdr:cNvPr>
        <xdr:cNvCxnSpPr/>
      </xdr:nvCxnSpPr>
      <xdr:spPr>
        <a:xfrm>
          <a:off x="41719500" y="35147250"/>
          <a:ext cx="1685925" cy="15811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62</xdr:col>
      <xdr:colOff>228600</xdr:colOff>
      <xdr:row>169</xdr:row>
      <xdr:rowOff>114300</xdr:rowOff>
    </xdr:from>
    <xdr:ext cx="1454244" cy="580159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97008DAA-3179-4156-9272-7DCBE0DD684C}"/>
            </a:ext>
          </a:extLst>
        </xdr:cNvPr>
        <xdr:cNvSpPr txBox="1"/>
      </xdr:nvSpPr>
      <xdr:spPr>
        <a:xfrm>
          <a:off x="42748200" y="35556825"/>
          <a:ext cx="145424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在國中以後</a:t>
          </a:r>
          <a:r>
            <a:rPr lang="zh-TW" altLang="zh-TW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犯罪數量</a:t>
          </a:r>
          <a:endParaRPr lang="en-US" altLang="zh-TW" sz="1100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  <a:p>
          <a:r>
            <a:rPr lang="zh-TW" altLang="en-US" sz="1100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隨學歷上升而遞減</a:t>
          </a:r>
          <a:endParaRPr lang="en-US" altLang="zh-TW" sz="1100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</xdr:txBody>
    </xdr:sp>
    <xdr:clientData/>
  </xdr:oneCellAnchor>
  <xdr:twoCellAnchor>
    <xdr:from>
      <xdr:col>64</xdr:col>
      <xdr:colOff>304800</xdr:colOff>
      <xdr:row>177</xdr:row>
      <xdr:rowOff>19050</xdr:rowOff>
    </xdr:from>
    <xdr:to>
      <xdr:col>65</xdr:col>
      <xdr:colOff>133350</xdr:colOff>
      <xdr:row>178</xdr:row>
      <xdr:rowOff>180975</xdr:rowOff>
    </xdr:to>
    <xdr:sp macro="" textlink="">
      <xdr:nvSpPr>
        <xdr:cNvPr id="49" name="矩形: 圓角 48">
          <a:extLst>
            <a:ext uri="{FF2B5EF4-FFF2-40B4-BE49-F238E27FC236}">
              <a16:creationId xmlns:a16="http://schemas.microsoft.com/office/drawing/2014/main" id="{88478931-90A6-4E98-BF14-AD62C79A51DA}"/>
            </a:ext>
          </a:extLst>
        </xdr:cNvPr>
        <xdr:cNvSpPr/>
      </xdr:nvSpPr>
      <xdr:spPr>
        <a:xfrm>
          <a:off x="44196000" y="37137975"/>
          <a:ext cx="51435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63</xdr:col>
      <xdr:colOff>400050</xdr:colOff>
      <xdr:row>178</xdr:row>
      <xdr:rowOff>161925</xdr:rowOff>
    </xdr:from>
    <xdr:ext cx="1595309" cy="336246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4DBABD57-6B24-4B9C-A2AF-84B720A7C6F4}"/>
            </a:ext>
          </a:extLst>
        </xdr:cNvPr>
        <xdr:cNvSpPr txBox="1"/>
      </xdr:nvSpPr>
      <xdr:spPr>
        <a:xfrm>
          <a:off x="43605450" y="37490400"/>
          <a:ext cx="159530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研究所之犯罪率為最低</a:t>
          </a:r>
        </a:p>
      </xdr:txBody>
    </xdr:sp>
    <xdr:clientData/>
  </xdr:oneCellAnchor>
  <xdr:twoCellAnchor>
    <xdr:from>
      <xdr:col>70</xdr:col>
      <xdr:colOff>476251</xdr:colOff>
      <xdr:row>165</xdr:row>
      <xdr:rowOff>180975</xdr:rowOff>
    </xdr:from>
    <xdr:to>
      <xdr:col>70</xdr:col>
      <xdr:colOff>619125</xdr:colOff>
      <xdr:row>167</xdr:row>
      <xdr:rowOff>19051</xdr:rowOff>
    </xdr:to>
    <xdr:sp macro="" textlink="">
      <xdr:nvSpPr>
        <xdr:cNvPr id="51" name="箭號: 向下 50">
          <a:extLst>
            <a:ext uri="{FF2B5EF4-FFF2-40B4-BE49-F238E27FC236}">
              <a16:creationId xmlns:a16="http://schemas.microsoft.com/office/drawing/2014/main" id="{471AB7F5-3EC4-4015-941A-25BEC8EDB881}"/>
            </a:ext>
          </a:extLst>
        </xdr:cNvPr>
        <xdr:cNvSpPr/>
      </xdr:nvSpPr>
      <xdr:spPr>
        <a:xfrm>
          <a:off x="50396776" y="34785300"/>
          <a:ext cx="142874" cy="2571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70</xdr:col>
      <xdr:colOff>552450</xdr:colOff>
      <xdr:row>165</xdr:row>
      <xdr:rowOff>123825</xdr:rowOff>
    </xdr:from>
    <xdr:ext cx="1595309" cy="336759"/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FD9B891E-3374-43B4-A825-DBDC0C5BBB15}"/>
            </a:ext>
          </a:extLst>
        </xdr:cNvPr>
        <xdr:cNvSpPr txBox="1"/>
      </xdr:nvSpPr>
      <xdr:spPr>
        <a:xfrm>
          <a:off x="50472975" y="34728150"/>
          <a:ext cx="1595309" cy="336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犯罪峰值為高中學歷者</a:t>
          </a:r>
          <a:endParaRPr lang="en-US" altLang="zh-TW" sz="1100"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oneCellAnchor>
  <xdr:oneCellAnchor>
    <xdr:from>
      <xdr:col>69</xdr:col>
      <xdr:colOff>476250</xdr:colOff>
      <xdr:row>182</xdr:row>
      <xdr:rowOff>76200</xdr:rowOff>
    </xdr:from>
    <xdr:ext cx="2214517" cy="336246"/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58E01C12-0770-406D-A8EB-51831996C97E}"/>
            </a:ext>
          </a:extLst>
        </xdr:cNvPr>
        <xdr:cNvSpPr txBox="1"/>
      </xdr:nvSpPr>
      <xdr:spPr>
        <a:xfrm>
          <a:off x="49549050" y="38242875"/>
          <a:ext cx="221451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研究所</a:t>
          </a:r>
          <a:r>
            <a:rPr lang="en-US" altLang="zh-TW" sz="1100">
              <a:latin typeface="Yu Gothic UI" panose="020B0500000000000000" pitchFamily="34" charset="-128"/>
              <a:ea typeface="Yu Gothic UI" panose="020B0500000000000000" pitchFamily="34" charset="-128"/>
            </a:rPr>
            <a:t>/</a:t>
          </a:r>
          <a:r>
            <a:rPr lang="zh-TW" altLang="en-US" sz="1100">
              <a:latin typeface="Yu Gothic UI" panose="020B0500000000000000" pitchFamily="34" charset="-128"/>
              <a:ea typeface="Yu Gothic UI" panose="020B0500000000000000" pitchFamily="34" charset="-128"/>
            </a:rPr>
            <a:t>國小以下之犯罪率為最低</a:t>
          </a:r>
        </a:p>
      </xdr:txBody>
    </xdr:sp>
    <xdr:clientData/>
  </xdr:oneCellAnchor>
  <xdr:oneCellAnchor>
    <xdr:from>
      <xdr:col>73</xdr:col>
      <xdr:colOff>285750</xdr:colOff>
      <xdr:row>166</xdr:row>
      <xdr:rowOff>104775</xdr:rowOff>
    </xdr:from>
    <xdr:ext cx="2159566" cy="336246"/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15D086E3-7521-46BA-A5C9-2E191B8D1ADE}"/>
            </a:ext>
          </a:extLst>
        </xdr:cNvPr>
        <xdr:cNvSpPr txBox="1"/>
      </xdr:nvSpPr>
      <xdr:spPr>
        <a:xfrm>
          <a:off x="53139975" y="34918650"/>
          <a:ext cx="215956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 b="1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特定類別的犯罪率呈現鐘形分布</a:t>
          </a:r>
          <a:endParaRPr lang="en-US" altLang="zh-TW" sz="1100" b="1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</xdr:txBody>
    </xdr:sp>
    <xdr:clientData/>
  </xdr:oneCellAnchor>
  <xdr:twoCellAnchor>
    <xdr:from>
      <xdr:col>67</xdr:col>
      <xdr:colOff>742950</xdr:colOff>
      <xdr:row>177</xdr:row>
      <xdr:rowOff>123825</xdr:rowOff>
    </xdr:from>
    <xdr:to>
      <xdr:col>69</xdr:col>
      <xdr:colOff>476250</xdr:colOff>
      <xdr:row>182</xdr:row>
      <xdr:rowOff>244323</xdr:rowOff>
    </xdr:to>
    <xdr:cxnSp macro="">
      <xdr:nvCxnSpPr>
        <xdr:cNvPr id="59" name="直線單箭頭接點 58">
          <a:extLst>
            <a:ext uri="{FF2B5EF4-FFF2-40B4-BE49-F238E27FC236}">
              <a16:creationId xmlns:a16="http://schemas.microsoft.com/office/drawing/2014/main" id="{0D83F572-E6AB-4371-87DF-28D5DBB54576}"/>
            </a:ext>
          </a:extLst>
        </xdr:cNvPr>
        <xdr:cNvCxnSpPr>
          <a:endCxn id="56" idx="1"/>
        </xdr:cNvCxnSpPr>
      </xdr:nvCxnSpPr>
      <xdr:spPr>
        <a:xfrm>
          <a:off x="46691550" y="37242750"/>
          <a:ext cx="2857500" cy="1168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280942</xdr:colOff>
      <xdr:row>178</xdr:row>
      <xdr:rowOff>95250</xdr:rowOff>
    </xdr:from>
    <xdr:to>
      <xdr:col>75</xdr:col>
      <xdr:colOff>28575</xdr:colOff>
      <xdr:row>182</xdr:row>
      <xdr:rowOff>244323</xdr:rowOff>
    </xdr:to>
    <xdr:cxnSp macro="">
      <xdr:nvCxnSpPr>
        <xdr:cNvPr id="60" name="直線單箭頭接點 59">
          <a:extLst>
            <a:ext uri="{FF2B5EF4-FFF2-40B4-BE49-F238E27FC236}">
              <a16:creationId xmlns:a16="http://schemas.microsoft.com/office/drawing/2014/main" id="{E3E337C3-6141-4361-849E-C734FF4C5A91}"/>
            </a:ext>
          </a:extLst>
        </xdr:cNvPr>
        <xdr:cNvCxnSpPr>
          <a:endCxn id="56" idx="3"/>
        </xdr:cNvCxnSpPr>
      </xdr:nvCxnSpPr>
      <xdr:spPr>
        <a:xfrm flipH="1">
          <a:off x="51763567" y="37423725"/>
          <a:ext cx="2490833" cy="987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145677</xdr:colOff>
      <xdr:row>195</xdr:row>
      <xdr:rowOff>22411</xdr:rowOff>
    </xdr:from>
    <xdr:ext cx="28597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文字方塊 62">
              <a:extLst>
                <a:ext uri="{FF2B5EF4-FFF2-40B4-BE49-F238E27FC236}">
                  <a16:creationId xmlns:a16="http://schemas.microsoft.com/office/drawing/2014/main" id="{CEF80BE7-4F3B-41E0-9B3C-B69DB74D12A4}"/>
                </a:ext>
              </a:extLst>
            </xdr:cNvPr>
            <xdr:cNvSpPr txBox="1"/>
          </xdr:nvSpPr>
          <xdr:spPr>
            <a:xfrm>
              <a:off x="10399059" y="41069558"/>
              <a:ext cx="285976" cy="18787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zh-TW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𝑟𝑠𝑐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>
        <xdr:sp macro="" textlink="">
          <xdr:nvSpPr>
            <xdr:cNvPr id="63" name="文字方塊 62">
              <a:extLst>
                <a:ext uri="{FF2B5EF4-FFF2-40B4-BE49-F238E27FC236}">
                  <a16:creationId xmlns:a16="http://schemas.microsoft.com/office/drawing/2014/main" id="{CEF80BE7-4F3B-41E0-9B3C-B69DB74D12A4}"/>
                </a:ext>
              </a:extLst>
            </xdr:cNvPr>
            <xdr:cNvSpPr txBox="1"/>
          </xdr:nvSpPr>
          <xdr:spPr>
            <a:xfrm>
              <a:off x="10399059" y="41069558"/>
              <a:ext cx="285976" cy="18787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𝑧_𝑟𝑠𝑐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62</xdr:col>
      <xdr:colOff>442633</xdr:colOff>
      <xdr:row>166</xdr:row>
      <xdr:rowOff>104775</xdr:rowOff>
    </xdr:from>
    <xdr:ext cx="2300630" cy="336246"/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A69840BA-03D1-48B3-BFD3-204FD0B6CCED}"/>
            </a:ext>
          </a:extLst>
        </xdr:cNvPr>
        <xdr:cNvSpPr txBox="1"/>
      </xdr:nvSpPr>
      <xdr:spPr>
        <a:xfrm>
          <a:off x="42823280" y="35470540"/>
          <a:ext cx="23006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 b="1">
              <a:solidFill>
                <a:schemeClr val="tx1"/>
              </a:solidFill>
              <a:latin typeface="Yu Gothic UI" panose="020B0500000000000000" pitchFamily="34" charset="-128"/>
              <a:ea typeface="Yu Gothic UI" panose="020B0500000000000000" pitchFamily="34" charset="-128"/>
              <a:cs typeface="+mn-cs"/>
            </a:rPr>
            <a:t>特定類別的犯罪率呈現正偏態分布</a:t>
          </a:r>
          <a:endParaRPr lang="en-US" altLang="zh-TW" sz="1100" b="1">
            <a:solidFill>
              <a:schemeClr val="tx1"/>
            </a:solidFill>
            <a:latin typeface="Yu Gothic UI" panose="020B0500000000000000" pitchFamily="34" charset="-128"/>
            <a:ea typeface="Yu Gothic UI" panose="020B0500000000000000" pitchFamily="34" charset="-128"/>
            <a:cs typeface="+mn-cs"/>
          </a:endParaRPr>
        </a:p>
      </xdr:txBody>
    </xdr:sp>
    <xdr:clientData/>
  </xdr:oneCellAnchor>
  <xdr:oneCellAnchor>
    <xdr:from>
      <xdr:col>7</xdr:col>
      <xdr:colOff>582705</xdr:colOff>
      <xdr:row>192</xdr:row>
      <xdr:rowOff>11205</xdr:rowOff>
    </xdr:from>
    <xdr:ext cx="28597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文字方塊 64">
              <a:extLst>
                <a:ext uri="{FF2B5EF4-FFF2-40B4-BE49-F238E27FC236}">
                  <a16:creationId xmlns:a16="http://schemas.microsoft.com/office/drawing/2014/main" id="{6D29F641-4140-478C-A18A-9C8D872F4932}"/>
                </a:ext>
              </a:extLst>
            </xdr:cNvPr>
            <xdr:cNvSpPr txBox="1"/>
          </xdr:nvSpPr>
          <xdr:spPr>
            <a:xfrm>
              <a:off x="5367617" y="41069558"/>
              <a:ext cx="285976" cy="18787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TW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zh-TW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𝑟𝑠𝑐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>
        <xdr:sp macro="" textlink="">
          <xdr:nvSpPr>
            <xdr:cNvPr id="65" name="文字方塊 64">
              <a:extLst>
                <a:ext uri="{FF2B5EF4-FFF2-40B4-BE49-F238E27FC236}">
                  <a16:creationId xmlns:a16="http://schemas.microsoft.com/office/drawing/2014/main" id="{6D29F641-4140-478C-A18A-9C8D872F4932}"/>
                </a:ext>
              </a:extLst>
            </xdr:cNvPr>
            <xdr:cNvSpPr txBox="1"/>
          </xdr:nvSpPr>
          <xdr:spPr>
            <a:xfrm>
              <a:off x="5367617" y="41069558"/>
              <a:ext cx="285976" cy="18787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𝑧_𝑟𝑠𝑐</a:t>
              </a:r>
              <a:endParaRPr lang="zh-TW" altLang="en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1</xdr:row>
      <xdr:rowOff>14286</xdr:rowOff>
    </xdr:from>
    <xdr:to>
      <xdr:col>23</xdr:col>
      <xdr:colOff>200024</xdr:colOff>
      <xdr:row>18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0B4904-9C31-48F3-B06C-CA0850926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2028824</xdr:colOff>
      <xdr:row>35</xdr:row>
      <xdr:rowOff>61912</xdr:rowOff>
    </xdr:from>
    <xdr:to>
      <xdr:col>4</xdr:col>
      <xdr:colOff>28574</xdr:colOff>
      <xdr:row>52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149CA6-60D0-4BE8-8B56-A85D74E0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06"/>
  <sheetViews>
    <sheetView tabSelected="1" topLeftCell="A169" zoomScale="85" zoomScaleNormal="85" workbookViewId="0">
      <selection activeCell="R202" sqref="R202"/>
    </sheetView>
  </sheetViews>
  <sheetFormatPr defaultRowHeight="16.5" x14ac:dyDescent="0.25"/>
  <cols>
    <col min="68" max="68" width="19.75" bestFit="1" customWidth="1"/>
    <col min="69" max="69" width="21.25" bestFit="1" customWidth="1"/>
    <col min="70" max="70" width="11.125" bestFit="1" customWidth="1"/>
    <col min="71" max="71" width="20.5" bestFit="1" customWidth="1"/>
    <col min="77" max="77" width="9" bestFit="1" customWidth="1"/>
    <col min="78" max="78" width="23" customWidth="1"/>
    <col min="84" max="84" width="15" bestFit="1" customWidth="1"/>
    <col min="92" max="92" width="1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79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77</v>
      </c>
      <c r="BP1" t="s">
        <v>78</v>
      </c>
    </row>
    <row r="2" spans="1:68" x14ac:dyDescent="0.25">
      <c r="A2" t="s">
        <v>65</v>
      </c>
      <c r="B2" t="s">
        <v>66</v>
      </c>
      <c r="C2">
        <v>0</v>
      </c>
      <c r="D2">
        <v>2408</v>
      </c>
      <c r="E2">
        <v>262</v>
      </c>
      <c r="F2">
        <v>442</v>
      </c>
      <c r="G2">
        <v>58</v>
      </c>
      <c r="H2">
        <v>720</v>
      </c>
      <c r="I2">
        <v>11</v>
      </c>
      <c r="J2">
        <v>684</v>
      </c>
      <c r="K2">
        <v>1627</v>
      </c>
      <c r="L2">
        <v>9</v>
      </c>
      <c r="M2">
        <v>465</v>
      </c>
      <c r="N2">
        <v>31</v>
      </c>
      <c r="O2">
        <v>1</v>
      </c>
      <c r="P2">
        <v>234</v>
      </c>
      <c r="Q2">
        <v>25</v>
      </c>
      <c r="R2">
        <v>315</v>
      </c>
      <c r="S2">
        <v>40</v>
      </c>
      <c r="T2">
        <v>2</v>
      </c>
      <c r="U2">
        <v>12</v>
      </c>
      <c r="V2">
        <v>436</v>
      </c>
      <c r="W2">
        <v>0</v>
      </c>
      <c r="X2">
        <v>0</v>
      </c>
      <c r="Y2">
        <v>141</v>
      </c>
      <c r="Z2">
        <v>7</v>
      </c>
      <c r="AA2">
        <v>180</v>
      </c>
      <c r="AB2">
        <v>114</v>
      </c>
      <c r="AC2">
        <v>1262</v>
      </c>
      <c r="AD2">
        <v>2456</v>
      </c>
      <c r="AE2">
        <v>279</v>
      </c>
      <c r="AF2">
        <v>0</v>
      </c>
      <c r="AG2">
        <v>157</v>
      </c>
      <c r="AH2">
        <v>115</v>
      </c>
      <c r="AI2">
        <v>36</v>
      </c>
      <c r="AJ2">
        <v>18</v>
      </c>
      <c r="AK2">
        <v>37</v>
      </c>
      <c r="AL2">
        <v>46</v>
      </c>
      <c r="AM2">
        <v>38</v>
      </c>
      <c r="AN2">
        <v>49</v>
      </c>
      <c r="AO2">
        <v>2</v>
      </c>
      <c r="AP2">
        <v>2</v>
      </c>
      <c r="AQ2">
        <v>18</v>
      </c>
      <c r="AR2">
        <v>0</v>
      </c>
      <c r="AS2">
        <v>5</v>
      </c>
      <c r="AT2">
        <v>6776</v>
      </c>
      <c r="AU2">
        <v>0</v>
      </c>
      <c r="AV2">
        <v>181</v>
      </c>
      <c r="AW2">
        <v>214</v>
      </c>
      <c r="AX2">
        <v>18</v>
      </c>
      <c r="AY2">
        <v>35</v>
      </c>
      <c r="AZ2">
        <v>2</v>
      </c>
      <c r="BA2">
        <v>1</v>
      </c>
      <c r="BB2">
        <v>1</v>
      </c>
      <c r="BC2">
        <v>0</v>
      </c>
      <c r="BD2">
        <v>3</v>
      </c>
      <c r="BE2">
        <v>0</v>
      </c>
      <c r="BF2">
        <v>0</v>
      </c>
      <c r="BG2">
        <v>16</v>
      </c>
      <c r="BH2">
        <v>3</v>
      </c>
      <c r="BI2">
        <v>0</v>
      </c>
      <c r="BJ2">
        <v>0</v>
      </c>
      <c r="BK2">
        <v>2</v>
      </c>
      <c r="BL2">
        <v>183</v>
      </c>
      <c r="BM2">
        <v>1</v>
      </c>
      <c r="BN2">
        <v>720</v>
      </c>
      <c r="BO2">
        <f>SUM(C2:BN2)</f>
        <v>20900</v>
      </c>
      <c r="BP2">
        <f>SUM(C2:BM2)</f>
        <v>20180</v>
      </c>
    </row>
    <row r="3" spans="1:68" x14ac:dyDescent="0.25">
      <c r="A3" t="s">
        <v>65</v>
      </c>
      <c r="B3" t="s">
        <v>67</v>
      </c>
      <c r="C3">
        <v>0</v>
      </c>
      <c r="D3">
        <v>702</v>
      </c>
      <c r="E3">
        <v>12</v>
      </c>
      <c r="F3">
        <v>54</v>
      </c>
      <c r="G3">
        <v>14</v>
      </c>
      <c r="H3">
        <v>526</v>
      </c>
      <c r="I3">
        <v>0</v>
      </c>
      <c r="J3">
        <v>148</v>
      </c>
      <c r="K3">
        <v>624</v>
      </c>
      <c r="L3">
        <v>5</v>
      </c>
      <c r="M3">
        <v>97</v>
      </c>
      <c r="N3">
        <v>3</v>
      </c>
      <c r="O3">
        <v>3</v>
      </c>
      <c r="P3">
        <v>66</v>
      </c>
      <c r="Q3">
        <v>14</v>
      </c>
      <c r="R3">
        <v>119</v>
      </c>
      <c r="S3">
        <v>0</v>
      </c>
      <c r="T3">
        <v>0</v>
      </c>
      <c r="U3">
        <v>0</v>
      </c>
      <c r="V3">
        <v>7</v>
      </c>
      <c r="W3">
        <v>0</v>
      </c>
      <c r="X3">
        <v>0</v>
      </c>
      <c r="Y3">
        <v>20</v>
      </c>
      <c r="Z3">
        <v>0</v>
      </c>
      <c r="AA3">
        <v>89</v>
      </c>
      <c r="AB3">
        <v>52</v>
      </c>
      <c r="AC3">
        <v>200</v>
      </c>
      <c r="AD3">
        <v>361</v>
      </c>
      <c r="AE3">
        <v>24</v>
      </c>
      <c r="AF3">
        <v>0</v>
      </c>
      <c r="AG3">
        <v>34</v>
      </c>
      <c r="AH3">
        <v>12</v>
      </c>
      <c r="AI3">
        <v>24</v>
      </c>
      <c r="AJ3">
        <v>33</v>
      </c>
      <c r="AK3">
        <v>8</v>
      </c>
      <c r="AL3">
        <v>1</v>
      </c>
      <c r="AM3">
        <v>2</v>
      </c>
      <c r="AN3">
        <v>17</v>
      </c>
      <c r="AO3">
        <v>0</v>
      </c>
      <c r="AP3">
        <v>0</v>
      </c>
      <c r="AQ3">
        <v>11</v>
      </c>
      <c r="AR3">
        <v>0</v>
      </c>
      <c r="AS3">
        <v>1</v>
      </c>
      <c r="AT3">
        <v>795</v>
      </c>
      <c r="AU3">
        <v>0</v>
      </c>
      <c r="AV3">
        <v>34</v>
      </c>
      <c r="AW3">
        <v>107</v>
      </c>
      <c r="AX3">
        <v>4</v>
      </c>
      <c r="AY3">
        <v>9</v>
      </c>
      <c r="AZ3">
        <v>5</v>
      </c>
      <c r="BA3">
        <v>0</v>
      </c>
      <c r="BB3">
        <v>2</v>
      </c>
      <c r="BC3">
        <v>0</v>
      </c>
      <c r="BD3">
        <v>2</v>
      </c>
      <c r="BE3">
        <v>0</v>
      </c>
      <c r="BF3">
        <v>1</v>
      </c>
      <c r="BG3">
        <v>13</v>
      </c>
      <c r="BH3">
        <v>1</v>
      </c>
      <c r="BI3">
        <v>0</v>
      </c>
      <c r="BJ3">
        <v>0</v>
      </c>
      <c r="BK3">
        <v>2</v>
      </c>
      <c r="BL3">
        <v>2</v>
      </c>
      <c r="BM3">
        <v>2</v>
      </c>
      <c r="BN3">
        <v>105</v>
      </c>
      <c r="BO3">
        <f t="shared" ref="BO3:BO19" si="0">SUM(C3:BN3)</f>
        <v>4367</v>
      </c>
      <c r="BP3">
        <f t="shared" ref="BP3:BP19" si="1">SUM(C3:BM3)</f>
        <v>4262</v>
      </c>
    </row>
    <row r="4" spans="1:68" x14ac:dyDescent="0.25">
      <c r="A4" t="s">
        <v>68</v>
      </c>
      <c r="B4" t="s">
        <v>66</v>
      </c>
      <c r="C4">
        <v>0</v>
      </c>
      <c r="D4">
        <v>10</v>
      </c>
      <c r="E4">
        <v>0</v>
      </c>
      <c r="F4">
        <v>1</v>
      </c>
      <c r="G4">
        <v>1</v>
      </c>
      <c r="H4">
        <v>1</v>
      </c>
      <c r="I4">
        <v>0</v>
      </c>
      <c r="J4">
        <v>3</v>
      </c>
      <c r="K4">
        <v>2</v>
      </c>
      <c r="L4">
        <v>0</v>
      </c>
      <c r="M4">
        <v>3</v>
      </c>
      <c r="N4">
        <v>1</v>
      </c>
      <c r="O4">
        <v>0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3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f t="shared" si="0"/>
        <v>49</v>
      </c>
      <c r="BP4">
        <f t="shared" si="1"/>
        <v>49</v>
      </c>
    </row>
    <row r="5" spans="1:68" x14ac:dyDescent="0.25">
      <c r="A5" t="s">
        <v>68</v>
      </c>
      <c r="B5" t="s">
        <v>67</v>
      </c>
      <c r="C5">
        <v>0</v>
      </c>
      <c r="D5">
        <v>10</v>
      </c>
      <c r="E5">
        <v>0</v>
      </c>
      <c r="F5">
        <v>0</v>
      </c>
      <c r="G5">
        <v>1</v>
      </c>
      <c r="H5">
        <v>9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6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f t="shared" si="0"/>
        <v>36</v>
      </c>
      <c r="BP5">
        <f t="shared" si="1"/>
        <v>36</v>
      </c>
    </row>
    <row r="6" spans="1:68" x14ac:dyDescent="0.25">
      <c r="A6" t="s">
        <v>69</v>
      </c>
      <c r="B6" t="s">
        <v>66</v>
      </c>
      <c r="C6">
        <v>0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f t="shared" si="0"/>
        <v>7</v>
      </c>
      <c r="BP6">
        <f t="shared" si="1"/>
        <v>7</v>
      </c>
    </row>
    <row r="7" spans="1:68" x14ac:dyDescent="0.25">
      <c r="A7" t="s">
        <v>69</v>
      </c>
      <c r="B7" t="s">
        <v>67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f t="shared" si="0"/>
        <v>2</v>
      </c>
      <c r="BP7">
        <f t="shared" si="1"/>
        <v>2</v>
      </c>
    </row>
    <row r="8" spans="1:68" x14ac:dyDescent="0.25">
      <c r="A8" t="s">
        <v>70</v>
      </c>
      <c r="B8" t="s">
        <v>66</v>
      </c>
      <c r="C8">
        <v>0</v>
      </c>
      <c r="D8">
        <v>226</v>
      </c>
      <c r="E8">
        <v>14</v>
      </c>
      <c r="F8">
        <v>26</v>
      </c>
      <c r="G8">
        <v>6</v>
      </c>
      <c r="H8">
        <v>142</v>
      </c>
      <c r="I8">
        <v>0</v>
      </c>
      <c r="J8">
        <v>34</v>
      </c>
      <c r="K8">
        <v>21</v>
      </c>
      <c r="L8">
        <v>0</v>
      </c>
      <c r="M8">
        <v>33</v>
      </c>
      <c r="N8">
        <v>6</v>
      </c>
      <c r="O8">
        <v>0</v>
      </c>
      <c r="P8">
        <v>15</v>
      </c>
      <c r="Q8">
        <v>0</v>
      </c>
      <c r="R8">
        <v>24</v>
      </c>
      <c r="S8">
        <v>1</v>
      </c>
      <c r="T8">
        <v>0</v>
      </c>
      <c r="U8">
        <v>0</v>
      </c>
      <c r="V8">
        <v>22</v>
      </c>
      <c r="W8">
        <v>0</v>
      </c>
      <c r="X8">
        <v>0</v>
      </c>
      <c r="Y8">
        <v>5</v>
      </c>
      <c r="Z8">
        <v>0</v>
      </c>
      <c r="AA8">
        <v>2</v>
      </c>
      <c r="AB8">
        <v>2</v>
      </c>
      <c r="AC8">
        <v>78</v>
      </c>
      <c r="AD8">
        <v>60</v>
      </c>
      <c r="AE8">
        <v>1</v>
      </c>
      <c r="AF8">
        <v>0</v>
      </c>
      <c r="AG8">
        <v>11</v>
      </c>
      <c r="AH8">
        <v>1</v>
      </c>
      <c r="AI8">
        <v>3</v>
      </c>
      <c r="AJ8">
        <v>0</v>
      </c>
      <c r="AK8">
        <v>1</v>
      </c>
      <c r="AL8">
        <v>4</v>
      </c>
      <c r="AM8">
        <v>4</v>
      </c>
      <c r="AN8">
        <v>14</v>
      </c>
      <c r="AO8">
        <v>0</v>
      </c>
      <c r="AP8">
        <v>0</v>
      </c>
      <c r="AQ8">
        <v>1</v>
      </c>
      <c r="AR8">
        <v>0</v>
      </c>
      <c r="AS8">
        <v>0</v>
      </c>
      <c r="AT8">
        <v>571</v>
      </c>
      <c r="AU8">
        <v>0</v>
      </c>
      <c r="AV8">
        <v>0</v>
      </c>
      <c r="AW8">
        <v>11</v>
      </c>
      <c r="AX8">
        <v>3</v>
      </c>
      <c r="AY8">
        <v>2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7</v>
      </c>
      <c r="BM8">
        <v>0</v>
      </c>
      <c r="BN8">
        <v>37</v>
      </c>
      <c r="BO8">
        <f t="shared" si="0"/>
        <v>1391</v>
      </c>
      <c r="BP8">
        <f t="shared" si="1"/>
        <v>1354</v>
      </c>
    </row>
    <row r="9" spans="1:68" x14ac:dyDescent="0.25">
      <c r="A9" t="s">
        <v>70</v>
      </c>
      <c r="B9" t="s">
        <v>67</v>
      </c>
      <c r="C9">
        <v>0</v>
      </c>
      <c r="D9">
        <v>113</v>
      </c>
      <c r="E9">
        <v>2</v>
      </c>
      <c r="F9">
        <v>5</v>
      </c>
      <c r="G9">
        <v>1</v>
      </c>
      <c r="H9">
        <v>161</v>
      </c>
      <c r="I9">
        <v>0</v>
      </c>
      <c r="J9">
        <v>13</v>
      </c>
      <c r="K9">
        <v>11</v>
      </c>
      <c r="L9">
        <v>0</v>
      </c>
      <c r="M9">
        <v>9</v>
      </c>
      <c r="N9">
        <v>0</v>
      </c>
      <c r="O9">
        <v>0</v>
      </c>
      <c r="P9">
        <v>8</v>
      </c>
      <c r="Q9">
        <v>1</v>
      </c>
      <c r="R9">
        <v>14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</v>
      </c>
      <c r="AB9">
        <v>4</v>
      </c>
      <c r="AC9">
        <v>7</v>
      </c>
      <c r="AD9">
        <v>3</v>
      </c>
      <c r="AE9">
        <v>0</v>
      </c>
      <c r="AF9">
        <v>0</v>
      </c>
      <c r="AG9">
        <v>2</v>
      </c>
      <c r="AH9">
        <v>1</v>
      </c>
      <c r="AI9">
        <v>2</v>
      </c>
      <c r="AJ9">
        <v>0</v>
      </c>
      <c r="AK9">
        <v>4</v>
      </c>
      <c r="AL9">
        <v>0</v>
      </c>
      <c r="AM9">
        <v>0</v>
      </c>
      <c r="AN9">
        <v>3</v>
      </c>
      <c r="AO9">
        <v>0</v>
      </c>
      <c r="AP9">
        <v>0</v>
      </c>
      <c r="AQ9">
        <v>1</v>
      </c>
      <c r="AR9">
        <v>0</v>
      </c>
      <c r="AS9">
        <v>0</v>
      </c>
      <c r="AT9">
        <v>56</v>
      </c>
      <c r="AU9">
        <v>0</v>
      </c>
      <c r="AV9">
        <v>2</v>
      </c>
      <c r="AW9">
        <v>9</v>
      </c>
      <c r="AX9">
        <v>3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8</v>
      </c>
      <c r="BO9">
        <f t="shared" si="0"/>
        <v>452</v>
      </c>
      <c r="BP9">
        <f t="shared" si="1"/>
        <v>444</v>
      </c>
    </row>
    <row r="10" spans="1:68" x14ac:dyDescent="0.25">
      <c r="A10" t="s">
        <v>71</v>
      </c>
      <c r="B10" t="s">
        <v>66</v>
      </c>
      <c r="C10">
        <v>0</v>
      </c>
      <c r="D10">
        <v>729</v>
      </c>
      <c r="E10">
        <v>109</v>
      </c>
      <c r="F10">
        <v>197</v>
      </c>
      <c r="G10">
        <v>21</v>
      </c>
      <c r="H10">
        <v>181</v>
      </c>
      <c r="I10">
        <v>4</v>
      </c>
      <c r="J10">
        <v>134</v>
      </c>
      <c r="K10">
        <v>406</v>
      </c>
      <c r="L10">
        <v>0</v>
      </c>
      <c r="M10">
        <v>91</v>
      </c>
      <c r="N10">
        <v>11</v>
      </c>
      <c r="O10">
        <v>0</v>
      </c>
      <c r="P10">
        <v>41</v>
      </c>
      <c r="Q10">
        <v>5</v>
      </c>
      <c r="R10">
        <v>67</v>
      </c>
      <c r="S10">
        <v>10</v>
      </c>
      <c r="T10">
        <v>0</v>
      </c>
      <c r="U10">
        <v>4</v>
      </c>
      <c r="V10">
        <v>95</v>
      </c>
      <c r="W10">
        <v>0</v>
      </c>
      <c r="X10">
        <v>0</v>
      </c>
      <c r="Y10">
        <v>65</v>
      </c>
      <c r="Z10">
        <v>0</v>
      </c>
      <c r="AA10">
        <v>39</v>
      </c>
      <c r="AB10">
        <v>11</v>
      </c>
      <c r="AC10">
        <v>545</v>
      </c>
      <c r="AD10">
        <v>725</v>
      </c>
      <c r="AE10">
        <v>80</v>
      </c>
      <c r="AF10">
        <v>0</v>
      </c>
      <c r="AG10">
        <v>36</v>
      </c>
      <c r="AH10">
        <v>33</v>
      </c>
      <c r="AI10">
        <v>5</v>
      </c>
      <c r="AJ10">
        <v>1</v>
      </c>
      <c r="AK10">
        <v>2</v>
      </c>
      <c r="AL10">
        <v>13</v>
      </c>
      <c r="AM10">
        <v>10</v>
      </c>
      <c r="AN10">
        <v>12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1702</v>
      </c>
      <c r="AU10">
        <v>0</v>
      </c>
      <c r="AV10">
        <v>39</v>
      </c>
      <c r="AW10">
        <v>23</v>
      </c>
      <c r="AX10">
        <v>8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</v>
      </c>
      <c r="BH10">
        <v>0</v>
      </c>
      <c r="BI10">
        <v>0</v>
      </c>
      <c r="BJ10">
        <v>0</v>
      </c>
      <c r="BK10">
        <v>0</v>
      </c>
      <c r="BL10">
        <v>61</v>
      </c>
      <c r="BM10">
        <v>0</v>
      </c>
      <c r="BN10">
        <v>155</v>
      </c>
      <c r="BO10">
        <f t="shared" si="0"/>
        <v>5674</v>
      </c>
      <c r="BP10">
        <f t="shared" si="1"/>
        <v>5519</v>
      </c>
    </row>
    <row r="11" spans="1:68" x14ac:dyDescent="0.25">
      <c r="A11" t="s">
        <v>71</v>
      </c>
      <c r="B11" t="s">
        <v>67</v>
      </c>
      <c r="C11">
        <v>0</v>
      </c>
      <c r="D11">
        <v>180</v>
      </c>
      <c r="E11">
        <v>1</v>
      </c>
      <c r="F11">
        <v>19</v>
      </c>
      <c r="G11">
        <v>1</v>
      </c>
      <c r="H11">
        <v>140</v>
      </c>
      <c r="I11">
        <v>0</v>
      </c>
      <c r="J11">
        <v>27</v>
      </c>
      <c r="K11">
        <v>88</v>
      </c>
      <c r="L11">
        <v>1</v>
      </c>
      <c r="M11">
        <v>19</v>
      </c>
      <c r="N11">
        <v>0</v>
      </c>
      <c r="O11">
        <v>0</v>
      </c>
      <c r="P11">
        <v>2</v>
      </c>
      <c r="Q11">
        <v>2</v>
      </c>
      <c r="R11">
        <v>29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6</v>
      </c>
      <c r="Z11">
        <v>0</v>
      </c>
      <c r="AA11">
        <v>15</v>
      </c>
      <c r="AB11">
        <v>5</v>
      </c>
      <c r="AC11">
        <v>70</v>
      </c>
      <c r="AD11">
        <v>98</v>
      </c>
      <c r="AE11">
        <v>12</v>
      </c>
      <c r="AF11">
        <v>0</v>
      </c>
      <c r="AG11">
        <v>3</v>
      </c>
      <c r="AH11">
        <v>2</v>
      </c>
      <c r="AI11">
        <v>3</v>
      </c>
      <c r="AJ11">
        <v>2</v>
      </c>
      <c r="AK11">
        <v>0</v>
      </c>
      <c r="AL11">
        <v>0</v>
      </c>
      <c r="AM11">
        <v>1</v>
      </c>
      <c r="AN11">
        <v>6</v>
      </c>
      <c r="AO11">
        <v>0</v>
      </c>
      <c r="AP11">
        <v>0</v>
      </c>
      <c r="AQ11">
        <v>3</v>
      </c>
      <c r="AR11">
        <v>0</v>
      </c>
      <c r="AS11">
        <v>0</v>
      </c>
      <c r="AT11">
        <v>143</v>
      </c>
      <c r="AU11">
        <v>0</v>
      </c>
      <c r="AV11">
        <v>5</v>
      </c>
      <c r="AW11">
        <v>12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2</v>
      </c>
      <c r="BN11">
        <v>16</v>
      </c>
      <c r="BO11">
        <f t="shared" si="0"/>
        <v>918</v>
      </c>
      <c r="BP11">
        <f t="shared" si="1"/>
        <v>902</v>
      </c>
    </row>
    <row r="12" spans="1:68" x14ac:dyDescent="0.25">
      <c r="A12" t="s">
        <v>72</v>
      </c>
      <c r="B12" t="s">
        <v>66</v>
      </c>
      <c r="C12">
        <v>0</v>
      </c>
      <c r="D12">
        <v>1293</v>
      </c>
      <c r="E12">
        <v>132</v>
      </c>
      <c r="F12">
        <v>202</v>
      </c>
      <c r="G12">
        <v>28</v>
      </c>
      <c r="H12">
        <v>345</v>
      </c>
      <c r="I12">
        <v>6</v>
      </c>
      <c r="J12">
        <v>436</v>
      </c>
      <c r="K12">
        <v>1036</v>
      </c>
      <c r="L12">
        <v>8</v>
      </c>
      <c r="M12">
        <v>277</v>
      </c>
      <c r="N12">
        <v>11</v>
      </c>
      <c r="O12">
        <v>0</v>
      </c>
      <c r="P12">
        <v>123</v>
      </c>
      <c r="Q12">
        <v>16</v>
      </c>
      <c r="R12">
        <v>191</v>
      </c>
      <c r="S12">
        <v>24</v>
      </c>
      <c r="T12">
        <v>2</v>
      </c>
      <c r="U12">
        <v>6</v>
      </c>
      <c r="V12">
        <v>242</v>
      </c>
      <c r="W12">
        <v>0</v>
      </c>
      <c r="X12">
        <v>0</v>
      </c>
      <c r="Y12">
        <v>67</v>
      </c>
      <c r="Z12">
        <v>7</v>
      </c>
      <c r="AA12">
        <v>103</v>
      </c>
      <c r="AB12">
        <v>86</v>
      </c>
      <c r="AC12">
        <v>615</v>
      </c>
      <c r="AD12">
        <v>1572</v>
      </c>
      <c r="AE12">
        <v>184</v>
      </c>
      <c r="AF12">
        <v>0</v>
      </c>
      <c r="AG12">
        <v>82</v>
      </c>
      <c r="AH12">
        <v>70</v>
      </c>
      <c r="AI12">
        <v>17</v>
      </c>
      <c r="AJ12">
        <v>13</v>
      </c>
      <c r="AK12">
        <v>21</v>
      </c>
      <c r="AL12">
        <v>29</v>
      </c>
      <c r="AM12">
        <v>23</v>
      </c>
      <c r="AN12">
        <v>19</v>
      </c>
      <c r="AO12">
        <v>2</v>
      </c>
      <c r="AP12">
        <v>2</v>
      </c>
      <c r="AQ12">
        <v>10</v>
      </c>
      <c r="AR12">
        <v>0</v>
      </c>
      <c r="AS12">
        <v>4</v>
      </c>
      <c r="AT12">
        <v>3957</v>
      </c>
      <c r="AU12">
        <v>0</v>
      </c>
      <c r="AV12">
        <v>126</v>
      </c>
      <c r="AW12">
        <v>112</v>
      </c>
      <c r="AX12">
        <v>6</v>
      </c>
      <c r="AY12">
        <v>22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7</v>
      </c>
      <c r="BH12">
        <v>2</v>
      </c>
      <c r="BI12">
        <v>0</v>
      </c>
      <c r="BJ12">
        <v>0</v>
      </c>
      <c r="BK12">
        <v>2</v>
      </c>
      <c r="BL12">
        <v>106</v>
      </c>
      <c r="BM12">
        <v>1</v>
      </c>
      <c r="BN12">
        <v>430</v>
      </c>
      <c r="BO12">
        <f t="shared" si="0"/>
        <v>12077</v>
      </c>
      <c r="BP12">
        <f t="shared" si="1"/>
        <v>11647</v>
      </c>
    </row>
    <row r="13" spans="1:68" x14ac:dyDescent="0.25">
      <c r="A13" t="s">
        <v>72</v>
      </c>
      <c r="B13" t="s">
        <v>67</v>
      </c>
      <c r="C13">
        <v>0</v>
      </c>
      <c r="D13">
        <v>320</v>
      </c>
      <c r="E13">
        <v>8</v>
      </c>
      <c r="F13">
        <v>27</v>
      </c>
      <c r="G13">
        <v>11</v>
      </c>
      <c r="H13">
        <v>187</v>
      </c>
      <c r="I13">
        <v>0</v>
      </c>
      <c r="J13">
        <v>83</v>
      </c>
      <c r="K13">
        <v>350</v>
      </c>
      <c r="L13">
        <v>3</v>
      </c>
      <c r="M13">
        <v>53</v>
      </c>
      <c r="N13">
        <v>3</v>
      </c>
      <c r="O13">
        <v>1</v>
      </c>
      <c r="P13">
        <v>31</v>
      </c>
      <c r="Q13">
        <v>6</v>
      </c>
      <c r="R13">
        <v>73</v>
      </c>
      <c r="S13">
        <v>0</v>
      </c>
      <c r="T13">
        <v>0</v>
      </c>
      <c r="U13">
        <v>0</v>
      </c>
      <c r="V13">
        <v>4</v>
      </c>
      <c r="W13">
        <v>0</v>
      </c>
      <c r="X13">
        <v>0</v>
      </c>
      <c r="Y13">
        <v>11</v>
      </c>
      <c r="Z13">
        <v>0</v>
      </c>
      <c r="AA13">
        <v>49</v>
      </c>
      <c r="AB13">
        <v>32</v>
      </c>
      <c r="AC13">
        <v>118</v>
      </c>
      <c r="AD13">
        <v>236</v>
      </c>
      <c r="AE13">
        <v>12</v>
      </c>
      <c r="AF13">
        <v>0</v>
      </c>
      <c r="AG13">
        <v>21</v>
      </c>
      <c r="AH13">
        <v>6</v>
      </c>
      <c r="AI13">
        <v>11</v>
      </c>
      <c r="AJ13">
        <v>19</v>
      </c>
      <c r="AK13">
        <v>2</v>
      </c>
      <c r="AL13">
        <v>1</v>
      </c>
      <c r="AM13">
        <v>1</v>
      </c>
      <c r="AN13">
        <v>5</v>
      </c>
      <c r="AO13">
        <v>0</v>
      </c>
      <c r="AP13">
        <v>0</v>
      </c>
      <c r="AQ13">
        <v>6</v>
      </c>
      <c r="AR13">
        <v>0</v>
      </c>
      <c r="AS13">
        <v>1</v>
      </c>
      <c r="AT13">
        <v>500</v>
      </c>
      <c r="AU13">
        <v>0</v>
      </c>
      <c r="AV13">
        <v>24</v>
      </c>
      <c r="AW13">
        <v>62</v>
      </c>
      <c r="AX13">
        <v>1</v>
      </c>
      <c r="AY13">
        <v>6</v>
      </c>
      <c r="AZ13">
        <v>3</v>
      </c>
      <c r="BA13">
        <v>0</v>
      </c>
      <c r="BB13">
        <v>2</v>
      </c>
      <c r="BC13">
        <v>0</v>
      </c>
      <c r="BD13">
        <v>1</v>
      </c>
      <c r="BE13">
        <v>0</v>
      </c>
      <c r="BF13">
        <v>0</v>
      </c>
      <c r="BG13">
        <v>10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68</v>
      </c>
      <c r="BO13">
        <f t="shared" si="0"/>
        <v>2370</v>
      </c>
      <c r="BP13">
        <f t="shared" si="1"/>
        <v>2302</v>
      </c>
    </row>
    <row r="14" spans="1:68" x14ac:dyDescent="0.25">
      <c r="A14" t="s">
        <v>73</v>
      </c>
      <c r="B14" t="s">
        <v>66</v>
      </c>
      <c r="C14">
        <v>0</v>
      </c>
      <c r="D14">
        <v>135</v>
      </c>
      <c r="E14">
        <v>3</v>
      </c>
      <c r="F14">
        <v>13</v>
      </c>
      <c r="G14">
        <v>1</v>
      </c>
      <c r="H14">
        <v>49</v>
      </c>
      <c r="I14">
        <v>0</v>
      </c>
      <c r="J14">
        <v>65</v>
      </c>
      <c r="K14">
        <v>153</v>
      </c>
      <c r="L14">
        <v>1</v>
      </c>
      <c r="M14">
        <v>56</v>
      </c>
      <c r="N14">
        <v>2</v>
      </c>
      <c r="O14">
        <v>1</v>
      </c>
      <c r="P14">
        <v>46</v>
      </c>
      <c r="Q14">
        <v>4</v>
      </c>
      <c r="R14">
        <v>29</v>
      </c>
      <c r="S14">
        <v>5</v>
      </c>
      <c r="T14">
        <v>0</v>
      </c>
      <c r="U14">
        <v>2</v>
      </c>
      <c r="V14">
        <v>65</v>
      </c>
      <c r="W14">
        <v>0</v>
      </c>
      <c r="X14">
        <v>0</v>
      </c>
      <c r="Y14">
        <v>4</v>
      </c>
      <c r="Z14">
        <v>0</v>
      </c>
      <c r="AA14">
        <v>33</v>
      </c>
      <c r="AB14">
        <v>14</v>
      </c>
      <c r="AC14">
        <v>18</v>
      </c>
      <c r="AD14">
        <v>92</v>
      </c>
      <c r="AE14">
        <v>13</v>
      </c>
      <c r="AF14">
        <v>0</v>
      </c>
      <c r="AG14">
        <v>20</v>
      </c>
      <c r="AH14">
        <v>7</v>
      </c>
      <c r="AI14">
        <v>9</v>
      </c>
      <c r="AJ14">
        <v>4</v>
      </c>
      <c r="AK14">
        <v>13</v>
      </c>
      <c r="AL14">
        <v>0</v>
      </c>
      <c r="AM14">
        <v>1</v>
      </c>
      <c r="AN14">
        <v>4</v>
      </c>
      <c r="AO14">
        <v>0</v>
      </c>
      <c r="AP14">
        <v>0</v>
      </c>
      <c r="AQ14">
        <v>5</v>
      </c>
      <c r="AR14">
        <v>0</v>
      </c>
      <c r="AS14">
        <v>1</v>
      </c>
      <c r="AT14">
        <v>496</v>
      </c>
      <c r="AU14">
        <v>0</v>
      </c>
      <c r="AV14">
        <v>15</v>
      </c>
      <c r="AW14">
        <v>53</v>
      </c>
      <c r="AX14">
        <v>1</v>
      </c>
      <c r="AY14">
        <v>10</v>
      </c>
      <c r="AZ14">
        <v>2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5</v>
      </c>
      <c r="BH14">
        <v>1</v>
      </c>
      <c r="BI14">
        <v>0</v>
      </c>
      <c r="BJ14">
        <v>0</v>
      </c>
      <c r="BK14">
        <v>0</v>
      </c>
      <c r="BL14">
        <v>8</v>
      </c>
      <c r="BM14">
        <v>0</v>
      </c>
      <c r="BN14">
        <v>88</v>
      </c>
      <c r="BO14">
        <f t="shared" si="0"/>
        <v>1549</v>
      </c>
      <c r="BP14">
        <f t="shared" si="1"/>
        <v>1461</v>
      </c>
    </row>
    <row r="15" spans="1:68" x14ac:dyDescent="0.25">
      <c r="A15" t="s">
        <v>73</v>
      </c>
      <c r="B15" t="s">
        <v>67</v>
      </c>
      <c r="C15">
        <v>0</v>
      </c>
      <c r="D15">
        <v>75</v>
      </c>
      <c r="E15">
        <v>1</v>
      </c>
      <c r="F15">
        <v>2</v>
      </c>
      <c r="G15">
        <v>0</v>
      </c>
      <c r="H15">
        <v>27</v>
      </c>
      <c r="I15">
        <v>0</v>
      </c>
      <c r="J15">
        <v>22</v>
      </c>
      <c r="K15">
        <v>169</v>
      </c>
      <c r="L15">
        <v>1</v>
      </c>
      <c r="M15">
        <v>13</v>
      </c>
      <c r="N15">
        <v>0</v>
      </c>
      <c r="O15">
        <v>2</v>
      </c>
      <c r="P15">
        <v>23</v>
      </c>
      <c r="Q15">
        <v>5</v>
      </c>
      <c r="R15">
        <v>2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3</v>
      </c>
      <c r="Z15">
        <v>0</v>
      </c>
      <c r="AA15">
        <v>16</v>
      </c>
      <c r="AB15">
        <v>11</v>
      </c>
      <c r="AC15">
        <v>2</v>
      </c>
      <c r="AD15">
        <v>23</v>
      </c>
      <c r="AE15">
        <v>0</v>
      </c>
      <c r="AF15">
        <v>0</v>
      </c>
      <c r="AG15">
        <v>7</v>
      </c>
      <c r="AH15">
        <v>3</v>
      </c>
      <c r="AI15">
        <v>6</v>
      </c>
      <c r="AJ15">
        <v>11</v>
      </c>
      <c r="AK15">
        <v>1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86</v>
      </c>
      <c r="AU15">
        <v>0</v>
      </c>
      <c r="AV15">
        <v>3</v>
      </c>
      <c r="AW15">
        <v>18</v>
      </c>
      <c r="AX15">
        <v>0</v>
      </c>
      <c r="AY15">
        <v>1</v>
      </c>
      <c r="AZ15">
        <v>2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3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13</v>
      </c>
      <c r="BO15">
        <f t="shared" si="0"/>
        <v>557</v>
      </c>
      <c r="BP15">
        <f t="shared" si="1"/>
        <v>544</v>
      </c>
    </row>
    <row r="16" spans="1:68" x14ac:dyDescent="0.25">
      <c r="A16" t="s">
        <v>74</v>
      </c>
      <c r="B16" t="s">
        <v>66</v>
      </c>
      <c r="C16">
        <v>0</v>
      </c>
      <c r="D16">
        <v>8</v>
      </c>
      <c r="E16">
        <v>0</v>
      </c>
      <c r="F16">
        <v>0</v>
      </c>
      <c r="G16">
        <v>0</v>
      </c>
      <c r="H16">
        <v>2</v>
      </c>
      <c r="I16">
        <v>0</v>
      </c>
      <c r="J16">
        <v>6</v>
      </c>
      <c r="K16">
        <v>5</v>
      </c>
      <c r="L16">
        <v>0</v>
      </c>
      <c r="M16">
        <v>3</v>
      </c>
      <c r="N16">
        <v>0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7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21</v>
      </c>
      <c r="AU16">
        <v>0</v>
      </c>
      <c r="AV16">
        <v>0</v>
      </c>
      <c r="AW16">
        <v>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10</v>
      </c>
      <c r="BO16">
        <f t="shared" si="0"/>
        <v>84</v>
      </c>
      <c r="BP16">
        <f t="shared" si="1"/>
        <v>74</v>
      </c>
    </row>
    <row r="17" spans="1:68" x14ac:dyDescent="0.25">
      <c r="A17" t="s">
        <v>74</v>
      </c>
      <c r="B17" t="s">
        <v>67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1</v>
      </c>
      <c r="N17">
        <v>0</v>
      </c>
      <c r="O17">
        <v>0</v>
      </c>
      <c r="P17">
        <v>2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 t="shared" si="0"/>
        <v>20</v>
      </c>
      <c r="BP17">
        <f t="shared" si="1"/>
        <v>20</v>
      </c>
    </row>
    <row r="18" spans="1:68" x14ac:dyDescent="0.25">
      <c r="A18" t="s">
        <v>75</v>
      </c>
      <c r="B18" t="s">
        <v>66</v>
      </c>
      <c r="C18">
        <v>0</v>
      </c>
      <c r="D18">
        <v>7</v>
      </c>
      <c r="E18">
        <v>4</v>
      </c>
      <c r="F18">
        <v>1</v>
      </c>
      <c r="G18">
        <v>0</v>
      </c>
      <c r="H18">
        <v>0</v>
      </c>
      <c r="I18">
        <v>1</v>
      </c>
      <c r="J18">
        <v>6</v>
      </c>
      <c r="K18">
        <v>4</v>
      </c>
      <c r="L18">
        <v>0</v>
      </c>
      <c r="M18">
        <v>2</v>
      </c>
      <c r="N18">
        <v>0</v>
      </c>
      <c r="O18">
        <v>0</v>
      </c>
      <c r="P18">
        <v>2</v>
      </c>
      <c r="Q18">
        <v>0</v>
      </c>
      <c r="R18">
        <v>4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6</v>
      </c>
      <c r="AD18">
        <v>4</v>
      </c>
      <c r="AE18">
        <v>1</v>
      </c>
      <c r="AF18">
        <v>0</v>
      </c>
      <c r="AG18">
        <v>2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11</v>
      </c>
      <c r="AU18">
        <v>0</v>
      </c>
      <c r="AV18">
        <v>0</v>
      </c>
      <c r="AW18">
        <v>8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 t="shared" si="0"/>
        <v>69</v>
      </c>
      <c r="BP18">
        <f t="shared" si="1"/>
        <v>69</v>
      </c>
    </row>
    <row r="19" spans="1:68" x14ac:dyDescent="0.25">
      <c r="A19" t="s">
        <v>75</v>
      </c>
      <c r="B19" t="s">
        <v>67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2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 t="shared" si="0"/>
        <v>12</v>
      </c>
      <c r="BP19">
        <f t="shared" si="1"/>
        <v>12</v>
      </c>
    </row>
    <row r="21" spans="1:68" x14ac:dyDescent="0.25">
      <c r="C21">
        <v>0</v>
      </c>
      <c r="D21">
        <v>2408</v>
      </c>
      <c r="E21">
        <v>262</v>
      </c>
      <c r="F21">
        <v>442</v>
      </c>
      <c r="G21">
        <v>58</v>
      </c>
      <c r="H21">
        <v>720</v>
      </c>
      <c r="I21">
        <v>11</v>
      </c>
      <c r="J21">
        <v>684</v>
      </c>
      <c r="K21">
        <v>1627</v>
      </c>
      <c r="L21">
        <v>9</v>
      </c>
      <c r="M21">
        <v>465</v>
      </c>
      <c r="N21">
        <v>31</v>
      </c>
      <c r="O21">
        <v>1</v>
      </c>
      <c r="P21">
        <v>234</v>
      </c>
      <c r="Q21">
        <v>25</v>
      </c>
      <c r="R21">
        <v>315</v>
      </c>
      <c r="S21">
        <v>40</v>
      </c>
      <c r="T21">
        <v>2</v>
      </c>
      <c r="U21">
        <v>12</v>
      </c>
      <c r="V21">
        <v>436</v>
      </c>
      <c r="W21">
        <v>0</v>
      </c>
      <c r="X21">
        <v>0</v>
      </c>
      <c r="Y21">
        <v>141</v>
      </c>
      <c r="Z21">
        <v>7</v>
      </c>
      <c r="AA21">
        <v>180</v>
      </c>
      <c r="AB21">
        <v>114</v>
      </c>
      <c r="AC21">
        <v>1262</v>
      </c>
      <c r="AD21">
        <v>2456</v>
      </c>
      <c r="AE21">
        <v>279</v>
      </c>
      <c r="AF21">
        <v>0</v>
      </c>
      <c r="AG21">
        <v>157</v>
      </c>
      <c r="AH21">
        <v>115</v>
      </c>
      <c r="AI21">
        <v>36</v>
      </c>
      <c r="AJ21">
        <v>18</v>
      </c>
      <c r="AK21">
        <v>37</v>
      </c>
      <c r="AL21">
        <v>46</v>
      </c>
      <c r="AM21">
        <v>38</v>
      </c>
      <c r="AN21">
        <v>49</v>
      </c>
      <c r="AO21">
        <v>2</v>
      </c>
      <c r="AP21">
        <v>2</v>
      </c>
      <c r="AQ21">
        <v>18</v>
      </c>
      <c r="AR21">
        <v>0</v>
      </c>
      <c r="AS21">
        <v>5</v>
      </c>
      <c r="AT21">
        <v>6776</v>
      </c>
      <c r="AU21">
        <v>0</v>
      </c>
      <c r="AV21">
        <v>181</v>
      </c>
      <c r="AW21">
        <v>214</v>
      </c>
      <c r="AX21">
        <v>18</v>
      </c>
      <c r="AY21">
        <v>35</v>
      </c>
      <c r="AZ21">
        <v>2</v>
      </c>
      <c r="BA21">
        <v>1</v>
      </c>
      <c r="BB21">
        <v>1</v>
      </c>
      <c r="BC21">
        <v>0</v>
      </c>
      <c r="BD21">
        <v>3</v>
      </c>
      <c r="BE21">
        <v>0</v>
      </c>
      <c r="BF21">
        <v>0</v>
      </c>
      <c r="BG21">
        <v>16</v>
      </c>
      <c r="BH21">
        <v>3</v>
      </c>
      <c r="BI21">
        <v>0</v>
      </c>
      <c r="BJ21">
        <v>0</v>
      </c>
      <c r="BK21">
        <v>2</v>
      </c>
      <c r="BL21">
        <v>183</v>
      </c>
      <c r="BM21">
        <v>1</v>
      </c>
    </row>
    <row r="22" spans="1:68" x14ac:dyDescent="0.25">
      <c r="C22">
        <v>0</v>
      </c>
      <c r="D22">
        <v>702</v>
      </c>
      <c r="E22">
        <v>12</v>
      </c>
      <c r="F22">
        <v>54</v>
      </c>
      <c r="G22">
        <v>14</v>
      </c>
      <c r="H22">
        <v>526</v>
      </c>
      <c r="I22">
        <v>0</v>
      </c>
      <c r="J22">
        <v>148</v>
      </c>
      <c r="K22">
        <v>624</v>
      </c>
      <c r="L22">
        <v>5</v>
      </c>
      <c r="M22">
        <v>97</v>
      </c>
      <c r="N22">
        <v>3</v>
      </c>
      <c r="O22">
        <v>3</v>
      </c>
      <c r="P22">
        <v>66</v>
      </c>
      <c r="Q22">
        <v>14</v>
      </c>
      <c r="R22">
        <v>119</v>
      </c>
      <c r="S22">
        <v>0</v>
      </c>
      <c r="T22">
        <v>0</v>
      </c>
      <c r="U22">
        <v>0</v>
      </c>
      <c r="V22">
        <v>7</v>
      </c>
      <c r="W22">
        <v>0</v>
      </c>
      <c r="X22">
        <v>0</v>
      </c>
      <c r="Y22">
        <v>20</v>
      </c>
      <c r="Z22">
        <v>0</v>
      </c>
      <c r="AA22">
        <v>89</v>
      </c>
      <c r="AB22">
        <v>52</v>
      </c>
      <c r="AC22">
        <v>200</v>
      </c>
      <c r="AD22">
        <v>361</v>
      </c>
      <c r="AE22">
        <v>24</v>
      </c>
      <c r="AF22">
        <v>0</v>
      </c>
      <c r="AG22">
        <v>34</v>
      </c>
      <c r="AH22">
        <v>12</v>
      </c>
      <c r="AI22">
        <v>24</v>
      </c>
      <c r="AJ22">
        <v>33</v>
      </c>
      <c r="AK22">
        <v>8</v>
      </c>
      <c r="AL22">
        <v>1</v>
      </c>
      <c r="AM22">
        <v>2</v>
      </c>
      <c r="AN22">
        <v>17</v>
      </c>
      <c r="AO22">
        <v>0</v>
      </c>
      <c r="AP22">
        <v>0</v>
      </c>
      <c r="AQ22">
        <v>11</v>
      </c>
      <c r="AR22">
        <v>0</v>
      </c>
      <c r="AS22">
        <v>1</v>
      </c>
      <c r="AT22">
        <v>795</v>
      </c>
      <c r="AU22">
        <v>0</v>
      </c>
      <c r="AV22">
        <v>34</v>
      </c>
      <c r="AW22">
        <v>107</v>
      </c>
      <c r="AX22">
        <v>4</v>
      </c>
      <c r="AY22">
        <v>9</v>
      </c>
      <c r="AZ22">
        <v>5</v>
      </c>
      <c r="BA22">
        <v>0</v>
      </c>
      <c r="BB22">
        <v>2</v>
      </c>
      <c r="BC22">
        <v>0</v>
      </c>
      <c r="BD22">
        <v>2</v>
      </c>
      <c r="BE22">
        <v>0</v>
      </c>
      <c r="BF22">
        <v>1</v>
      </c>
      <c r="BG22">
        <v>13</v>
      </c>
      <c r="BH22">
        <v>1</v>
      </c>
      <c r="BI22">
        <v>0</v>
      </c>
      <c r="BJ22">
        <v>0</v>
      </c>
      <c r="BK22">
        <v>2</v>
      </c>
      <c r="BL22">
        <v>2</v>
      </c>
      <c r="BM22">
        <v>2</v>
      </c>
    </row>
    <row r="23" spans="1:68" x14ac:dyDescent="0.25"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  <c r="AS23" t="s">
        <v>44</v>
      </c>
      <c r="AT23" t="s">
        <v>45</v>
      </c>
      <c r="AV23" t="s">
        <v>47</v>
      </c>
      <c r="AW23" t="s">
        <v>48</v>
      </c>
      <c r="AX23" t="s">
        <v>49</v>
      </c>
      <c r="AY23" t="s">
        <v>50</v>
      </c>
      <c r="AZ23" t="s">
        <v>79</v>
      </c>
      <c r="BA23" t="s">
        <v>51</v>
      </c>
      <c r="BB23" t="s">
        <v>52</v>
      </c>
      <c r="BD23" t="s">
        <v>54</v>
      </c>
      <c r="BF23" t="s">
        <v>56</v>
      </c>
      <c r="BG23" t="s">
        <v>57</v>
      </c>
      <c r="BH23" t="s">
        <v>58</v>
      </c>
      <c r="BK23" t="s">
        <v>61</v>
      </c>
      <c r="BL23" t="s">
        <v>62</v>
      </c>
      <c r="BM23" t="s">
        <v>63</v>
      </c>
    </row>
    <row r="24" spans="1:68" x14ac:dyDescent="0.25">
      <c r="D24">
        <f>D21/D22</f>
        <v>3.4301994301994303</v>
      </c>
      <c r="E24">
        <f>E21/E22</f>
        <v>21.833333333333332</v>
      </c>
      <c r="F24">
        <f>F21/F22</f>
        <v>8.1851851851851851</v>
      </c>
      <c r="G24">
        <f>G21/G22</f>
        <v>4.1428571428571432</v>
      </c>
      <c r="H24">
        <f>H21/H22</f>
        <v>1.3688212927756653</v>
      </c>
      <c r="I24">
        <v>11</v>
      </c>
      <c r="J24">
        <f t="shared" ref="J24:O24" si="2">J21/J22</f>
        <v>4.6216216216216219</v>
      </c>
      <c r="K24">
        <f t="shared" si="2"/>
        <v>2.6073717948717947</v>
      </c>
      <c r="L24">
        <f t="shared" si="2"/>
        <v>1.8</v>
      </c>
      <c r="M24">
        <f t="shared" si="2"/>
        <v>4.7938144329896906</v>
      </c>
      <c r="N24">
        <f t="shared" si="2"/>
        <v>10.333333333333334</v>
      </c>
      <c r="O24">
        <f t="shared" si="2"/>
        <v>0.33333333333333331</v>
      </c>
      <c r="P24">
        <f t="shared" ref="P24" si="3">P21/P22</f>
        <v>3.5454545454545454</v>
      </c>
      <c r="Q24">
        <f t="shared" ref="Q24" si="4">Q21/Q22</f>
        <v>1.7857142857142858</v>
      </c>
      <c r="R24">
        <f t="shared" ref="R24" si="5">R21/R22</f>
        <v>2.6470588235294117</v>
      </c>
      <c r="S24">
        <v>40</v>
      </c>
      <c r="T24">
        <v>2</v>
      </c>
      <c r="U24">
        <v>12</v>
      </c>
      <c r="V24">
        <f t="shared" ref="V24" si="6">V21/V22</f>
        <v>62.285714285714285</v>
      </c>
      <c r="Y24">
        <f>Y21/Y22</f>
        <v>7.05</v>
      </c>
      <c r="Z24">
        <v>7</v>
      </c>
      <c r="AA24">
        <f t="shared" ref="AA24" si="7">AA21/AA22</f>
        <v>2.0224719101123596</v>
      </c>
      <c r="AB24">
        <f t="shared" ref="AB24" si="8">AB21/AB22</f>
        <v>2.1923076923076925</v>
      </c>
      <c r="AC24">
        <f t="shared" ref="AC24" si="9">AC21/AC22</f>
        <v>6.31</v>
      </c>
      <c r="AD24">
        <f t="shared" ref="AD24" si="10">AD21/AD22</f>
        <v>6.8033240997229916</v>
      </c>
      <c r="AE24">
        <f t="shared" ref="AE24" si="11">AE21/AE22</f>
        <v>11.625</v>
      </c>
      <c r="AG24">
        <f t="shared" ref="AG24" si="12">AG21/AG22</f>
        <v>4.617647058823529</v>
      </c>
      <c r="AH24">
        <f t="shared" ref="AH24" si="13">AH21/AH22</f>
        <v>9.5833333333333339</v>
      </c>
      <c r="AI24">
        <f t="shared" ref="AI24:AK24" si="14">AI21/AI22</f>
        <v>1.5</v>
      </c>
      <c r="AJ24">
        <f t="shared" si="14"/>
        <v>0.54545454545454541</v>
      </c>
      <c r="AK24">
        <f t="shared" si="14"/>
        <v>4.625</v>
      </c>
      <c r="AL24">
        <f t="shared" ref="AL24" si="15">AL21/AL22</f>
        <v>46</v>
      </c>
      <c r="AM24">
        <f t="shared" ref="AM24" si="16">AM21/AM22</f>
        <v>19</v>
      </c>
      <c r="AN24">
        <f t="shared" ref="AN24" si="17">AN21/AN22</f>
        <v>2.8823529411764706</v>
      </c>
      <c r="AO24">
        <v>1</v>
      </c>
      <c r="AP24">
        <v>2</v>
      </c>
      <c r="AQ24">
        <f t="shared" ref="AQ24" si="18">AQ21/AQ22</f>
        <v>1.6363636363636365</v>
      </c>
      <c r="AS24">
        <f t="shared" ref="AS24" si="19">AS21/AS22</f>
        <v>5</v>
      </c>
      <c r="AT24">
        <f>AT21/AT22</f>
        <v>8.5232704402515722</v>
      </c>
      <c r="AV24">
        <f>AV21/AV22</f>
        <v>5.3235294117647056</v>
      </c>
      <c r="AW24">
        <f t="shared" ref="AW24" si="20">AW21/AW22</f>
        <v>2</v>
      </c>
      <c r="AX24">
        <f t="shared" ref="AX24" si="21">AX21/AX22</f>
        <v>4.5</v>
      </c>
      <c r="AY24">
        <f t="shared" ref="AY24" si="22">AY21/AY22</f>
        <v>3.8888888888888888</v>
      </c>
      <c r="AZ24">
        <f t="shared" ref="AZ24" si="23">AZ21/AZ22</f>
        <v>0.4</v>
      </c>
      <c r="BA24">
        <v>1</v>
      </c>
      <c r="BB24">
        <f t="shared" ref="BB24" si="24">BB21/BB22</f>
        <v>0.5</v>
      </c>
      <c r="BD24">
        <f t="shared" ref="BD24" si="25">BD21/BD22</f>
        <v>1.5</v>
      </c>
      <c r="BF24">
        <v>1</v>
      </c>
      <c r="BG24">
        <f>BG21/BG22</f>
        <v>1.2307692307692308</v>
      </c>
      <c r="BH24">
        <f t="shared" ref="BH24" si="26">BH21/BH22</f>
        <v>3</v>
      </c>
      <c r="BK24">
        <f t="shared" ref="BK24" si="27">BK21/BK22</f>
        <v>1</v>
      </c>
      <c r="BL24">
        <f t="shared" ref="BL24" si="28">BL21/BL22</f>
        <v>91.5</v>
      </c>
      <c r="BM24">
        <f t="shared" ref="BM24" si="29">BM21/BM22</f>
        <v>0.5</v>
      </c>
    </row>
    <row r="25" spans="1:68" x14ac:dyDescent="0.25">
      <c r="I25" t="s">
        <v>80</v>
      </c>
      <c r="S25" t="s">
        <v>80</v>
      </c>
      <c r="T25" t="s">
        <v>80</v>
      </c>
      <c r="U25" t="s">
        <v>80</v>
      </c>
      <c r="Z25" t="s">
        <v>80</v>
      </c>
      <c r="AO25" t="s">
        <v>80</v>
      </c>
      <c r="AP25" t="s">
        <v>80</v>
      </c>
      <c r="BA25" t="s">
        <v>81</v>
      </c>
      <c r="BF25" t="s">
        <v>82</v>
      </c>
    </row>
    <row r="26" spans="1:68" x14ac:dyDescent="0.25">
      <c r="D26" t="s">
        <v>136</v>
      </c>
    </row>
    <row r="27" spans="1:68" x14ac:dyDescent="0.25">
      <c r="D27" t="s">
        <v>83</v>
      </c>
      <c r="E27">
        <v>91.5</v>
      </c>
    </row>
    <row r="28" spans="1:68" x14ac:dyDescent="0.25">
      <c r="D28" t="s">
        <v>84</v>
      </c>
      <c r="E28">
        <v>62.285714290000001</v>
      </c>
    </row>
    <row r="29" spans="1:68" x14ac:dyDescent="0.25">
      <c r="D29" t="s">
        <v>85</v>
      </c>
      <c r="E29">
        <v>46</v>
      </c>
    </row>
    <row r="30" spans="1:68" x14ac:dyDescent="0.25">
      <c r="D30" t="s">
        <v>86</v>
      </c>
      <c r="E30">
        <v>40</v>
      </c>
    </row>
    <row r="31" spans="1:68" x14ac:dyDescent="0.25">
      <c r="D31" t="s">
        <v>87</v>
      </c>
      <c r="E31">
        <v>21.833333329999999</v>
      </c>
    </row>
    <row r="32" spans="1:68" x14ac:dyDescent="0.25">
      <c r="D32" t="s">
        <v>88</v>
      </c>
      <c r="E32">
        <v>19</v>
      </c>
    </row>
    <row r="33" spans="4:5" x14ac:dyDescent="0.25">
      <c r="D33" t="s">
        <v>89</v>
      </c>
      <c r="E33">
        <v>12</v>
      </c>
    </row>
    <row r="34" spans="4:5" x14ac:dyDescent="0.25">
      <c r="D34" t="s">
        <v>90</v>
      </c>
      <c r="E34">
        <v>11.625</v>
      </c>
    </row>
    <row r="35" spans="4:5" x14ac:dyDescent="0.25">
      <c r="D35" t="s">
        <v>91</v>
      </c>
      <c r="E35">
        <v>11</v>
      </c>
    </row>
    <row r="36" spans="4:5" x14ac:dyDescent="0.25">
      <c r="D36" t="s">
        <v>92</v>
      </c>
      <c r="E36">
        <v>10.33333333</v>
      </c>
    </row>
    <row r="37" spans="4:5" x14ac:dyDescent="0.25">
      <c r="D37" t="s">
        <v>93</v>
      </c>
      <c r="E37">
        <v>9.5833333330000006</v>
      </c>
    </row>
    <row r="38" spans="4:5" x14ac:dyDescent="0.25">
      <c r="D38" t="s">
        <v>94</v>
      </c>
      <c r="E38">
        <v>8.5232704399999992</v>
      </c>
    </row>
    <row r="39" spans="4:5" x14ac:dyDescent="0.25">
      <c r="D39" t="s">
        <v>95</v>
      </c>
      <c r="E39">
        <v>8.1851851849999999</v>
      </c>
    </row>
    <row r="40" spans="4:5" x14ac:dyDescent="0.25">
      <c r="D40" t="s">
        <v>96</v>
      </c>
      <c r="E40">
        <v>7.05</v>
      </c>
    </row>
    <row r="41" spans="4:5" x14ac:dyDescent="0.25">
      <c r="D41" t="s">
        <v>97</v>
      </c>
      <c r="E41">
        <v>7</v>
      </c>
    </row>
    <row r="42" spans="4:5" x14ac:dyDescent="0.25">
      <c r="D42" t="s">
        <v>98</v>
      </c>
      <c r="E42">
        <v>6.8033241000000002</v>
      </c>
    </row>
    <row r="43" spans="4:5" x14ac:dyDescent="0.25">
      <c r="D43" t="s">
        <v>99</v>
      </c>
      <c r="E43">
        <v>6.31</v>
      </c>
    </row>
    <row r="44" spans="4:5" x14ac:dyDescent="0.25">
      <c r="D44" t="s">
        <v>100</v>
      </c>
      <c r="E44">
        <v>5.3235294120000001</v>
      </c>
    </row>
    <row r="45" spans="4:5" x14ac:dyDescent="0.25">
      <c r="D45" t="s">
        <v>101</v>
      </c>
      <c r="E45">
        <v>5</v>
      </c>
    </row>
    <row r="46" spans="4:5" x14ac:dyDescent="0.25">
      <c r="D46" t="s">
        <v>102</v>
      </c>
      <c r="E46">
        <v>4.7938144329999997</v>
      </c>
    </row>
    <row r="47" spans="4:5" x14ac:dyDescent="0.25">
      <c r="D47" t="s">
        <v>103</v>
      </c>
      <c r="E47">
        <v>4.625</v>
      </c>
    </row>
    <row r="48" spans="4:5" x14ac:dyDescent="0.25">
      <c r="D48" t="s">
        <v>104</v>
      </c>
      <c r="E48">
        <v>4.6216216220000002</v>
      </c>
    </row>
    <row r="49" spans="4:5" x14ac:dyDescent="0.25">
      <c r="D49" t="s">
        <v>105</v>
      </c>
      <c r="E49">
        <v>4.6176470590000003</v>
      </c>
    </row>
    <row r="50" spans="4:5" x14ac:dyDescent="0.25">
      <c r="D50" t="s">
        <v>106</v>
      </c>
      <c r="E50">
        <v>4.5</v>
      </c>
    </row>
    <row r="51" spans="4:5" x14ac:dyDescent="0.25">
      <c r="D51" t="s">
        <v>107</v>
      </c>
      <c r="E51">
        <v>4.1428571429999996</v>
      </c>
    </row>
    <row r="52" spans="4:5" x14ac:dyDescent="0.25">
      <c r="D52" t="s">
        <v>108</v>
      </c>
      <c r="E52">
        <v>3.888888889</v>
      </c>
    </row>
    <row r="53" spans="4:5" x14ac:dyDescent="0.25">
      <c r="D53" t="s">
        <v>109</v>
      </c>
      <c r="E53">
        <v>3.5454545450000001</v>
      </c>
    </row>
    <row r="54" spans="4:5" x14ac:dyDescent="0.25">
      <c r="D54" t="s">
        <v>110</v>
      </c>
      <c r="E54">
        <v>3.43019943</v>
      </c>
    </row>
    <row r="55" spans="4:5" x14ac:dyDescent="0.25">
      <c r="D55" t="s">
        <v>111</v>
      </c>
      <c r="E55">
        <v>3</v>
      </c>
    </row>
    <row r="56" spans="4:5" x14ac:dyDescent="0.25">
      <c r="D56" t="s">
        <v>112</v>
      </c>
      <c r="E56">
        <v>2.8823529410000002</v>
      </c>
    </row>
    <row r="57" spans="4:5" x14ac:dyDescent="0.25">
      <c r="D57" t="s">
        <v>113</v>
      </c>
      <c r="E57">
        <v>2.6470588240000001</v>
      </c>
    </row>
    <row r="58" spans="4:5" x14ac:dyDescent="0.25">
      <c r="D58" t="s">
        <v>114</v>
      </c>
      <c r="E58">
        <v>2.6073717950000002</v>
      </c>
    </row>
    <row r="59" spans="4:5" x14ac:dyDescent="0.25">
      <c r="D59" t="s">
        <v>115</v>
      </c>
      <c r="E59">
        <v>2.192307692</v>
      </c>
    </row>
    <row r="60" spans="4:5" x14ac:dyDescent="0.25">
      <c r="D60" t="s">
        <v>116</v>
      </c>
      <c r="E60">
        <v>2.0224719100000002</v>
      </c>
    </row>
    <row r="61" spans="4:5" x14ac:dyDescent="0.25">
      <c r="D61" t="s">
        <v>117</v>
      </c>
      <c r="E61">
        <v>2</v>
      </c>
    </row>
    <row r="62" spans="4:5" x14ac:dyDescent="0.25">
      <c r="D62" t="s">
        <v>118</v>
      </c>
      <c r="E62">
        <v>2</v>
      </c>
    </row>
    <row r="63" spans="4:5" x14ac:dyDescent="0.25">
      <c r="D63" t="s">
        <v>119</v>
      </c>
      <c r="E63">
        <v>2</v>
      </c>
    </row>
    <row r="64" spans="4:5" x14ac:dyDescent="0.25">
      <c r="D64" t="s">
        <v>120</v>
      </c>
      <c r="E64">
        <v>1.8</v>
      </c>
    </row>
    <row r="65" spans="4:5" x14ac:dyDescent="0.25">
      <c r="D65" t="s">
        <v>121</v>
      </c>
      <c r="E65">
        <v>1.7857142859999999</v>
      </c>
    </row>
    <row r="66" spans="4:5" x14ac:dyDescent="0.25">
      <c r="D66" t="s">
        <v>122</v>
      </c>
      <c r="E66">
        <v>1.636363636</v>
      </c>
    </row>
    <row r="67" spans="4:5" x14ac:dyDescent="0.25">
      <c r="D67" t="s">
        <v>123</v>
      </c>
      <c r="E67">
        <v>1.5</v>
      </c>
    </row>
    <row r="68" spans="4:5" x14ac:dyDescent="0.25">
      <c r="D68" t="s">
        <v>124</v>
      </c>
      <c r="E68">
        <v>1.5</v>
      </c>
    </row>
    <row r="69" spans="4:5" x14ac:dyDescent="0.25">
      <c r="D69" t="s">
        <v>125</v>
      </c>
      <c r="E69">
        <v>1.3688212930000001</v>
      </c>
    </row>
    <row r="70" spans="4:5" x14ac:dyDescent="0.25">
      <c r="D70" t="s">
        <v>126</v>
      </c>
      <c r="E70">
        <v>1.230769231</v>
      </c>
    </row>
    <row r="71" spans="4:5" x14ac:dyDescent="0.25">
      <c r="D71" t="s">
        <v>127</v>
      </c>
      <c r="E71">
        <v>1</v>
      </c>
    </row>
    <row r="72" spans="4:5" x14ac:dyDescent="0.25">
      <c r="D72" t="s">
        <v>128</v>
      </c>
      <c r="E72">
        <v>1</v>
      </c>
    </row>
    <row r="73" spans="4:5" x14ac:dyDescent="0.25">
      <c r="D73" t="s">
        <v>129</v>
      </c>
      <c r="E73">
        <v>1</v>
      </c>
    </row>
    <row r="74" spans="4:5" x14ac:dyDescent="0.25">
      <c r="D74" t="s">
        <v>130</v>
      </c>
      <c r="E74">
        <v>1</v>
      </c>
    </row>
    <row r="75" spans="4:5" x14ac:dyDescent="0.25">
      <c r="D75" t="s">
        <v>131</v>
      </c>
      <c r="E75">
        <v>0.54545454500000001</v>
      </c>
    </row>
    <row r="76" spans="4:5" x14ac:dyDescent="0.25">
      <c r="D76" t="s">
        <v>132</v>
      </c>
      <c r="E76">
        <v>0.5</v>
      </c>
    </row>
    <row r="77" spans="4:5" x14ac:dyDescent="0.25">
      <c r="D77" t="s">
        <v>133</v>
      </c>
      <c r="E77">
        <v>0.5</v>
      </c>
    </row>
    <row r="78" spans="4:5" x14ac:dyDescent="0.25">
      <c r="D78" t="s">
        <v>134</v>
      </c>
      <c r="E78">
        <v>0.4</v>
      </c>
    </row>
    <row r="79" spans="4:5" x14ac:dyDescent="0.25">
      <c r="D79" t="s">
        <v>135</v>
      </c>
      <c r="E79">
        <v>0.33333333300000001</v>
      </c>
    </row>
    <row r="90" spans="1:66" x14ac:dyDescent="0.25">
      <c r="C90" t="s">
        <v>141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  <c r="P90" t="s">
        <v>15</v>
      </c>
      <c r="Q90" t="s">
        <v>16</v>
      </c>
      <c r="R90" t="s">
        <v>17</v>
      </c>
      <c r="S90" t="s">
        <v>18</v>
      </c>
      <c r="T90" t="s">
        <v>19</v>
      </c>
      <c r="U90" t="s">
        <v>20</v>
      </c>
      <c r="V90" t="s">
        <v>21</v>
      </c>
      <c r="W90" t="s">
        <v>22</v>
      </c>
      <c r="X90" t="s">
        <v>23</v>
      </c>
      <c r="Y90" t="s">
        <v>24</v>
      </c>
      <c r="Z90" t="s">
        <v>25</v>
      </c>
      <c r="AA90" t="s">
        <v>26</v>
      </c>
      <c r="AB90" t="s">
        <v>27</v>
      </c>
      <c r="AC90" t="s">
        <v>28</v>
      </c>
      <c r="AD90" t="s">
        <v>29</v>
      </c>
      <c r="AE90" t="s">
        <v>30</v>
      </c>
      <c r="AF90" t="s">
        <v>31</v>
      </c>
      <c r="AG90" t="s">
        <v>32</v>
      </c>
      <c r="AH90" t="s">
        <v>33</v>
      </c>
      <c r="AI90" t="s">
        <v>34</v>
      </c>
      <c r="AJ90" t="s">
        <v>35</v>
      </c>
      <c r="AK90" t="s">
        <v>36</v>
      </c>
      <c r="AL90" t="s">
        <v>37</v>
      </c>
      <c r="AM90" t="s">
        <v>38</v>
      </c>
      <c r="AN90" t="s">
        <v>39</v>
      </c>
      <c r="AO90" t="s">
        <v>40</v>
      </c>
      <c r="AP90" t="s">
        <v>41</v>
      </c>
      <c r="AQ90" t="s">
        <v>42</v>
      </c>
      <c r="AR90" t="s">
        <v>43</v>
      </c>
      <c r="AS90" t="s">
        <v>44</v>
      </c>
      <c r="AT90" t="s">
        <v>45</v>
      </c>
      <c r="AU90" t="s">
        <v>46</v>
      </c>
      <c r="AV90" t="s">
        <v>47</v>
      </c>
      <c r="AW90" t="s">
        <v>48</v>
      </c>
      <c r="AX90" t="s">
        <v>49</v>
      </c>
      <c r="AY90" t="s">
        <v>50</v>
      </c>
      <c r="AZ90" t="s">
        <v>79</v>
      </c>
      <c r="BA90" t="s">
        <v>51</v>
      </c>
      <c r="BB90" t="s">
        <v>52</v>
      </c>
      <c r="BC90" t="s">
        <v>53</v>
      </c>
      <c r="BD90" t="s">
        <v>54</v>
      </c>
      <c r="BE90" t="s">
        <v>55</v>
      </c>
      <c r="BF90" t="s">
        <v>56</v>
      </c>
      <c r="BG90" t="s">
        <v>57</v>
      </c>
      <c r="BH90" t="s">
        <v>58</v>
      </c>
      <c r="BI90" t="s">
        <v>59</v>
      </c>
      <c r="BJ90" t="s">
        <v>60</v>
      </c>
      <c r="BK90" t="s">
        <v>61</v>
      </c>
      <c r="BL90" t="s">
        <v>62</v>
      </c>
      <c r="BM90" t="s">
        <v>63</v>
      </c>
      <c r="BN90" t="s">
        <v>76</v>
      </c>
    </row>
    <row r="91" spans="1:66" x14ac:dyDescent="0.25">
      <c r="A91" t="s">
        <v>68</v>
      </c>
      <c r="C91">
        <f>SUM(C4:C5)</f>
        <v>0</v>
      </c>
      <c r="D91">
        <f>SUM(D4:D5)</f>
        <v>20</v>
      </c>
      <c r="E91">
        <f t="shared" ref="E91:BM91" si="30">SUM(E4:E5)</f>
        <v>0</v>
      </c>
      <c r="F91">
        <f t="shared" si="30"/>
        <v>1</v>
      </c>
      <c r="G91">
        <f t="shared" si="30"/>
        <v>2</v>
      </c>
      <c r="H91">
        <f t="shared" si="30"/>
        <v>10</v>
      </c>
      <c r="I91">
        <f t="shared" si="30"/>
        <v>0</v>
      </c>
      <c r="J91">
        <f t="shared" si="30"/>
        <v>6</v>
      </c>
      <c r="K91">
        <f t="shared" si="30"/>
        <v>3</v>
      </c>
      <c r="L91">
        <f t="shared" si="30"/>
        <v>0</v>
      </c>
      <c r="M91">
        <f t="shared" si="30"/>
        <v>3</v>
      </c>
      <c r="N91">
        <f t="shared" si="30"/>
        <v>1</v>
      </c>
      <c r="O91">
        <f t="shared" si="30"/>
        <v>0</v>
      </c>
      <c r="P91">
        <f t="shared" si="30"/>
        <v>3</v>
      </c>
      <c r="Q91">
        <f t="shared" si="30"/>
        <v>0</v>
      </c>
      <c r="R91">
        <f t="shared" si="30"/>
        <v>0</v>
      </c>
      <c r="S91">
        <f t="shared" si="30"/>
        <v>0</v>
      </c>
      <c r="T91">
        <f t="shared" si="30"/>
        <v>0</v>
      </c>
      <c r="U91">
        <f t="shared" si="30"/>
        <v>0</v>
      </c>
      <c r="V91">
        <f t="shared" si="30"/>
        <v>3</v>
      </c>
      <c r="W91">
        <f t="shared" si="30"/>
        <v>0</v>
      </c>
      <c r="X91">
        <f t="shared" si="30"/>
        <v>0</v>
      </c>
      <c r="Y91">
        <f t="shared" si="30"/>
        <v>0</v>
      </c>
      <c r="Z91">
        <f t="shared" si="30"/>
        <v>0</v>
      </c>
      <c r="AA91">
        <f t="shared" si="30"/>
        <v>3</v>
      </c>
      <c r="AB91">
        <f t="shared" si="30"/>
        <v>0</v>
      </c>
      <c r="AC91">
        <f t="shared" si="30"/>
        <v>1</v>
      </c>
      <c r="AD91">
        <f t="shared" si="30"/>
        <v>4</v>
      </c>
      <c r="AE91">
        <f t="shared" si="30"/>
        <v>0</v>
      </c>
      <c r="AF91">
        <f t="shared" si="30"/>
        <v>0</v>
      </c>
      <c r="AG91">
        <f t="shared" si="30"/>
        <v>3</v>
      </c>
      <c r="AH91">
        <f t="shared" si="30"/>
        <v>0</v>
      </c>
      <c r="AI91">
        <f t="shared" si="30"/>
        <v>0</v>
      </c>
      <c r="AJ91">
        <f t="shared" si="30"/>
        <v>0</v>
      </c>
      <c r="AK91">
        <f t="shared" si="30"/>
        <v>0</v>
      </c>
      <c r="AL91">
        <f t="shared" si="30"/>
        <v>0</v>
      </c>
      <c r="AM91">
        <f t="shared" si="30"/>
        <v>0</v>
      </c>
      <c r="AN91">
        <f t="shared" si="30"/>
        <v>0</v>
      </c>
      <c r="AO91">
        <f t="shared" si="30"/>
        <v>0</v>
      </c>
      <c r="AP91">
        <f t="shared" si="30"/>
        <v>0</v>
      </c>
      <c r="AQ91">
        <f t="shared" si="30"/>
        <v>0</v>
      </c>
      <c r="AR91">
        <f t="shared" si="30"/>
        <v>0</v>
      </c>
      <c r="AS91">
        <f t="shared" si="30"/>
        <v>0</v>
      </c>
      <c r="AT91">
        <f t="shared" si="30"/>
        <v>21</v>
      </c>
      <c r="AU91">
        <f t="shared" si="30"/>
        <v>0</v>
      </c>
      <c r="AV91">
        <f t="shared" si="30"/>
        <v>0</v>
      </c>
      <c r="AW91">
        <f t="shared" si="30"/>
        <v>1</v>
      </c>
      <c r="AX91">
        <f t="shared" si="30"/>
        <v>0</v>
      </c>
      <c r="AY91">
        <f t="shared" si="30"/>
        <v>0</v>
      </c>
      <c r="AZ91">
        <f t="shared" si="30"/>
        <v>0</v>
      </c>
      <c r="BA91">
        <f t="shared" si="30"/>
        <v>0</v>
      </c>
      <c r="BB91">
        <f t="shared" si="30"/>
        <v>0</v>
      </c>
      <c r="BC91">
        <f t="shared" si="30"/>
        <v>0</v>
      </c>
      <c r="BD91">
        <f t="shared" si="30"/>
        <v>0</v>
      </c>
      <c r="BE91">
        <f t="shared" si="30"/>
        <v>0</v>
      </c>
      <c r="BF91">
        <f t="shared" si="30"/>
        <v>0</v>
      </c>
      <c r="BG91">
        <f t="shared" si="30"/>
        <v>0</v>
      </c>
      <c r="BH91">
        <f t="shared" si="30"/>
        <v>0</v>
      </c>
      <c r="BI91">
        <f t="shared" si="30"/>
        <v>0</v>
      </c>
      <c r="BJ91">
        <f t="shared" si="30"/>
        <v>0</v>
      </c>
      <c r="BK91">
        <f t="shared" si="30"/>
        <v>0</v>
      </c>
      <c r="BL91">
        <f t="shared" si="30"/>
        <v>0</v>
      </c>
      <c r="BM91">
        <f t="shared" si="30"/>
        <v>0</v>
      </c>
      <c r="BN91">
        <v>85</v>
      </c>
    </row>
    <row r="92" spans="1:66" x14ac:dyDescent="0.25">
      <c r="A92" t="s">
        <v>69</v>
      </c>
      <c r="C92">
        <f>SUM(C6:C7)</f>
        <v>0</v>
      </c>
      <c r="D92">
        <f>SUM(D6:D7)</f>
        <v>0</v>
      </c>
      <c r="E92">
        <f t="shared" ref="E92:BM92" si="31">SUM(E6:E7)</f>
        <v>0</v>
      </c>
      <c r="F92">
        <f t="shared" si="31"/>
        <v>2</v>
      </c>
      <c r="G92">
        <f t="shared" si="31"/>
        <v>1</v>
      </c>
      <c r="H92">
        <f t="shared" si="31"/>
        <v>1</v>
      </c>
      <c r="I92">
        <f t="shared" si="31"/>
        <v>0</v>
      </c>
      <c r="J92">
        <f t="shared" si="31"/>
        <v>0</v>
      </c>
      <c r="K92">
        <f t="shared" si="31"/>
        <v>0</v>
      </c>
      <c r="L92">
        <f t="shared" si="31"/>
        <v>0</v>
      </c>
      <c r="M92">
        <f t="shared" si="31"/>
        <v>0</v>
      </c>
      <c r="N92">
        <f t="shared" si="31"/>
        <v>0</v>
      </c>
      <c r="O92">
        <f t="shared" si="31"/>
        <v>0</v>
      </c>
      <c r="P92">
        <f t="shared" si="31"/>
        <v>0</v>
      </c>
      <c r="Q92">
        <f t="shared" si="31"/>
        <v>0</v>
      </c>
      <c r="R92">
        <f t="shared" si="31"/>
        <v>0</v>
      </c>
      <c r="S92">
        <f t="shared" si="31"/>
        <v>0</v>
      </c>
      <c r="T92">
        <f t="shared" si="31"/>
        <v>0</v>
      </c>
      <c r="U92">
        <f t="shared" si="31"/>
        <v>0</v>
      </c>
      <c r="V92">
        <f t="shared" si="31"/>
        <v>0</v>
      </c>
      <c r="W92">
        <f t="shared" si="31"/>
        <v>0</v>
      </c>
      <c r="X92">
        <f t="shared" si="31"/>
        <v>0</v>
      </c>
      <c r="Y92">
        <f t="shared" si="31"/>
        <v>0</v>
      </c>
      <c r="Z92">
        <f t="shared" si="31"/>
        <v>0</v>
      </c>
      <c r="AA92">
        <f t="shared" si="31"/>
        <v>0</v>
      </c>
      <c r="AB92">
        <f t="shared" si="31"/>
        <v>0</v>
      </c>
      <c r="AC92">
        <f t="shared" si="31"/>
        <v>0</v>
      </c>
      <c r="AD92">
        <f t="shared" si="31"/>
        <v>0</v>
      </c>
      <c r="AE92">
        <f t="shared" si="31"/>
        <v>0</v>
      </c>
      <c r="AF92">
        <f t="shared" si="31"/>
        <v>0</v>
      </c>
      <c r="AG92">
        <f t="shared" si="31"/>
        <v>0</v>
      </c>
      <c r="AH92">
        <f t="shared" si="31"/>
        <v>0</v>
      </c>
      <c r="AI92">
        <f t="shared" si="31"/>
        <v>0</v>
      </c>
      <c r="AJ92">
        <f t="shared" si="31"/>
        <v>0</v>
      </c>
      <c r="AK92">
        <f t="shared" si="31"/>
        <v>0</v>
      </c>
      <c r="AL92">
        <f t="shared" si="31"/>
        <v>0</v>
      </c>
      <c r="AM92">
        <f t="shared" si="31"/>
        <v>0</v>
      </c>
      <c r="AN92">
        <f t="shared" si="31"/>
        <v>0</v>
      </c>
      <c r="AO92">
        <f t="shared" si="31"/>
        <v>0</v>
      </c>
      <c r="AP92">
        <f t="shared" si="31"/>
        <v>0</v>
      </c>
      <c r="AQ92">
        <f t="shared" si="31"/>
        <v>0</v>
      </c>
      <c r="AR92">
        <f t="shared" si="31"/>
        <v>0</v>
      </c>
      <c r="AS92">
        <f t="shared" si="31"/>
        <v>0</v>
      </c>
      <c r="AT92">
        <f t="shared" si="31"/>
        <v>4</v>
      </c>
      <c r="AU92">
        <f t="shared" si="31"/>
        <v>0</v>
      </c>
      <c r="AV92">
        <f t="shared" si="31"/>
        <v>1</v>
      </c>
      <c r="AW92">
        <f t="shared" si="31"/>
        <v>0</v>
      </c>
      <c r="AX92">
        <f t="shared" si="31"/>
        <v>0</v>
      </c>
      <c r="AY92">
        <f t="shared" si="31"/>
        <v>0</v>
      </c>
      <c r="AZ92">
        <f t="shared" si="31"/>
        <v>0</v>
      </c>
      <c r="BA92">
        <f t="shared" si="31"/>
        <v>0</v>
      </c>
      <c r="BB92">
        <f t="shared" si="31"/>
        <v>0</v>
      </c>
      <c r="BC92">
        <f t="shared" si="31"/>
        <v>0</v>
      </c>
      <c r="BD92">
        <f t="shared" si="31"/>
        <v>0</v>
      </c>
      <c r="BE92">
        <f t="shared" si="31"/>
        <v>0</v>
      </c>
      <c r="BF92">
        <f t="shared" si="31"/>
        <v>0</v>
      </c>
      <c r="BG92">
        <f t="shared" si="31"/>
        <v>0</v>
      </c>
      <c r="BH92">
        <f t="shared" si="31"/>
        <v>0</v>
      </c>
      <c r="BI92">
        <f t="shared" si="31"/>
        <v>0</v>
      </c>
      <c r="BJ92">
        <f t="shared" si="31"/>
        <v>0</v>
      </c>
      <c r="BK92">
        <f t="shared" si="31"/>
        <v>0</v>
      </c>
      <c r="BL92">
        <f t="shared" si="31"/>
        <v>0</v>
      </c>
      <c r="BM92">
        <f t="shared" si="31"/>
        <v>0</v>
      </c>
      <c r="BN92">
        <v>9</v>
      </c>
    </row>
    <row r="93" spans="1:66" x14ac:dyDescent="0.25">
      <c r="A93" t="s">
        <v>70</v>
      </c>
      <c r="C93">
        <f>SUM(C8:C9)</f>
        <v>0</v>
      </c>
      <c r="D93">
        <f>SUM(D8:D9)</f>
        <v>339</v>
      </c>
      <c r="E93">
        <f t="shared" ref="E93:BM93" si="32">SUM(E8:E9)</f>
        <v>16</v>
      </c>
      <c r="F93">
        <f t="shared" si="32"/>
        <v>31</v>
      </c>
      <c r="G93">
        <f t="shared" si="32"/>
        <v>7</v>
      </c>
      <c r="H93">
        <f t="shared" si="32"/>
        <v>303</v>
      </c>
      <c r="I93">
        <f t="shared" si="32"/>
        <v>0</v>
      </c>
      <c r="J93">
        <f t="shared" si="32"/>
        <v>47</v>
      </c>
      <c r="K93">
        <f t="shared" si="32"/>
        <v>32</v>
      </c>
      <c r="L93">
        <f t="shared" si="32"/>
        <v>0</v>
      </c>
      <c r="M93">
        <f t="shared" si="32"/>
        <v>42</v>
      </c>
      <c r="N93">
        <f t="shared" si="32"/>
        <v>6</v>
      </c>
      <c r="O93">
        <f t="shared" si="32"/>
        <v>0</v>
      </c>
      <c r="P93">
        <f t="shared" si="32"/>
        <v>23</v>
      </c>
      <c r="Q93">
        <f t="shared" si="32"/>
        <v>1</v>
      </c>
      <c r="R93">
        <f t="shared" si="32"/>
        <v>38</v>
      </c>
      <c r="S93">
        <f t="shared" si="32"/>
        <v>1</v>
      </c>
      <c r="T93">
        <f t="shared" si="32"/>
        <v>0</v>
      </c>
      <c r="U93">
        <f t="shared" si="32"/>
        <v>0</v>
      </c>
      <c r="V93">
        <f t="shared" si="32"/>
        <v>22</v>
      </c>
      <c r="W93">
        <f t="shared" si="32"/>
        <v>0</v>
      </c>
      <c r="X93">
        <f t="shared" si="32"/>
        <v>0</v>
      </c>
      <c r="Y93">
        <f t="shared" si="32"/>
        <v>5</v>
      </c>
      <c r="Z93">
        <f t="shared" si="32"/>
        <v>0</v>
      </c>
      <c r="AA93">
        <f t="shared" si="32"/>
        <v>9</v>
      </c>
      <c r="AB93">
        <f t="shared" si="32"/>
        <v>6</v>
      </c>
      <c r="AC93">
        <f t="shared" si="32"/>
        <v>85</v>
      </c>
      <c r="AD93">
        <f t="shared" si="32"/>
        <v>63</v>
      </c>
      <c r="AE93">
        <f t="shared" si="32"/>
        <v>1</v>
      </c>
      <c r="AF93">
        <f t="shared" si="32"/>
        <v>0</v>
      </c>
      <c r="AG93">
        <f t="shared" si="32"/>
        <v>13</v>
      </c>
      <c r="AH93">
        <f t="shared" si="32"/>
        <v>2</v>
      </c>
      <c r="AI93">
        <f t="shared" si="32"/>
        <v>5</v>
      </c>
      <c r="AJ93">
        <f t="shared" si="32"/>
        <v>0</v>
      </c>
      <c r="AK93">
        <f t="shared" si="32"/>
        <v>5</v>
      </c>
      <c r="AL93">
        <f t="shared" si="32"/>
        <v>4</v>
      </c>
      <c r="AM93">
        <f t="shared" si="32"/>
        <v>4</v>
      </c>
      <c r="AN93">
        <f t="shared" si="32"/>
        <v>17</v>
      </c>
      <c r="AO93">
        <f t="shared" si="32"/>
        <v>0</v>
      </c>
      <c r="AP93">
        <f t="shared" si="32"/>
        <v>0</v>
      </c>
      <c r="AQ93">
        <f t="shared" si="32"/>
        <v>2</v>
      </c>
      <c r="AR93">
        <f t="shared" si="32"/>
        <v>0</v>
      </c>
      <c r="AS93">
        <f t="shared" si="32"/>
        <v>0</v>
      </c>
      <c r="AT93">
        <f t="shared" si="32"/>
        <v>627</v>
      </c>
      <c r="AU93">
        <f t="shared" si="32"/>
        <v>0</v>
      </c>
      <c r="AV93">
        <f t="shared" si="32"/>
        <v>2</v>
      </c>
      <c r="AW93">
        <f t="shared" si="32"/>
        <v>20</v>
      </c>
      <c r="AX93">
        <f t="shared" si="32"/>
        <v>6</v>
      </c>
      <c r="AY93">
        <f t="shared" si="32"/>
        <v>3</v>
      </c>
      <c r="AZ93">
        <f t="shared" si="32"/>
        <v>0</v>
      </c>
      <c r="BA93">
        <f t="shared" si="32"/>
        <v>0</v>
      </c>
      <c r="BB93">
        <f t="shared" si="32"/>
        <v>0</v>
      </c>
      <c r="BC93">
        <f t="shared" si="32"/>
        <v>0</v>
      </c>
      <c r="BD93">
        <f t="shared" si="32"/>
        <v>1</v>
      </c>
      <c r="BE93">
        <f t="shared" si="32"/>
        <v>0</v>
      </c>
      <c r="BF93">
        <f t="shared" si="32"/>
        <v>0</v>
      </c>
      <c r="BG93">
        <f t="shared" si="32"/>
        <v>2</v>
      </c>
      <c r="BH93">
        <f t="shared" si="32"/>
        <v>0</v>
      </c>
      <c r="BI93">
        <f t="shared" si="32"/>
        <v>0</v>
      </c>
      <c r="BJ93">
        <f t="shared" si="32"/>
        <v>0</v>
      </c>
      <c r="BK93">
        <f t="shared" si="32"/>
        <v>1</v>
      </c>
      <c r="BL93">
        <f t="shared" si="32"/>
        <v>7</v>
      </c>
      <c r="BM93">
        <f t="shared" si="32"/>
        <v>0</v>
      </c>
      <c r="BN93">
        <v>1843</v>
      </c>
    </row>
    <row r="94" spans="1:66" x14ac:dyDescent="0.25">
      <c r="A94" t="s">
        <v>71</v>
      </c>
      <c r="C94">
        <f>SUM(C10:C11)</f>
        <v>0</v>
      </c>
      <c r="D94">
        <f>SUM(D10:D11)</f>
        <v>909</v>
      </c>
      <c r="E94">
        <f t="shared" ref="E94:BM94" si="33">SUM(E10:E11)</f>
        <v>110</v>
      </c>
      <c r="F94">
        <f t="shared" si="33"/>
        <v>216</v>
      </c>
      <c r="G94">
        <f t="shared" si="33"/>
        <v>22</v>
      </c>
      <c r="H94">
        <f t="shared" si="33"/>
        <v>321</v>
      </c>
      <c r="I94">
        <f t="shared" si="33"/>
        <v>4</v>
      </c>
      <c r="J94">
        <f t="shared" si="33"/>
        <v>161</v>
      </c>
      <c r="K94">
        <f t="shared" si="33"/>
        <v>494</v>
      </c>
      <c r="L94">
        <f t="shared" si="33"/>
        <v>1</v>
      </c>
      <c r="M94">
        <f t="shared" si="33"/>
        <v>110</v>
      </c>
      <c r="N94">
        <f t="shared" si="33"/>
        <v>11</v>
      </c>
      <c r="O94">
        <f t="shared" si="33"/>
        <v>0</v>
      </c>
      <c r="P94">
        <f t="shared" si="33"/>
        <v>43</v>
      </c>
      <c r="Q94">
        <f t="shared" si="33"/>
        <v>7</v>
      </c>
      <c r="R94">
        <f t="shared" si="33"/>
        <v>96</v>
      </c>
      <c r="S94">
        <f t="shared" si="33"/>
        <v>10</v>
      </c>
      <c r="T94">
        <f t="shared" si="33"/>
        <v>0</v>
      </c>
      <c r="U94">
        <f t="shared" si="33"/>
        <v>4</v>
      </c>
      <c r="V94">
        <f t="shared" si="33"/>
        <v>97</v>
      </c>
      <c r="W94">
        <f t="shared" si="33"/>
        <v>0</v>
      </c>
      <c r="X94">
        <f t="shared" si="33"/>
        <v>0</v>
      </c>
      <c r="Y94">
        <f t="shared" si="33"/>
        <v>71</v>
      </c>
      <c r="Z94">
        <f t="shared" si="33"/>
        <v>0</v>
      </c>
      <c r="AA94">
        <f t="shared" si="33"/>
        <v>54</v>
      </c>
      <c r="AB94">
        <f t="shared" si="33"/>
        <v>16</v>
      </c>
      <c r="AC94">
        <f t="shared" si="33"/>
        <v>615</v>
      </c>
      <c r="AD94">
        <f t="shared" si="33"/>
        <v>823</v>
      </c>
      <c r="AE94">
        <f t="shared" si="33"/>
        <v>92</v>
      </c>
      <c r="AF94">
        <f t="shared" si="33"/>
        <v>0</v>
      </c>
      <c r="AG94">
        <f t="shared" si="33"/>
        <v>39</v>
      </c>
      <c r="AH94">
        <f t="shared" si="33"/>
        <v>35</v>
      </c>
      <c r="AI94">
        <f t="shared" si="33"/>
        <v>8</v>
      </c>
      <c r="AJ94">
        <f t="shared" si="33"/>
        <v>3</v>
      </c>
      <c r="AK94">
        <f t="shared" si="33"/>
        <v>2</v>
      </c>
      <c r="AL94">
        <f t="shared" si="33"/>
        <v>13</v>
      </c>
      <c r="AM94">
        <f t="shared" si="33"/>
        <v>11</v>
      </c>
      <c r="AN94">
        <f t="shared" si="33"/>
        <v>18</v>
      </c>
      <c r="AO94">
        <f t="shared" si="33"/>
        <v>0</v>
      </c>
      <c r="AP94">
        <f t="shared" si="33"/>
        <v>0</v>
      </c>
      <c r="AQ94">
        <f t="shared" si="33"/>
        <v>4</v>
      </c>
      <c r="AR94">
        <f t="shared" si="33"/>
        <v>0</v>
      </c>
      <c r="AS94">
        <f t="shared" si="33"/>
        <v>0</v>
      </c>
      <c r="AT94">
        <f t="shared" si="33"/>
        <v>1845</v>
      </c>
      <c r="AU94">
        <f t="shared" si="33"/>
        <v>0</v>
      </c>
      <c r="AV94">
        <f t="shared" si="33"/>
        <v>44</v>
      </c>
      <c r="AW94">
        <f t="shared" si="33"/>
        <v>35</v>
      </c>
      <c r="AX94">
        <f t="shared" si="33"/>
        <v>8</v>
      </c>
      <c r="AY94">
        <f t="shared" si="33"/>
        <v>2</v>
      </c>
      <c r="AZ94">
        <f t="shared" si="33"/>
        <v>0</v>
      </c>
      <c r="BA94">
        <f t="shared" si="33"/>
        <v>0</v>
      </c>
      <c r="BB94">
        <f t="shared" si="33"/>
        <v>0</v>
      </c>
      <c r="BC94">
        <f t="shared" si="33"/>
        <v>0</v>
      </c>
      <c r="BD94">
        <f t="shared" si="33"/>
        <v>0</v>
      </c>
      <c r="BE94">
        <f t="shared" si="33"/>
        <v>0</v>
      </c>
      <c r="BF94">
        <f t="shared" si="33"/>
        <v>1</v>
      </c>
      <c r="BG94">
        <f t="shared" si="33"/>
        <v>2</v>
      </c>
      <c r="BH94">
        <f t="shared" si="33"/>
        <v>0</v>
      </c>
      <c r="BI94">
        <f t="shared" si="33"/>
        <v>0</v>
      </c>
      <c r="BJ94">
        <f t="shared" si="33"/>
        <v>0</v>
      </c>
      <c r="BK94">
        <f t="shared" si="33"/>
        <v>0</v>
      </c>
      <c r="BL94">
        <f t="shared" si="33"/>
        <v>62</v>
      </c>
      <c r="BM94">
        <f t="shared" si="33"/>
        <v>2</v>
      </c>
      <c r="BN94">
        <v>6592</v>
      </c>
    </row>
    <row r="95" spans="1:66" x14ac:dyDescent="0.25">
      <c r="A95" t="s">
        <v>72</v>
      </c>
      <c r="C95">
        <f>SUM(C12:C13)</f>
        <v>0</v>
      </c>
      <c r="D95">
        <f>SUM(D12:D13)</f>
        <v>1613</v>
      </c>
      <c r="E95">
        <f t="shared" ref="E95:BM95" si="34">SUM(E12:E13)</f>
        <v>140</v>
      </c>
      <c r="F95">
        <f t="shared" si="34"/>
        <v>229</v>
      </c>
      <c r="G95">
        <f t="shared" si="34"/>
        <v>39</v>
      </c>
      <c r="H95">
        <f t="shared" si="34"/>
        <v>532</v>
      </c>
      <c r="I95">
        <f t="shared" si="34"/>
        <v>6</v>
      </c>
      <c r="J95">
        <f t="shared" si="34"/>
        <v>519</v>
      </c>
      <c r="K95">
        <f t="shared" si="34"/>
        <v>1386</v>
      </c>
      <c r="L95">
        <f t="shared" si="34"/>
        <v>11</v>
      </c>
      <c r="M95">
        <f t="shared" si="34"/>
        <v>330</v>
      </c>
      <c r="N95">
        <f t="shared" si="34"/>
        <v>14</v>
      </c>
      <c r="O95">
        <f t="shared" si="34"/>
        <v>1</v>
      </c>
      <c r="P95">
        <f t="shared" si="34"/>
        <v>154</v>
      </c>
      <c r="Q95">
        <f t="shared" si="34"/>
        <v>22</v>
      </c>
      <c r="R95">
        <f t="shared" si="34"/>
        <v>264</v>
      </c>
      <c r="S95">
        <f t="shared" si="34"/>
        <v>24</v>
      </c>
      <c r="T95">
        <f t="shared" si="34"/>
        <v>2</v>
      </c>
      <c r="U95">
        <f t="shared" si="34"/>
        <v>6</v>
      </c>
      <c r="V95">
        <f t="shared" si="34"/>
        <v>246</v>
      </c>
      <c r="W95">
        <f t="shared" si="34"/>
        <v>0</v>
      </c>
      <c r="X95">
        <f t="shared" si="34"/>
        <v>0</v>
      </c>
      <c r="Y95">
        <f t="shared" si="34"/>
        <v>78</v>
      </c>
      <c r="Z95">
        <f t="shared" si="34"/>
        <v>7</v>
      </c>
      <c r="AA95">
        <f t="shared" si="34"/>
        <v>152</v>
      </c>
      <c r="AB95">
        <f t="shared" si="34"/>
        <v>118</v>
      </c>
      <c r="AC95">
        <f t="shared" si="34"/>
        <v>733</v>
      </c>
      <c r="AD95">
        <f t="shared" si="34"/>
        <v>1808</v>
      </c>
      <c r="AE95">
        <f t="shared" si="34"/>
        <v>196</v>
      </c>
      <c r="AF95">
        <f t="shared" si="34"/>
        <v>0</v>
      </c>
      <c r="AG95">
        <f t="shared" si="34"/>
        <v>103</v>
      </c>
      <c r="AH95">
        <f t="shared" si="34"/>
        <v>76</v>
      </c>
      <c r="AI95">
        <f t="shared" si="34"/>
        <v>28</v>
      </c>
      <c r="AJ95">
        <f t="shared" si="34"/>
        <v>32</v>
      </c>
      <c r="AK95">
        <f t="shared" si="34"/>
        <v>23</v>
      </c>
      <c r="AL95">
        <f t="shared" si="34"/>
        <v>30</v>
      </c>
      <c r="AM95">
        <f t="shared" si="34"/>
        <v>24</v>
      </c>
      <c r="AN95">
        <f t="shared" si="34"/>
        <v>24</v>
      </c>
      <c r="AO95">
        <f t="shared" si="34"/>
        <v>2</v>
      </c>
      <c r="AP95">
        <f t="shared" si="34"/>
        <v>2</v>
      </c>
      <c r="AQ95">
        <f t="shared" si="34"/>
        <v>16</v>
      </c>
      <c r="AR95">
        <f t="shared" si="34"/>
        <v>0</v>
      </c>
      <c r="AS95">
        <f t="shared" si="34"/>
        <v>5</v>
      </c>
      <c r="AT95">
        <f t="shared" si="34"/>
        <v>4457</v>
      </c>
      <c r="AU95">
        <f t="shared" si="34"/>
        <v>0</v>
      </c>
      <c r="AV95">
        <f t="shared" si="34"/>
        <v>150</v>
      </c>
      <c r="AW95">
        <f t="shared" si="34"/>
        <v>174</v>
      </c>
      <c r="AX95">
        <f t="shared" si="34"/>
        <v>7</v>
      </c>
      <c r="AY95">
        <f t="shared" si="34"/>
        <v>28</v>
      </c>
      <c r="AZ95">
        <f t="shared" si="34"/>
        <v>3</v>
      </c>
      <c r="BA95">
        <f t="shared" si="34"/>
        <v>0</v>
      </c>
      <c r="BB95">
        <f t="shared" si="34"/>
        <v>2</v>
      </c>
      <c r="BC95">
        <f t="shared" si="34"/>
        <v>0</v>
      </c>
      <c r="BD95">
        <f t="shared" si="34"/>
        <v>3</v>
      </c>
      <c r="BE95">
        <f t="shared" si="34"/>
        <v>0</v>
      </c>
      <c r="BF95">
        <f t="shared" si="34"/>
        <v>0</v>
      </c>
      <c r="BG95">
        <f t="shared" si="34"/>
        <v>17</v>
      </c>
      <c r="BH95">
        <f t="shared" si="34"/>
        <v>2</v>
      </c>
      <c r="BI95">
        <f t="shared" si="34"/>
        <v>0</v>
      </c>
      <c r="BJ95">
        <f t="shared" si="34"/>
        <v>0</v>
      </c>
      <c r="BK95">
        <f t="shared" si="34"/>
        <v>3</v>
      </c>
      <c r="BL95">
        <f t="shared" si="34"/>
        <v>107</v>
      </c>
      <c r="BM95">
        <f t="shared" si="34"/>
        <v>1</v>
      </c>
      <c r="BN95">
        <v>14447</v>
      </c>
    </row>
    <row r="96" spans="1:66" x14ac:dyDescent="0.25">
      <c r="A96" t="s">
        <v>73</v>
      </c>
      <c r="C96">
        <f>SUM(C14:C15)</f>
        <v>0</v>
      </c>
      <c r="D96">
        <f>SUM(D14:D15)</f>
        <v>210</v>
      </c>
      <c r="E96">
        <f t="shared" ref="E96:BM96" si="35">SUM(E14:E15)</f>
        <v>4</v>
      </c>
      <c r="F96">
        <f t="shared" si="35"/>
        <v>15</v>
      </c>
      <c r="G96">
        <f t="shared" si="35"/>
        <v>1</v>
      </c>
      <c r="H96">
        <f t="shared" si="35"/>
        <v>76</v>
      </c>
      <c r="I96">
        <f t="shared" si="35"/>
        <v>0</v>
      </c>
      <c r="J96">
        <f t="shared" si="35"/>
        <v>87</v>
      </c>
      <c r="K96">
        <f t="shared" si="35"/>
        <v>322</v>
      </c>
      <c r="L96">
        <f t="shared" si="35"/>
        <v>2</v>
      </c>
      <c r="M96">
        <f t="shared" si="35"/>
        <v>69</v>
      </c>
      <c r="N96">
        <f t="shared" si="35"/>
        <v>2</v>
      </c>
      <c r="O96">
        <f t="shared" si="35"/>
        <v>3</v>
      </c>
      <c r="P96">
        <f t="shared" si="35"/>
        <v>69</v>
      </c>
      <c r="Q96">
        <f t="shared" si="35"/>
        <v>9</v>
      </c>
      <c r="R96">
        <f t="shared" si="35"/>
        <v>31</v>
      </c>
      <c r="S96">
        <f t="shared" si="35"/>
        <v>5</v>
      </c>
      <c r="T96">
        <f t="shared" si="35"/>
        <v>0</v>
      </c>
      <c r="U96">
        <f t="shared" si="35"/>
        <v>2</v>
      </c>
      <c r="V96">
        <f t="shared" si="35"/>
        <v>66</v>
      </c>
      <c r="W96">
        <f t="shared" si="35"/>
        <v>0</v>
      </c>
      <c r="X96">
        <f t="shared" si="35"/>
        <v>0</v>
      </c>
      <c r="Y96">
        <f t="shared" si="35"/>
        <v>7</v>
      </c>
      <c r="Z96">
        <f t="shared" si="35"/>
        <v>0</v>
      </c>
      <c r="AA96">
        <f t="shared" si="35"/>
        <v>49</v>
      </c>
      <c r="AB96">
        <f t="shared" si="35"/>
        <v>25</v>
      </c>
      <c r="AC96">
        <f t="shared" si="35"/>
        <v>20</v>
      </c>
      <c r="AD96">
        <f t="shared" si="35"/>
        <v>115</v>
      </c>
      <c r="AE96">
        <f t="shared" si="35"/>
        <v>13</v>
      </c>
      <c r="AF96">
        <f t="shared" si="35"/>
        <v>0</v>
      </c>
      <c r="AG96">
        <f t="shared" si="35"/>
        <v>27</v>
      </c>
      <c r="AH96">
        <f t="shared" si="35"/>
        <v>10</v>
      </c>
      <c r="AI96">
        <f t="shared" si="35"/>
        <v>15</v>
      </c>
      <c r="AJ96">
        <f t="shared" si="35"/>
        <v>15</v>
      </c>
      <c r="AK96">
        <f t="shared" si="35"/>
        <v>14</v>
      </c>
      <c r="AL96">
        <f t="shared" si="35"/>
        <v>0</v>
      </c>
      <c r="AM96">
        <f t="shared" si="35"/>
        <v>1</v>
      </c>
      <c r="AN96">
        <f t="shared" si="35"/>
        <v>6</v>
      </c>
      <c r="AO96">
        <f t="shared" si="35"/>
        <v>0</v>
      </c>
      <c r="AP96">
        <f t="shared" si="35"/>
        <v>0</v>
      </c>
      <c r="AQ96">
        <f t="shared" si="35"/>
        <v>6</v>
      </c>
      <c r="AR96">
        <f t="shared" si="35"/>
        <v>0</v>
      </c>
      <c r="AS96">
        <f t="shared" si="35"/>
        <v>1</v>
      </c>
      <c r="AT96">
        <f t="shared" si="35"/>
        <v>582</v>
      </c>
      <c r="AU96">
        <f t="shared" si="35"/>
        <v>0</v>
      </c>
      <c r="AV96">
        <f t="shared" si="35"/>
        <v>18</v>
      </c>
      <c r="AW96">
        <f t="shared" si="35"/>
        <v>71</v>
      </c>
      <c r="AX96">
        <f t="shared" si="35"/>
        <v>1</v>
      </c>
      <c r="AY96">
        <f t="shared" si="35"/>
        <v>11</v>
      </c>
      <c r="AZ96">
        <f t="shared" si="35"/>
        <v>4</v>
      </c>
      <c r="BA96">
        <f t="shared" si="35"/>
        <v>1</v>
      </c>
      <c r="BB96">
        <f t="shared" si="35"/>
        <v>1</v>
      </c>
      <c r="BC96">
        <f t="shared" si="35"/>
        <v>0</v>
      </c>
      <c r="BD96">
        <f t="shared" si="35"/>
        <v>1</v>
      </c>
      <c r="BE96">
        <f t="shared" si="35"/>
        <v>0</v>
      </c>
      <c r="BF96">
        <f t="shared" si="35"/>
        <v>0</v>
      </c>
      <c r="BG96">
        <f t="shared" si="35"/>
        <v>8</v>
      </c>
      <c r="BH96">
        <f t="shared" si="35"/>
        <v>2</v>
      </c>
      <c r="BI96">
        <f t="shared" si="35"/>
        <v>0</v>
      </c>
      <c r="BJ96">
        <f t="shared" si="35"/>
        <v>0</v>
      </c>
      <c r="BK96">
        <f t="shared" si="35"/>
        <v>0</v>
      </c>
      <c r="BL96">
        <f t="shared" si="35"/>
        <v>8</v>
      </c>
      <c r="BM96">
        <f t="shared" si="35"/>
        <v>0</v>
      </c>
      <c r="BN96">
        <v>2106</v>
      </c>
    </row>
    <row r="97" spans="1:66" x14ac:dyDescent="0.25">
      <c r="A97" t="s">
        <v>74</v>
      </c>
      <c r="C97">
        <f>SUM(C16:C17)</f>
        <v>0</v>
      </c>
      <c r="D97">
        <f>SUM(D16:D17)</f>
        <v>11</v>
      </c>
      <c r="E97">
        <f t="shared" ref="E97:BM97" si="36">SUM(E16:E17)</f>
        <v>0</v>
      </c>
      <c r="F97">
        <f t="shared" si="36"/>
        <v>0</v>
      </c>
      <c r="G97">
        <f t="shared" si="36"/>
        <v>0</v>
      </c>
      <c r="H97">
        <f t="shared" si="36"/>
        <v>2</v>
      </c>
      <c r="I97">
        <f t="shared" si="36"/>
        <v>0</v>
      </c>
      <c r="J97">
        <f t="shared" si="36"/>
        <v>6</v>
      </c>
      <c r="K97">
        <f t="shared" si="36"/>
        <v>8</v>
      </c>
      <c r="L97">
        <f t="shared" si="36"/>
        <v>0</v>
      </c>
      <c r="M97">
        <f t="shared" si="36"/>
        <v>4</v>
      </c>
      <c r="N97">
        <f t="shared" si="36"/>
        <v>0</v>
      </c>
      <c r="O97">
        <f t="shared" si="36"/>
        <v>0</v>
      </c>
      <c r="P97">
        <f t="shared" si="36"/>
        <v>6</v>
      </c>
      <c r="Q97">
        <f t="shared" si="36"/>
        <v>0</v>
      </c>
      <c r="R97">
        <f t="shared" si="36"/>
        <v>1</v>
      </c>
      <c r="S97">
        <f t="shared" si="36"/>
        <v>0</v>
      </c>
      <c r="T97">
        <f t="shared" si="36"/>
        <v>0</v>
      </c>
      <c r="U97">
        <f t="shared" si="36"/>
        <v>0</v>
      </c>
      <c r="V97">
        <f t="shared" si="36"/>
        <v>7</v>
      </c>
      <c r="W97">
        <f t="shared" si="36"/>
        <v>0</v>
      </c>
      <c r="X97">
        <f t="shared" si="36"/>
        <v>0</v>
      </c>
      <c r="Y97">
        <f t="shared" si="36"/>
        <v>0</v>
      </c>
      <c r="Z97">
        <f t="shared" si="36"/>
        <v>0</v>
      </c>
      <c r="AA97">
        <f t="shared" si="36"/>
        <v>0</v>
      </c>
      <c r="AB97">
        <f t="shared" si="36"/>
        <v>1</v>
      </c>
      <c r="AC97">
        <f t="shared" si="36"/>
        <v>0</v>
      </c>
      <c r="AD97">
        <f t="shared" si="36"/>
        <v>0</v>
      </c>
      <c r="AE97">
        <f t="shared" si="36"/>
        <v>0</v>
      </c>
      <c r="AF97">
        <f t="shared" si="36"/>
        <v>0</v>
      </c>
      <c r="AG97">
        <f t="shared" si="36"/>
        <v>4</v>
      </c>
      <c r="AH97">
        <f t="shared" si="36"/>
        <v>2</v>
      </c>
      <c r="AI97">
        <f t="shared" si="36"/>
        <v>4</v>
      </c>
      <c r="AJ97">
        <f t="shared" si="36"/>
        <v>1</v>
      </c>
      <c r="AK97">
        <f t="shared" si="36"/>
        <v>1</v>
      </c>
      <c r="AL97">
        <f t="shared" si="36"/>
        <v>0</v>
      </c>
      <c r="AM97">
        <f t="shared" si="36"/>
        <v>0</v>
      </c>
      <c r="AN97">
        <f t="shared" si="36"/>
        <v>1</v>
      </c>
      <c r="AO97">
        <f t="shared" si="36"/>
        <v>0</v>
      </c>
      <c r="AP97">
        <f t="shared" si="36"/>
        <v>0</v>
      </c>
      <c r="AQ97">
        <f t="shared" si="36"/>
        <v>1</v>
      </c>
      <c r="AR97">
        <f t="shared" si="36"/>
        <v>0</v>
      </c>
      <c r="AS97">
        <f t="shared" si="36"/>
        <v>0</v>
      </c>
      <c r="AT97">
        <f t="shared" si="36"/>
        <v>24</v>
      </c>
      <c r="AU97">
        <f t="shared" si="36"/>
        <v>0</v>
      </c>
      <c r="AV97">
        <f t="shared" si="36"/>
        <v>0</v>
      </c>
      <c r="AW97">
        <f t="shared" si="36"/>
        <v>9</v>
      </c>
      <c r="AX97">
        <f t="shared" si="36"/>
        <v>0</v>
      </c>
      <c r="AY97">
        <f t="shared" si="36"/>
        <v>0</v>
      </c>
      <c r="AZ97">
        <f t="shared" si="36"/>
        <v>0</v>
      </c>
      <c r="BA97">
        <f t="shared" si="36"/>
        <v>0</v>
      </c>
      <c r="BB97">
        <f t="shared" si="36"/>
        <v>0</v>
      </c>
      <c r="BC97">
        <f t="shared" si="36"/>
        <v>0</v>
      </c>
      <c r="BD97">
        <f t="shared" si="36"/>
        <v>0</v>
      </c>
      <c r="BE97">
        <f t="shared" si="36"/>
        <v>0</v>
      </c>
      <c r="BF97">
        <f t="shared" si="36"/>
        <v>0</v>
      </c>
      <c r="BG97">
        <f t="shared" si="36"/>
        <v>0</v>
      </c>
      <c r="BH97">
        <f t="shared" si="36"/>
        <v>0</v>
      </c>
      <c r="BI97">
        <f t="shared" si="36"/>
        <v>0</v>
      </c>
      <c r="BJ97">
        <f t="shared" si="36"/>
        <v>0</v>
      </c>
      <c r="BK97">
        <f t="shared" si="36"/>
        <v>0</v>
      </c>
      <c r="BL97">
        <f t="shared" si="36"/>
        <v>1</v>
      </c>
      <c r="BM97">
        <f t="shared" si="36"/>
        <v>0</v>
      </c>
      <c r="BN97">
        <v>104</v>
      </c>
    </row>
    <row r="144" spans="69:82" x14ac:dyDescent="0.25">
      <c r="BQ144" s="8" t="s">
        <v>76</v>
      </c>
      <c r="BR144" s="7" t="s">
        <v>3</v>
      </c>
      <c r="BS144" s="7" t="s">
        <v>10</v>
      </c>
      <c r="BT144" s="7" t="s">
        <v>29</v>
      </c>
      <c r="BU144" s="7" t="s">
        <v>45</v>
      </c>
      <c r="BV144" s="7" t="s">
        <v>27</v>
      </c>
      <c r="BW144" s="7" t="s">
        <v>34</v>
      </c>
      <c r="BX144" s="7" t="s">
        <v>35</v>
      </c>
      <c r="BY144" s="7" t="s">
        <v>36</v>
      </c>
      <c r="BZ144" s="7" t="s">
        <v>42</v>
      </c>
      <c r="CA144" s="7" t="s">
        <v>48</v>
      </c>
      <c r="CB144" s="7" t="s">
        <v>50</v>
      </c>
      <c r="CC144" s="7" t="s">
        <v>274</v>
      </c>
      <c r="CD144" s="7" t="s">
        <v>58</v>
      </c>
    </row>
    <row r="145" spans="68:101" x14ac:dyDescent="0.25">
      <c r="BP145" s="7" t="s">
        <v>261</v>
      </c>
      <c r="BQ145" s="8">
        <v>85</v>
      </c>
      <c r="BR145" s="7">
        <v>20</v>
      </c>
      <c r="BS145" s="7">
        <v>3</v>
      </c>
      <c r="BT145" s="7">
        <v>4</v>
      </c>
      <c r="BU145" s="7">
        <v>21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1</v>
      </c>
      <c r="CB145" s="7">
        <v>0</v>
      </c>
      <c r="CC145" s="7">
        <v>0</v>
      </c>
      <c r="CD145" s="7">
        <v>0</v>
      </c>
    </row>
    <row r="146" spans="68:101" x14ac:dyDescent="0.25">
      <c r="BP146" s="8" t="s">
        <v>69</v>
      </c>
      <c r="BQ146" s="8">
        <v>9</v>
      </c>
      <c r="BR146" s="7">
        <v>0</v>
      </c>
      <c r="BS146" s="7">
        <v>0</v>
      </c>
      <c r="BT146" s="7">
        <v>0</v>
      </c>
      <c r="BU146" s="7">
        <v>4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</row>
    <row r="147" spans="68:101" x14ac:dyDescent="0.25">
      <c r="BP147" s="8" t="s">
        <v>70</v>
      </c>
      <c r="BQ147" s="8">
        <v>1843</v>
      </c>
      <c r="BR147" s="7">
        <v>339</v>
      </c>
      <c r="BS147" s="7">
        <v>32</v>
      </c>
      <c r="BT147" s="7">
        <v>63</v>
      </c>
      <c r="BU147" s="7">
        <v>627</v>
      </c>
      <c r="BV147" s="7">
        <v>6</v>
      </c>
      <c r="BW147" s="7">
        <v>5</v>
      </c>
      <c r="BX147" s="7">
        <v>0</v>
      </c>
      <c r="BY147" s="7">
        <v>5</v>
      </c>
      <c r="BZ147" s="7">
        <v>2</v>
      </c>
      <c r="CA147" s="7">
        <v>20</v>
      </c>
      <c r="CB147" s="7">
        <v>3</v>
      </c>
      <c r="CC147" s="7">
        <v>0</v>
      </c>
      <c r="CD147" s="7">
        <v>0</v>
      </c>
    </row>
    <row r="148" spans="68:101" x14ac:dyDescent="0.25">
      <c r="BP148" s="8" t="s">
        <v>71</v>
      </c>
      <c r="BQ148" s="8">
        <v>6592</v>
      </c>
      <c r="BR148" s="7">
        <v>909</v>
      </c>
      <c r="BS148" s="7">
        <v>494</v>
      </c>
      <c r="BT148" s="7">
        <v>823</v>
      </c>
      <c r="BU148" s="7">
        <v>1845</v>
      </c>
      <c r="BV148" s="7">
        <v>16</v>
      </c>
      <c r="BW148" s="7">
        <v>8</v>
      </c>
      <c r="BX148" s="7">
        <v>3</v>
      </c>
      <c r="BY148" s="7">
        <v>2</v>
      </c>
      <c r="BZ148" s="7">
        <v>4</v>
      </c>
      <c r="CA148" s="7">
        <v>35</v>
      </c>
      <c r="CB148" s="7">
        <v>2</v>
      </c>
      <c r="CC148" s="7">
        <v>0</v>
      </c>
      <c r="CD148" s="7">
        <v>0</v>
      </c>
    </row>
    <row r="149" spans="68:101" x14ac:dyDescent="0.25">
      <c r="BP149" s="8" t="s">
        <v>72</v>
      </c>
      <c r="BQ149" s="8">
        <v>14447</v>
      </c>
      <c r="BR149" s="7">
        <v>1613</v>
      </c>
      <c r="BS149" s="7">
        <v>1386</v>
      </c>
      <c r="BT149" s="7">
        <v>1808</v>
      </c>
      <c r="BU149" s="7">
        <v>4457</v>
      </c>
      <c r="BV149" s="7">
        <v>118</v>
      </c>
      <c r="BW149" s="7">
        <v>28</v>
      </c>
      <c r="BX149" s="7">
        <v>32</v>
      </c>
      <c r="BY149" s="7">
        <v>23</v>
      </c>
      <c r="BZ149" s="7">
        <v>16</v>
      </c>
      <c r="CA149" s="7">
        <v>174</v>
      </c>
      <c r="CB149" s="7">
        <v>28</v>
      </c>
      <c r="CC149" s="7">
        <v>3</v>
      </c>
      <c r="CD149" s="7">
        <v>2</v>
      </c>
    </row>
    <row r="150" spans="68:101" x14ac:dyDescent="0.25">
      <c r="BP150" s="8" t="s">
        <v>73</v>
      </c>
      <c r="BQ150" s="8">
        <v>2106</v>
      </c>
      <c r="BR150" s="7">
        <v>210</v>
      </c>
      <c r="BS150" s="7">
        <v>322</v>
      </c>
      <c r="BT150" s="7">
        <v>115</v>
      </c>
      <c r="BU150" s="7">
        <v>582</v>
      </c>
      <c r="BV150" s="7">
        <v>25</v>
      </c>
      <c r="BW150" s="7">
        <v>15</v>
      </c>
      <c r="BX150" s="7">
        <v>15</v>
      </c>
      <c r="BY150" s="7">
        <v>14</v>
      </c>
      <c r="BZ150" s="7">
        <v>6</v>
      </c>
      <c r="CA150" s="7">
        <v>71</v>
      </c>
      <c r="CB150" s="7">
        <v>11</v>
      </c>
      <c r="CC150" s="7">
        <v>4</v>
      </c>
      <c r="CD150" s="7">
        <v>2</v>
      </c>
    </row>
    <row r="151" spans="68:101" x14ac:dyDescent="0.25">
      <c r="BP151" s="8" t="s">
        <v>74</v>
      </c>
      <c r="BQ151" s="8">
        <v>104</v>
      </c>
      <c r="BR151" s="7">
        <v>11</v>
      </c>
      <c r="BS151" s="7">
        <v>8</v>
      </c>
      <c r="BT151" s="7">
        <v>0</v>
      </c>
      <c r="BU151" s="7">
        <v>24</v>
      </c>
      <c r="BV151" s="7">
        <v>1</v>
      </c>
      <c r="BW151" s="7">
        <v>4</v>
      </c>
      <c r="BX151" s="7">
        <v>1</v>
      </c>
      <c r="BY151" s="7">
        <v>1</v>
      </c>
      <c r="BZ151" s="7">
        <v>1</v>
      </c>
      <c r="CA151" s="7">
        <v>9</v>
      </c>
      <c r="CB151" s="7">
        <v>0</v>
      </c>
      <c r="CC151" s="7">
        <v>0</v>
      </c>
      <c r="CD151" s="7">
        <v>0</v>
      </c>
    </row>
    <row r="153" spans="68:101" ht="18.75" x14ac:dyDescent="0.25">
      <c r="BQ153" s="8" t="s">
        <v>263</v>
      </c>
      <c r="BR153" s="8" t="s">
        <v>264</v>
      </c>
      <c r="BS153" s="7" t="s">
        <v>265</v>
      </c>
      <c r="BT153" s="7" t="s">
        <v>3</v>
      </c>
      <c r="BU153" s="7" t="s">
        <v>10</v>
      </c>
      <c r="BV153" s="7" t="s">
        <v>29</v>
      </c>
      <c r="BW153" s="7" t="s">
        <v>45</v>
      </c>
      <c r="BZ153" s="8" t="s">
        <v>272</v>
      </c>
      <c r="CA153" s="7" t="s">
        <v>268</v>
      </c>
      <c r="CB153" s="7" t="s">
        <v>269</v>
      </c>
      <c r="CC153" s="7" t="s">
        <v>270</v>
      </c>
      <c r="CD153" s="7" t="s">
        <v>271</v>
      </c>
      <c r="CF153" s="7" t="s">
        <v>27</v>
      </c>
      <c r="CG153" s="7" t="s">
        <v>34</v>
      </c>
      <c r="CH153" s="7" t="s">
        <v>35</v>
      </c>
      <c r="CI153" s="7" t="s">
        <v>36</v>
      </c>
      <c r="CJ153" s="7" t="s">
        <v>42</v>
      </c>
      <c r="CK153" s="7" t="s">
        <v>48</v>
      </c>
      <c r="CL153" s="7" t="s">
        <v>50</v>
      </c>
      <c r="CM153" s="7" t="s">
        <v>274</v>
      </c>
      <c r="CN153" s="7" t="s">
        <v>58</v>
      </c>
      <c r="CO153" s="7" t="s">
        <v>275</v>
      </c>
      <c r="CP153" s="7" t="s">
        <v>276</v>
      </c>
      <c r="CQ153" s="7" t="s">
        <v>277</v>
      </c>
      <c r="CR153" s="7" t="s">
        <v>278</v>
      </c>
      <c r="CS153" s="7" t="s">
        <v>279</v>
      </c>
      <c r="CT153" s="7" t="s">
        <v>280</v>
      </c>
      <c r="CU153" s="7" t="s">
        <v>281</v>
      </c>
      <c r="CV153" s="7" t="s">
        <v>282</v>
      </c>
      <c r="CW153" s="7" t="s">
        <v>283</v>
      </c>
    </row>
    <row r="154" spans="68:101" x14ac:dyDescent="0.25">
      <c r="BP154" s="8" t="s">
        <v>262</v>
      </c>
      <c r="BQ154" s="8">
        <f>SUM(BQ145:BQ147)</f>
        <v>1937</v>
      </c>
      <c r="BR154" s="7">
        <f>'15歲以上常住人口之教育程度'!D54</f>
        <v>222832</v>
      </c>
      <c r="BS154" s="9">
        <f>BQ154/BR154</f>
        <v>8.6926473756013499E-3</v>
      </c>
      <c r="BT154" s="7">
        <f>SUM(BR145:BR147)/$BR154</f>
        <v>1.6110791986788252E-3</v>
      </c>
      <c r="BU154" s="7">
        <f t="shared" ref="BU154:BW154" si="37">SUM(BS145:BS147)/$BR154</f>
        <v>1.5706900265671E-4</v>
      </c>
      <c r="BV154" s="7">
        <f t="shared" si="37"/>
        <v>3.0067494794284484E-4</v>
      </c>
      <c r="BW154" s="7">
        <f>SUM(BU145:BU147)/$BR154</f>
        <v>2.9259711352049977E-3</v>
      </c>
      <c r="BX154" s="7">
        <f>ATAN(BT154)*2/PI()</f>
        <v>1.0256439853506393E-3</v>
      </c>
      <c r="BY154" s="11">
        <f>(BT154-MIN(BT$154:BT$158))/(MAX(BT$154:BT$158)-MIN(BT$154:BT$158))</f>
        <v>0.44743862216304059</v>
      </c>
      <c r="BZ154" s="10">
        <f>(BS154-MEDIAN(BS$154:BS$158))/(_xlfn.QUARTILE.INC(BS$154:BS$158,3)-_xlfn.QUARTILE.INC(BS$154:BS$158,1))</f>
        <v>0</v>
      </c>
      <c r="CA154" s="10">
        <f>(BT154-MEDIAN(BT$154:BT$158))/(_xlfn.QUARTILE.INC(BT$154:BT$158,3)-_xlfn.QUARTILE.INC(BT$154:BT$158,1))</f>
        <v>0</v>
      </c>
      <c r="CB154" s="10">
        <f>(BU154-MEDIAN(BU$154:BU$158))/(_xlfn.QUARTILE.INC(BU$154:BU$158,3)-_xlfn.QUARTILE.INC(BU$154:BU$158,1))</f>
        <v>-8.4170452009416655E-2</v>
      </c>
      <c r="CC154" s="10">
        <f>(BV154-MEDIAN(BV$154:BV$158))/(_xlfn.QUARTILE.INC(BV$154:BV$158,3)-_xlfn.QUARTILE.INC(BV$154:BV$158,1))</f>
        <v>0</v>
      </c>
      <c r="CD154" s="10">
        <f>(BW154-MEDIAN(BW$154:BW$158))/(_xlfn.QUARTILE.INC(BW$154:BW$158,3)-_xlfn.QUARTILE.INC(BW$154:BW$158,1))</f>
        <v>0</v>
      </c>
      <c r="CF154" s="7">
        <f>SUM(BV145:BV147)/$BR154</f>
        <v>2.6926114741150283E-5</v>
      </c>
      <c r="CG154" s="7">
        <f t="shared" ref="CG154:CN154" si="38">SUM(BW145:BW147)/$BR154</f>
        <v>2.2438428950958569E-5</v>
      </c>
      <c r="CH154" s="7">
        <f t="shared" si="38"/>
        <v>0</v>
      </c>
      <c r="CI154" s="7">
        <f t="shared" si="38"/>
        <v>2.2438428950958569E-5</v>
      </c>
      <c r="CJ154" s="7">
        <f t="shared" si="38"/>
        <v>8.9753715803834276E-6</v>
      </c>
      <c r="CK154" s="7">
        <f t="shared" si="38"/>
        <v>9.4241401594025986E-5</v>
      </c>
      <c r="CL154" s="7">
        <f t="shared" si="38"/>
        <v>1.3463057370575141E-5</v>
      </c>
      <c r="CM154" s="7">
        <f>SUM(CC145:CC147)/$BR154</f>
        <v>0</v>
      </c>
      <c r="CN154" s="7">
        <f>SUM(CD145:CD147)/$BR154</f>
        <v>0</v>
      </c>
      <c r="CO154" s="10">
        <f>(CF154-MEDIAN(CF$154:CF$158))/(_xlfn.QUARTILE.INC(CF$154:CF$158,3)-_xlfn.QUARTILE.INC(CF$154:CF$158,1))</f>
        <v>0</v>
      </c>
      <c r="CP154" s="10">
        <f t="shared" ref="CP154:CW158" si="39">(CG154-MEDIAN(CG$154:CG$158))/(_xlfn.QUARTILE.INC(CG$154:CG$158,3)-_xlfn.QUARTILE.INC(CG$154:CG$158,1))</f>
        <v>0</v>
      </c>
      <c r="CQ154" s="10">
        <f t="shared" si="39"/>
        <v>-1.3639162743887634</v>
      </c>
      <c r="CR154" s="10">
        <f t="shared" si="39"/>
        <v>0.65226301262465602</v>
      </c>
      <c r="CS154" s="10">
        <f t="shared" si="39"/>
        <v>0</v>
      </c>
      <c r="CT154" s="10">
        <f t="shared" si="39"/>
        <v>0</v>
      </c>
      <c r="CU154" s="10">
        <f t="shared" si="39"/>
        <v>0.58843175113474799</v>
      </c>
      <c r="CV154" s="10">
        <f t="shared" si="39"/>
        <v>0</v>
      </c>
      <c r="CW154" s="10">
        <f t="shared" si="39"/>
        <v>0</v>
      </c>
    </row>
    <row r="155" spans="68:101" x14ac:dyDescent="0.25">
      <c r="BP155" s="8" t="s">
        <v>71</v>
      </c>
      <c r="BQ155" s="8">
        <v>6592</v>
      </c>
      <c r="BR155" s="7">
        <f>'15歲以上常住人口之教育程度'!D55</f>
        <v>257551</v>
      </c>
      <c r="BS155" s="9">
        <f t="shared" ref="BS155:BS158" si="40">BQ155/BR155</f>
        <v>2.5594930712752036E-2</v>
      </c>
      <c r="BT155" s="7">
        <f>BR148/$BR155</f>
        <v>3.529398060966566E-3</v>
      </c>
      <c r="BU155" s="7">
        <f t="shared" ref="BU155:BW155" si="41">BS148/$BR155</f>
        <v>1.9180667130005318E-3</v>
      </c>
      <c r="BV155" s="7">
        <f t="shared" si="41"/>
        <v>3.1954836129543273E-3</v>
      </c>
      <c r="BW155" s="7">
        <f>BU148/$BR155</f>
        <v>7.1636297277044162E-3</v>
      </c>
      <c r="BX155" s="7">
        <f t="shared" ref="BX155:BX158" si="42">ATAN(BT155)*2/PI()</f>
        <v>2.2468752606846993E-3</v>
      </c>
      <c r="BY155" s="11">
        <f t="shared" ref="BY155:BY158" si="43">(BT155-MIN(BT$154:BT$158))/(MAX(BT$154:BT$158)-MIN(BT$154:BT$158))</f>
        <v>1</v>
      </c>
      <c r="BZ155" s="10">
        <f t="shared" ref="BZ155:BZ158" si="44">(BS155-MEDIAN(BS$154:BS$158))/(_xlfn.QUARTILE.INC(BS$154:BS$158,3)-_xlfn.QUARTILE.INC(BS$154:BS$158,1))</f>
        <v>1.0000498751772302</v>
      </c>
      <c r="CA155" s="10">
        <f>(BT155-MEDIAN(BT$154:BT$158))/(_xlfn.QUARTILE.INC(BT$154:BT$158,3)-_xlfn.QUARTILE.INC(BT$154:BT$158,1))</f>
        <v>1.0042827811853698</v>
      </c>
      <c r="CB155" s="10">
        <f>(BU155-MEDIAN(BU$154:BU$158))/(_xlfn.QUARTILE.INC(BU$154:BU$158,3)-_xlfn.QUARTILE.INC(BU$154:BU$158,1))</f>
        <v>0.9830325117870663</v>
      </c>
      <c r="CC155" s="10">
        <f>(BV155-MEDIAN(BV$154:BV$158))/(_xlfn.QUARTILE.INC(BV$154:BV$158,3)-_xlfn.QUARTILE.INC(BV$154:BV$158,1))</f>
        <v>1.2856037236436491</v>
      </c>
      <c r="CD155" s="10">
        <f>(BW155-MEDIAN(BW$154:BW$158))/(_xlfn.QUARTILE.INC(BW$154:BW$158,3)-_xlfn.QUARTILE.INC(BW$154:BW$158,1))</f>
        <v>0.80312664313072779</v>
      </c>
      <c r="CF155" s="7">
        <f>BV148/$BR155</f>
        <v>6.2123618234835045E-5</v>
      </c>
      <c r="CG155" s="7">
        <f t="shared" ref="CG155:CN155" si="45">BW148/$BR155</f>
        <v>3.1061809117417522E-5</v>
      </c>
      <c r="CH155" s="7">
        <f t="shared" si="45"/>
        <v>1.1648178419031571E-5</v>
      </c>
      <c r="CI155" s="7">
        <f t="shared" si="45"/>
        <v>7.7654522793543806E-6</v>
      </c>
      <c r="CJ155" s="7">
        <f t="shared" si="45"/>
        <v>1.5530904558708761E-5</v>
      </c>
      <c r="CK155" s="7">
        <f t="shared" si="45"/>
        <v>1.3589541488870165E-4</v>
      </c>
      <c r="CL155" s="7">
        <f t="shared" si="45"/>
        <v>7.7654522793543806E-6</v>
      </c>
      <c r="CM155" s="7">
        <f t="shared" si="45"/>
        <v>0</v>
      </c>
      <c r="CN155" s="7">
        <f t="shared" si="45"/>
        <v>0</v>
      </c>
      <c r="CO155" s="10">
        <f t="shared" ref="CO155:CP158" si="46">(CF155-MEDIAN(CF$154:CF$158))/(_xlfn.QUARTILE.INC(CF$154:CF$158,3)-_xlfn.QUARTILE.INC(CF$154:CF$158,1))</f>
        <v>0.89914733924475498</v>
      </c>
      <c r="CP155" s="10">
        <f t="shared" si="39"/>
        <v>0.85590843886918877</v>
      </c>
      <c r="CQ155" s="10">
        <f t="shared" si="39"/>
        <v>0</v>
      </c>
      <c r="CR155" s="10">
        <f t="shared" si="39"/>
        <v>-0.34773698737534403</v>
      </c>
      <c r="CS155" s="10">
        <f t="shared" si="39"/>
        <v>0.65449708014927344</v>
      </c>
      <c r="CT155" s="10">
        <f t="shared" si="39"/>
        <v>0.58968828672809004</v>
      </c>
      <c r="CU155" s="10">
        <f t="shared" si="39"/>
        <v>-0.41156824886525206</v>
      </c>
      <c r="CV155" s="10">
        <f t="shared" si="39"/>
        <v>0</v>
      </c>
      <c r="CW155" s="10">
        <f t="shared" si="39"/>
        <v>0</v>
      </c>
    </row>
    <row r="156" spans="68:101" x14ac:dyDescent="0.25">
      <c r="BP156" s="8" t="s">
        <v>72</v>
      </c>
      <c r="BQ156" s="8">
        <v>14447</v>
      </c>
      <c r="BR156" s="7">
        <f>'15歲以上常住人口之教育程度'!D56</f>
        <v>766943</v>
      </c>
      <c r="BS156" s="9">
        <f t="shared" si="40"/>
        <v>1.883712348896854E-2</v>
      </c>
      <c r="BT156" s="7">
        <f>BR149/$BR156</f>
        <v>2.103154993265471E-3</v>
      </c>
      <c r="BU156" s="7">
        <f>BS149/$BR156</f>
        <v>1.8071747183297847E-3</v>
      </c>
      <c r="BV156" s="7">
        <f>BT149/$BR156</f>
        <v>2.3574111765802676E-3</v>
      </c>
      <c r="BW156" s="7">
        <f t="shared" ref="BV156:BW158" si="47">BU149/$BR156</f>
        <v>5.8113836360720421E-3</v>
      </c>
      <c r="BX156" s="7">
        <f t="shared" si="42"/>
        <v>1.3389080789554717E-3</v>
      </c>
      <c r="BY156" s="11">
        <f t="shared" si="43"/>
        <v>0.58917839462857835</v>
      </c>
      <c r="BZ156" s="10">
        <f t="shared" si="44"/>
        <v>0.60021370299791987</v>
      </c>
      <c r="CA156" s="10">
        <f>(BT156-MEDIAN(BT$154:BT$158))/(_xlfn.QUARTILE.INC(BT$154:BT$158,3)-_xlfn.QUARTILE.INC(BT$154:BT$158,1))</f>
        <v>0.25761267183294356</v>
      </c>
      <c r="CB156" s="10">
        <f>(BU156-MEDIAN(BU$154:BU$158))/(_xlfn.QUARTILE.INC(BU$154:BU$158,3)-_xlfn.QUARTILE.INC(BU$154:BU$158,1))</f>
        <v>0.91582954799058336</v>
      </c>
      <c r="CC156" s="10">
        <f>(BV156-MEDIAN(BV$154:BV$158))/(_xlfn.QUARTILE.INC(BV$154:BV$158,3)-_xlfn.QUARTILE.INC(BV$154:BV$158,1))</f>
        <v>0.91341019738124141</v>
      </c>
      <c r="CD156" s="10">
        <f>(BW156-MEDIAN(BW$154:BW$158))/(_xlfn.QUARTILE.INC(BW$154:BW$158,3)-_xlfn.QUARTILE.INC(BW$154:BW$158,1))</f>
        <v>0.54684718112272168</v>
      </c>
      <c r="CF156" s="7">
        <f>BV149/$BR156</f>
        <v>1.5385758785203073E-4</v>
      </c>
      <c r="CG156" s="7">
        <f t="shared" ref="CG156:CN157" si="48">BW149/$BR156</f>
        <v>3.6508580168278474E-5</v>
      </c>
      <c r="CH156" s="7">
        <f t="shared" si="48"/>
        <v>4.172409162088969E-5</v>
      </c>
      <c r="CI156" s="7">
        <f t="shared" si="48"/>
        <v>2.9989190852514463E-5</v>
      </c>
      <c r="CJ156" s="7">
        <f t="shared" si="48"/>
        <v>2.0862045810444845E-5</v>
      </c>
      <c r="CK156" s="7">
        <f t="shared" si="48"/>
        <v>2.2687474818858767E-4</v>
      </c>
      <c r="CL156" s="7">
        <f t="shared" si="48"/>
        <v>3.6508580168278474E-5</v>
      </c>
      <c r="CM156" s="7">
        <f t="shared" si="48"/>
        <v>3.911633589458408E-6</v>
      </c>
      <c r="CN156" s="7">
        <f>CD149/$BR156</f>
        <v>2.6077557263056056E-6</v>
      </c>
      <c r="CO156" s="10">
        <f t="shared" si="46"/>
        <v>3.2425622554322029</v>
      </c>
      <c r="CP156" s="10">
        <f t="shared" si="39"/>
        <v>1.3965244406028379</v>
      </c>
      <c r="CQ156" s="10">
        <f t="shared" si="39"/>
        <v>3.5216688831015204</v>
      </c>
      <c r="CR156" s="10">
        <f t="shared" si="39"/>
        <v>1.1668662911924241</v>
      </c>
      <c r="CS156" s="10">
        <f t="shared" si="39"/>
        <v>1.1867522598060707</v>
      </c>
      <c r="CT156" s="10">
        <f t="shared" si="39"/>
        <v>1.8776661533921717</v>
      </c>
      <c r="CU156" s="10">
        <f t="shared" si="39"/>
        <v>4.6332053759711496</v>
      </c>
      <c r="CV156" s="10">
        <f t="shared" si="39"/>
        <v>1.0639526014319185</v>
      </c>
      <c r="CW156" s="10">
        <f t="shared" si="39"/>
        <v>1.4186034685758915</v>
      </c>
    </row>
    <row r="157" spans="68:101" x14ac:dyDescent="0.25">
      <c r="BP157" s="8" t="s">
        <v>73</v>
      </c>
      <c r="BQ157" s="8">
        <v>2106</v>
      </c>
      <c r="BR157" s="7">
        <f>'15歲以上常住人口之教育程度'!D57</f>
        <v>1087988</v>
      </c>
      <c r="BS157" s="9">
        <f t="shared" si="40"/>
        <v>1.9356831141519944E-3</v>
      </c>
      <c r="BT157" s="7">
        <f t="shared" ref="BT156:BT158" si="49">BR150/$BR157</f>
        <v>1.9301683474450085E-4</v>
      </c>
      <c r="BU157" s="7">
        <f t="shared" ref="BU156:BU158" si="50">BS150/$BR157</f>
        <v>2.9595914660823466E-4</v>
      </c>
      <c r="BV157" s="7">
        <f t="shared" si="47"/>
        <v>1.0569969521722666E-4</v>
      </c>
      <c r="BW157" s="7">
        <f t="shared" ref="BW157:BW158" si="51">BU150/$BR157</f>
        <v>5.3493237057761667E-4</v>
      </c>
      <c r="BX157" s="7">
        <f t="shared" si="42"/>
        <v>1.2287833187219071E-4</v>
      </c>
      <c r="BY157" s="11">
        <f t="shared" si="43"/>
        <v>3.8973424286696132E-2</v>
      </c>
      <c r="BZ157" s="10">
        <f t="shared" si="44"/>
        <v>-0.39978629700208013</v>
      </c>
      <c r="CA157" s="10">
        <f>(BT157-MEDIAN(BT$154:BT$158))/(_xlfn.QUARTILE.INC(BT$154:BT$158,3)-_xlfn.QUARTILE.INC(BT$154:BT$158,1))</f>
        <v>-0.74238732816705644</v>
      </c>
      <c r="CB157" s="10">
        <f>(BU157-MEDIAN(BU$154:BU$158))/(_xlfn.QUARTILE.INC(BU$154:BU$158,3)-_xlfn.QUARTILE.INC(BU$154:BU$158,1))</f>
        <v>0</v>
      </c>
      <c r="CC157" s="10">
        <f>(BV157-MEDIAN(BV$154:BV$158))/(_xlfn.QUARTILE.INC(BV$154:BV$158,3)-_xlfn.QUARTILE.INC(BV$154:BV$158,1))</f>
        <v>-8.6589802618758566E-2</v>
      </c>
      <c r="CD157" s="10">
        <f>(BW157-MEDIAN(BW$154:BW$158))/(_xlfn.QUARTILE.INC(BW$154:BW$158,3)-_xlfn.QUARTILE.INC(BW$154:BW$158,1))</f>
        <v>-0.45315281887727826</v>
      </c>
      <c r="CF157" s="7">
        <f t="shared" ref="CF156:CF158" si="52">BV150/$BR157</f>
        <v>2.2978194612440579E-5</v>
      </c>
      <c r="CG157" s="7">
        <f t="shared" si="48"/>
        <v>1.3786916767464346E-5</v>
      </c>
      <c r="CH157" s="7">
        <f t="shared" si="48"/>
        <v>1.3786916767464346E-5</v>
      </c>
      <c r="CI157" s="7">
        <f t="shared" si="48"/>
        <v>1.2867788982966724E-5</v>
      </c>
      <c r="CJ157" s="7">
        <f t="shared" si="48"/>
        <v>5.5147667069857391E-6</v>
      </c>
      <c r="CK157" s="7">
        <f t="shared" si="48"/>
        <v>6.5258072699331246E-5</v>
      </c>
      <c r="CL157" s="7">
        <f t="shared" si="48"/>
        <v>1.0110405629473854E-5</v>
      </c>
      <c r="CM157" s="7">
        <f t="shared" si="48"/>
        <v>3.6765111379904927E-6</v>
      </c>
      <c r="CN157" s="7">
        <f t="shared" si="48"/>
        <v>1.8382555689952464E-6</v>
      </c>
      <c r="CO157" s="10">
        <f t="shared" si="46"/>
        <v>-0.10085266075524502</v>
      </c>
      <c r="CP157" s="10">
        <f t="shared" si="39"/>
        <v>-0.85870066538803724</v>
      </c>
      <c r="CQ157" s="10">
        <f t="shared" si="39"/>
        <v>0.25043057679479913</v>
      </c>
      <c r="CR157" s="10">
        <f t="shared" si="39"/>
        <v>0</v>
      </c>
      <c r="CS157" s="10">
        <f t="shared" si="39"/>
        <v>-0.34550291985072668</v>
      </c>
      <c r="CT157" s="10">
        <f t="shared" si="39"/>
        <v>-0.41031171327190996</v>
      </c>
      <c r="CU157" s="10">
        <f t="shared" si="39"/>
        <v>0</v>
      </c>
      <c r="CV157" s="10">
        <f t="shared" si="39"/>
        <v>1</v>
      </c>
      <c r="CW157" s="10">
        <f t="shared" si="39"/>
        <v>1</v>
      </c>
    </row>
    <row r="158" spans="68:101" x14ac:dyDescent="0.25">
      <c r="BP158" s="8" t="s">
        <v>74</v>
      </c>
      <c r="BQ158" s="8">
        <v>104</v>
      </c>
      <c r="BR158" s="7">
        <f>'15歲以上常住人口之教育程度'!D58</f>
        <v>190597</v>
      </c>
      <c r="BS158" s="9">
        <f t="shared" si="40"/>
        <v>5.4565391900187308E-4</v>
      </c>
      <c r="BT158" s="7">
        <f t="shared" si="49"/>
        <v>5.7713395279044266E-5</v>
      </c>
      <c r="BU158" s="7">
        <f t="shared" si="50"/>
        <v>4.1973378384759465E-5</v>
      </c>
      <c r="BV158" s="7">
        <f t="shared" si="47"/>
        <v>0</v>
      </c>
      <c r="BW158" s="7">
        <f t="shared" si="51"/>
        <v>1.2592013515427841E-4</v>
      </c>
      <c r="BX158" s="7">
        <f t="shared" si="42"/>
        <v>3.6741488524312115E-5</v>
      </c>
      <c r="BY158" s="11">
        <f t="shared" si="43"/>
        <v>0</v>
      </c>
      <c r="BZ158" s="10">
        <f t="shared" si="44"/>
        <v>-0.48202953570387086</v>
      </c>
      <c r="CA158" s="10">
        <f>(BT158-MEDIAN(BT$154:BT$158))/(_xlfn.QUARTILE.INC(BT$154:BT$158,3)-_xlfn.QUARTILE.INC(BT$154:BT$158,1))</f>
        <v>-0.81322170151428208</v>
      </c>
      <c r="CB158" s="10">
        <f>(BU158-MEDIAN(BU$154:BU$158))/(_xlfn.QUARTILE.INC(BU$154:BU$158,3)-_xlfn.QUARTILE.INC(BU$154:BU$158,1))</f>
        <v>-0.15392090689163812</v>
      </c>
      <c r="CC158" s="10">
        <f>(BV158-MEDIAN(BV$154:BV$158))/(_xlfn.QUARTILE.INC(BV$154:BV$158,3)-_xlfn.QUARTILE.INC(BV$154:BV$158,1))</f>
        <v>-0.13353173816071481</v>
      </c>
      <c r="CD158" s="10">
        <f>(BW158-MEDIAN(BW$154:BW$158))/(_xlfn.QUARTILE.INC(BW$154:BW$158,3)-_xlfn.QUARTILE.INC(BW$154:BW$158,1))</f>
        <v>-0.5306693569524219</v>
      </c>
      <c r="CF158" s="7">
        <f>BV151/$BR158</f>
        <v>5.2466722980949331E-6</v>
      </c>
      <c r="CG158" s="7">
        <f t="shared" ref="CG158:CN158" si="53">BW151/$BR158</f>
        <v>2.0986689192379732E-5</v>
      </c>
      <c r="CH158" s="7">
        <f t="shared" si="53"/>
        <v>5.2466722980949331E-6</v>
      </c>
      <c r="CI158" s="7">
        <f t="shared" si="53"/>
        <v>5.2466722980949331E-6</v>
      </c>
      <c r="CJ158" s="7">
        <f t="shared" si="53"/>
        <v>5.2466722980949331E-6</v>
      </c>
      <c r="CK158" s="7">
        <f t="shared" si="53"/>
        <v>4.7220050682854396E-5</v>
      </c>
      <c r="CL158" s="7">
        <f t="shared" si="53"/>
        <v>0</v>
      </c>
      <c r="CM158" s="7">
        <f t="shared" si="53"/>
        <v>0</v>
      </c>
      <c r="CN158" s="7">
        <f t="shared" si="53"/>
        <v>0</v>
      </c>
      <c r="CO158" s="10">
        <f>(CF158-MEDIAN(CF$154:CF$158))/(_xlfn.QUARTILE.INC(CF$154:CF$158,3)-_xlfn.QUARTILE.INC(CF$154:CF$158,1))</f>
        <v>-0.55381805679713969</v>
      </c>
      <c r="CP158" s="10">
        <f t="shared" si="39"/>
        <v>-0.14409156113081117</v>
      </c>
      <c r="CQ158" s="10">
        <f t="shared" si="39"/>
        <v>-0.74956942320520081</v>
      </c>
      <c r="CR158" s="10">
        <f t="shared" si="39"/>
        <v>-0.51939813273338886</v>
      </c>
      <c r="CS158" s="10">
        <f t="shared" si="39"/>
        <v>-0.37226916576902613</v>
      </c>
      <c r="CT158" s="10">
        <f t="shared" si="39"/>
        <v>-0.66567270870855921</v>
      </c>
      <c r="CU158" s="10">
        <f t="shared" si="39"/>
        <v>-1.7745009469070825</v>
      </c>
      <c r="CV158" s="10">
        <f t="shared" si="39"/>
        <v>0</v>
      </c>
      <c r="CW158" s="10">
        <f>(CN158-MEDIAN(CN$154:CN$158))/(_xlfn.QUARTILE.INC(CN$154:CN$158,3)-_xlfn.QUARTILE.INC(CN$154:CN$158,1))</f>
        <v>0</v>
      </c>
    </row>
    <row r="159" spans="68:101" x14ac:dyDescent="0.25">
      <c r="BX159" s="12" t="s">
        <v>267</v>
      </c>
      <c r="BY159" s="7" t="s">
        <v>266</v>
      </c>
      <c r="BZ159" s="7" t="s">
        <v>273</v>
      </c>
    </row>
    <row r="160" spans="68:101" x14ac:dyDescent="0.25">
      <c r="BZ160" s="7"/>
    </row>
    <row r="183" spans="1:18" ht="25.5" x14ac:dyDescent="0.25">
      <c r="A183" s="2"/>
      <c r="B183" s="2"/>
      <c r="C183" s="1" t="s">
        <v>137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3" t="s">
        <v>138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2"/>
      <c r="B186" s="2"/>
      <c r="C186" s="4" t="s">
        <v>139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2"/>
      <c r="B187" s="2"/>
      <c r="C187" s="5" t="s">
        <v>140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2"/>
      <c r="B189" s="2"/>
      <c r="C189" s="4" t="s">
        <v>260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6" t="s">
        <v>284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3" t="s">
        <v>286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6" t="s">
        <v>288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3" t="s">
        <v>285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6" t="s">
        <v>287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6" t="s">
        <v>289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</sheetData>
  <phoneticPr fontId="18" type="noConversion"/>
  <conditionalFormatting sqref="C2:BM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BM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BM9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{16B3352C-B1DF-4812-A179-E2A05A13807E}</x14:id>
        </ext>
      </extLst>
    </cfRule>
  </conditionalFormatting>
  <conditionalFormatting sqref="BR145:BU1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{2B97692A-41C6-45FF-B510-CE1C1EE86C82}</x14:id>
        </ext>
      </extLst>
    </cfRule>
  </conditionalFormatting>
  <conditionalFormatting sqref="BQ145:BQ1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{9064AF6A-75D1-4765-94EA-6BC7B0333759}</x14:id>
        </ext>
      </extLst>
    </cfRule>
  </conditionalFormatting>
  <conditionalFormatting sqref="BV145:CD15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{52FC9857-23D3-4E22-B3C9-BE76C56728F9}</x14:id>
        </ext>
      </extLs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B3352C-B1DF-4812-A179-E2A05A138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C91:BM97</xm:sqref>
        </x14:conditionalFormatting>
        <x14:conditionalFormatting xmlns:xm="http://schemas.microsoft.com/office/excel/2006/main">
          <x14:cfRule type="dataBar" id="{2B97692A-41C6-45FF-B510-CE1C1EE86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BR145:BU151</xm:sqref>
        </x14:conditionalFormatting>
        <x14:conditionalFormatting xmlns:xm="http://schemas.microsoft.com/office/excel/2006/main">
          <x14:cfRule type="dataBar" id="{9064AF6A-75D1-4765-94EA-6BC7B0333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BQ145:BQ151</xm:sqref>
        </x14:conditionalFormatting>
        <x14:conditionalFormatting xmlns:xm="http://schemas.microsoft.com/office/excel/2006/main">
          <x14:cfRule type="dataBar" id="{52FC9857-23D3-4E22-B3C9-BE76C5672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BV145:CD151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C248-293B-4FAC-B9C4-2219D8246F25}">
  <dimension ref="A1:N30"/>
  <sheetViews>
    <sheetView workbookViewId="0">
      <selection activeCell="H34" sqref="H34"/>
    </sheetView>
  </sheetViews>
  <sheetFormatPr defaultRowHeight="16.5" x14ac:dyDescent="0.25"/>
  <sheetData>
    <row r="1" spans="1:14" x14ac:dyDescent="0.25">
      <c r="A1" t="s">
        <v>142</v>
      </c>
      <c r="B1" t="s">
        <v>143</v>
      </c>
      <c r="C1" t="s">
        <v>76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</row>
    <row r="2" spans="1:14" x14ac:dyDescent="0.25">
      <c r="A2">
        <v>2021</v>
      </c>
      <c r="B2" t="s">
        <v>155</v>
      </c>
      <c r="C2">
        <v>20193</v>
      </c>
      <c r="D2">
        <v>100</v>
      </c>
      <c r="E2">
        <v>2436</v>
      </c>
      <c r="F2">
        <v>12.07</v>
      </c>
      <c r="G2">
        <v>1946</v>
      </c>
      <c r="H2">
        <v>9.64</v>
      </c>
      <c r="I2">
        <v>6016</v>
      </c>
      <c r="J2">
        <v>29.79</v>
      </c>
      <c r="K2">
        <v>9794</v>
      </c>
      <c r="L2">
        <v>48.05</v>
      </c>
      <c r="M2">
        <v>15810</v>
      </c>
      <c r="N2">
        <v>77.8</v>
      </c>
    </row>
    <row r="3" spans="1:14" x14ac:dyDescent="0.25">
      <c r="A3">
        <v>2021</v>
      </c>
      <c r="B3" t="s">
        <v>156</v>
      </c>
      <c r="C3">
        <v>20193</v>
      </c>
      <c r="D3">
        <v>100</v>
      </c>
      <c r="E3">
        <v>2436</v>
      </c>
      <c r="F3">
        <v>12.07</v>
      </c>
      <c r="G3">
        <v>1946</v>
      </c>
      <c r="H3">
        <v>9.64</v>
      </c>
      <c r="I3">
        <v>6016</v>
      </c>
      <c r="J3">
        <v>29.79</v>
      </c>
      <c r="K3">
        <v>9794</v>
      </c>
      <c r="L3">
        <v>48.05</v>
      </c>
      <c r="M3">
        <v>15810</v>
      </c>
      <c r="N3">
        <v>77.8</v>
      </c>
    </row>
    <row r="4" spans="1:14" x14ac:dyDescent="0.25">
      <c r="A4">
        <v>2021</v>
      </c>
      <c r="B4" t="s">
        <v>157</v>
      </c>
      <c r="C4">
        <v>9242</v>
      </c>
      <c r="D4">
        <v>100</v>
      </c>
      <c r="E4">
        <v>722</v>
      </c>
      <c r="F4">
        <v>7.81</v>
      </c>
      <c r="G4">
        <v>784</v>
      </c>
      <c r="H4">
        <v>8.48</v>
      </c>
      <c r="I4">
        <v>2600</v>
      </c>
      <c r="J4">
        <v>28.13</v>
      </c>
      <c r="K4">
        <v>5137</v>
      </c>
      <c r="L4">
        <v>55.58</v>
      </c>
      <c r="M4">
        <v>7737</v>
      </c>
      <c r="N4">
        <v>83.7</v>
      </c>
    </row>
    <row r="5" spans="1:14" x14ac:dyDescent="0.25">
      <c r="A5">
        <v>2021</v>
      </c>
      <c r="B5" t="s">
        <v>158</v>
      </c>
      <c r="C5">
        <v>2232</v>
      </c>
      <c r="D5">
        <v>100</v>
      </c>
      <c r="E5">
        <v>48</v>
      </c>
      <c r="F5">
        <v>2.17</v>
      </c>
      <c r="G5">
        <v>51</v>
      </c>
      <c r="H5">
        <v>2.27</v>
      </c>
      <c r="I5">
        <v>343</v>
      </c>
      <c r="J5">
        <v>15.35</v>
      </c>
      <c r="K5">
        <v>1790</v>
      </c>
      <c r="L5">
        <v>80.22</v>
      </c>
      <c r="M5">
        <v>2133</v>
      </c>
      <c r="N5">
        <v>95.6</v>
      </c>
    </row>
    <row r="6" spans="1:14" x14ac:dyDescent="0.25">
      <c r="A6">
        <v>2021</v>
      </c>
      <c r="B6" t="s">
        <v>159</v>
      </c>
      <c r="C6">
        <v>3523</v>
      </c>
      <c r="D6">
        <v>100</v>
      </c>
      <c r="E6">
        <v>292</v>
      </c>
      <c r="F6">
        <v>8.2899999999999991</v>
      </c>
      <c r="G6">
        <v>365</v>
      </c>
      <c r="H6">
        <v>10.37</v>
      </c>
      <c r="I6">
        <v>1121</v>
      </c>
      <c r="J6">
        <v>31.81</v>
      </c>
      <c r="K6">
        <v>1745</v>
      </c>
      <c r="L6">
        <v>49.53</v>
      </c>
      <c r="M6">
        <v>2866</v>
      </c>
      <c r="N6">
        <v>81.3</v>
      </c>
    </row>
    <row r="7" spans="1:14" x14ac:dyDescent="0.25">
      <c r="A7">
        <v>2021</v>
      </c>
      <c r="B7" t="s">
        <v>160</v>
      </c>
      <c r="C7">
        <v>325</v>
      </c>
      <c r="D7">
        <v>100</v>
      </c>
      <c r="E7">
        <v>42</v>
      </c>
      <c r="F7">
        <v>12.81</v>
      </c>
      <c r="G7">
        <v>31</v>
      </c>
      <c r="H7">
        <v>9.43</v>
      </c>
      <c r="I7">
        <v>111</v>
      </c>
      <c r="J7">
        <v>34.07</v>
      </c>
      <c r="K7">
        <v>142</v>
      </c>
      <c r="L7">
        <v>43.7</v>
      </c>
      <c r="M7">
        <v>253</v>
      </c>
      <c r="N7">
        <v>77.8</v>
      </c>
    </row>
    <row r="8" spans="1:14" x14ac:dyDescent="0.25">
      <c r="A8">
        <v>2021</v>
      </c>
      <c r="B8" t="s">
        <v>161</v>
      </c>
      <c r="C8">
        <v>373</v>
      </c>
      <c r="D8">
        <v>100</v>
      </c>
      <c r="E8">
        <v>21</v>
      </c>
      <c r="F8">
        <v>5.52</v>
      </c>
      <c r="G8">
        <v>22</v>
      </c>
      <c r="H8">
        <v>6.01</v>
      </c>
      <c r="I8">
        <v>101</v>
      </c>
      <c r="J8">
        <v>27.03</v>
      </c>
      <c r="K8">
        <v>229</v>
      </c>
      <c r="L8">
        <v>61.44</v>
      </c>
      <c r="M8">
        <v>330</v>
      </c>
      <c r="N8">
        <v>88.5</v>
      </c>
    </row>
    <row r="9" spans="1:14" x14ac:dyDescent="0.25">
      <c r="A9">
        <v>2021</v>
      </c>
      <c r="B9" t="s">
        <v>162</v>
      </c>
      <c r="C9">
        <v>1919</v>
      </c>
      <c r="D9">
        <v>100</v>
      </c>
      <c r="E9">
        <v>189</v>
      </c>
      <c r="F9">
        <v>9.85</v>
      </c>
      <c r="G9">
        <v>188</v>
      </c>
      <c r="H9">
        <v>9.81</v>
      </c>
      <c r="I9">
        <v>662</v>
      </c>
      <c r="J9">
        <v>34.49</v>
      </c>
      <c r="K9">
        <v>880</v>
      </c>
      <c r="L9">
        <v>45.86</v>
      </c>
      <c r="M9">
        <v>1542</v>
      </c>
      <c r="N9">
        <v>80.400000000000006</v>
      </c>
    </row>
    <row r="10" spans="1:14" x14ac:dyDescent="0.25">
      <c r="A10">
        <v>2021</v>
      </c>
      <c r="B10" t="s">
        <v>163</v>
      </c>
      <c r="C10">
        <v>477</v>
      </c>
      <c r="D10">
        <v>100</v>
      </c>
      <c r="E10">
        <v>56</v>
      </c>
      <c r="F10">
        <v>11.77</v>
      </c>
      <c r="G10">
        <v>41</v>
      </c>
      <c r="H10">
        <v>8.58</v>
      </c>
      <c r="I10">
        <v>160</v>
      </c>
      <c r="J10">
        <v>33.61</v>
      </c>
      <c r="K10">
        <v>220</v>
      </c>
      <c r="L10">
        <v>46.04</v>
      </c>
      <c r="M10">
        <v>380</v>
      </c>
      <c r="N10">
        <v>79.7</v>
      </c>
    </row>
    <row r="11" spans="1:14" x14ac:dyDescent="0.25">
      <c r="A11">
        <v>2021</v>
      </c>
      <c r="B11" t="s">
        <v>164</v>
      </c>
      <c r="C11">
        <v>394</v>
      </c>
      <c r="D11">
        <v>100</v>
      </c>
      <c r="E11">
        <v>74</v>
      </c>
      <c r="F11">
        <v>18.91</v>
      </c>
      <c r="G11">
        <v>86</v>
      </c>
      <c r="H11">
        <v>21.77</v>
      </c>
      <c r="I11">
        <v>103</v>
      </c>
      <c r="J11">
        <v>26.1</v>
      </c>
      <c r="K11">
        <v>131</v>
      </c>
      <c r="L11">
        <v>33.21</v>
      </c>
      <c r="M11">
        <v>234</v>
      </c>
      <c r="N11">
        <v>59.3</v>
      </c>
    </row>
    <row r="12" spans="1:14" x14ac:dyDescent="0.25">
      <c r="A12">
        <v>2021</v>
      </c>
      <c r="B12" t="s">
        <v>165</v>
      </c>
      <c r="C12">
        <v>4994</v>
      </c>
      <c r="D12">
        <v>100</v>
      </c>
      <c r="E12">
        <v>720</v>
      </c>
      <c r="F12">
        <v>14.42</v>
      </c>
      <c r="G12">
        <v>564</v>
      </c>
      <c r="H12">
        <v>11.29</v>
      </c>
      <c r="I12">
        <v>1551</v>
      </c>
      <c r="J12">
        <v>31.05</v>
      </c>
      <c r="K12">
        <v>2159</v>
      </c>
      <c r="L12">
        <v>43.24</v>
      </c>
      <c r="M12">
        <v>3710</v>
      </c>
      <c r="N12">
        <v>74.3</v>
      </c>
    </row>
    <row r="13" spans="1:14" x14ac:dyDescent="0.25">
      <c r="A13">
        <v>2021</v>
      </c>
      <c r="B13" t="s">
        <v>166</v>
      </c>
      <c r="C13">
        <v>2406</v>
      </c>
      <c r="D13">
        <v>100</v>
      </c>
      <c r="E13">
        <v>198</v>
      </c>
      <c r="F13">
        <v>8.2200000000000006</v>
      </c>
      <c r="G13">
        <v>198</v>
      </c>
      <c r="H13">
        <v>8.24</v>
      </c>
      <c r="I13">
        <v>771</v>
      </c>
      <c r="J13">
        <v>32.06</v>
      </c>
      <c r="K13">
        <v>1239</v>
      </c>
      <c r="L13">
        <v>51.48</v>
      </c>
      <c r="M13">
        <v>2010</v>
      </c>
      <c r="N13">
        <v>83.5</v>
      </c>
    </row>
    <row r="14" spans="1:14" x14ac:dyDescent="0.25">
      <c r="A14">
        <v>2021</v>
      </c>
      <c r="B14" t="s">
        <v>167</v>
      </c>
      <c r="C14">
        <v>470</v>
      </c>
      <c r="D14">
        <v>100</v>
      </c>
      <c r="E14">
        <v>64</v>
      </c>
      <c r="F14">
        <v>13.51</v>
      </c>
      <c r="G14">
        <v>51</v>
      </c>
      <c r="H14">
        <v>10.93</v>
      </c>
      <c r="I14">
        <v>165</v>
      </c>
      <c r="J14">
        <v>34.99</v>
      </c>
      <c r="K14">
        <v>191</v>
      </c>
      <c r="L14">
        <v>40.57</v>
      </c>
      <c r="M14">
        <v>356</v>
      </c>
      <c r="N14">
        <v>75.56</v>
      </c>
    </row>
    <row r="15" spans="1:14" x14ac:dyDescent="0.25">
      <c r="A15">
        <v>2021</v>
      </c>
      <c r="B15" t="s">
        <v>168</v>
      </c>
      <c r="C15">
        <v>1094</v>
      </c>
      <c r="D15">
        <v>100</v>
      </c>
      <c r="E15">
        <v>218</v>
      </c>
      <c r="F15">
        <v>19.96</v>
      </c>
      <c r="G15">
        <v>151</v>
      </c>
      <c r="H15">
        <v>13.83</v>
      </c>
      <c r="I15">
        <v>337</v>
      </c>
      <c r="J15">
        <v>30.83</v>
      </c>
      <c r="K15">
        <v>387</v>
      </c>
      <c r="L15">
        <v>35.380000000000003</v>
      </c>
      <c r="M15">
        <v>724</v>
      </c>
      <c r="N15">
        <v>66.209999999999994</v>
      </c>
    </row>
    <row r="16" spans="1:14" x14ac:dyDescent="0.25">
      <c r="A16">
        <v>2021</v>
      </c>
      <c r="B16" t="s">
        <v>169</v>
      </c>
      <c r="C16">
        <v>430</v>
      </c>
      <c r="D16">
        <v>100</v>
      </c>
      <c r="E16">
        <v>84</v>
      </c>
      <c r="F16">
        <v>19.66</v>
      </c>
      <c r="G16">
        <v>66</v>
      </c>
      <c r="H16">
        <v>15.42</v>
      </c>
      <c r="I16">
        <v>123</v>
      </c>
      <c r="J16">
        <v>28.67</v>
      </c>
      <c r="K16">
        <v>156</v>
      </c>
      <c r="L16">
        <v>36.25</v>
      </c>
      <c r="M16">
        <v>279</v>
      </c>
      <c r="N16">
        <v>64.92</v>
      </c>
    </row>
    <row r="17" spans="1:14" x14ac:dyDescent="0.25">
      <c r="A17">
        <v>2021</v>
      </c>
      <c r="B17" t="s">
        <v>170</v>
      </c>
      <c r="C17">
        <v>594</v>
      </c>
      <c r="D17">
        <v>100</v>
      </c>
      <c r="E17">
        <v>156</v>
      </c>
      <c r="F17">
        <v>26.27</v>
      </c>
      <c r="G17">
        <v>96</v>
      </c>
      <c r="H17">
        <v>16.23</v>
      </c>
      <c r="I17">
        <v>155</v>
      </c>
      <c r="J17">
        <v>26.01</v>
      </c>
      <c r="K17">
        <v>187</v>
      </c>
      <c r="L17">
        <v>31.48</v>
      </c>
      <c r="M17">
        <v>342</v>
      </c>
      <c r="N17">
        <v>57.49</v>
      </c>
    </row>
    <row r="18" spans="1:14" x14ac:dyDescent="0.25">
      <c r="A18">
        <v>2021</v>
      </c>
      <c r="B18" t="s">
        <v>171</v>
      </c>
      <c r="C18">
        <v>5497</v>
      </c>
      <c r="D18">
        <v>100</v>
      </c>
      <c r="E18">
        <v>895</v>
      </c>
      <c r="F18">
        <v>16.28</v>
      </c>
      <c r="G18">
        <v>547</v>
      </c>
      <c r="H18">
        <v>9.9499999999999993</v>
      </c>
      <c r="I18">
        <v>1727</v>
      </c>
      <c r="J18">
        <v>31.41</v>
      </c>
      <c r="K18">
        <v>2328</v>
      </c>
      <c r="L18">
        <v>42.36</v>
      </c>
      <c r="M18">
        <v>4055</v>
      </c>
      <c r="N18">
        <v>73.8</v>
      </c>
    </row>
    <row r="19" spans="1:14" x14ac:dyDescent="0.25">
      <c r="A19">
        <v>2021</v>
      </c>
      <c r="B19" t="s">
        <v>172</v>
      </c>
      <c r="C19">
        <v>2397</v>
      </c>
      <c r="D19">
        <v>100</v>
      </c>
      <c r="E19">
        <v>231</v>
      </c>
      <c r="F19">
        <v>9.6300000000000008</v>
      </c>
      <c r="G19">
        <v>201</v>
      </c>
      <c r="H19">
        <v>8.4</v>
      </c>
      <c r="I19">
        <v>819</v>
      </c>
      <c r="J19">
        <v>34.159999999999997</v>
      </c>
      <c r="K19">
        <v>1146</v>
      </c>
      <c r="L19">
        <v>47.81</v>
      </c>
      <c r="M19">
        <v>1965</v>
      </c>
      <c r="N19">
        <v>82</v>
      </c>
    </row>
    <row r="20" spans="1:14" x14ac:dyDescent="0.25">
      <c r="A20">
        <v>2021</v>
      </c>
      <c r="B20" t="s">
        <v>173</v>
      </c>
      <c r="C20">
        <v>1628</v>
      </c>
      <c r="D20">
        <v>100</v>
      </c>
      <c r="E20">
        <v>330</v>
      </c>
      <c r="F20">
        <v>20.260000000000002</v>
      </c>
      <c r="G20">
        <v>166</v>
      </c>
      <c r="H20">
        <v>10.23</v>
      </c>
      <c r="I20">
        <v>468</v>
      </c>
      <c r="J20">
        <v>28.76</v>
      </c>
      <c r="K20">
        <v>663</v>
      </c>
      <c r="L20">
        <v>40.75</v>
      </c>
      <c r="M20">
        <v>1131</v>
      </c>
      <c r="N20">
        <v>69.5</v>
      </c>
    </row>
    <row r="21" spans="1:14" x14ac:dyDescent="0.25">
      <c r="A21">
        <v>2021</v>
      </c>
      <c r="B21" t="s">
        <v>174</v>
      </c>
      <c r="C21">
        <v>228</v>
      </c>
      <c r="D21">
        <v>100</v>
      </c>
      <c r="E21">
        <v>13</v>
      </c>
      <c r="F21">
        <v>5.73</v>
      </c>
      <c r="G21">
        <v>14</v>
      </c>
      <c r="H21">
        <v>6</v>
      </c>
      <c r="I21">
        <v>65</v>
      </c>
      <c r="J21">
        <v>28.62</v>
      </c>
      <c r="K21">
        <v>136</v>
      </c>
      <c r="L21">
        <v>59.65</v>
      </c>
      <c r="M21">
        <v>201</v>
      </c>
      <c r="N21">
        <v>88.3</v>
      </c>
    </row>
    <row r="22" spans="1:14" x14ac:dyDescent="0.25">
      <c r="A22">
        <v>2021</v>
      </c>
      <c r="B22" t="s">
        <v>175</v>
      </c>
      <c r="C22">
        <v>447</v>
      </c>
      <c r="D22">
        <v>100</v>
      </c>
      <c r="E22">
        <v>136</v>
      </c>
      <c r="F22">
        <v>30.37</v>
      </c>
      <c r="G22">
        <v>62</v>
      </c>
      <c r="H22">
        <v>13.76</v>
      </c>
      <c r="I22">
        <v>117</v>
      </c>
      <c r="J22">
        <v>26.13</v>
      </c>
      <c r="K22">
        <v>133</v>
      </c>
      <c r="L22">
        <v>29.75</v>
      </c>
      <c r="M22">
        <v>250</v>
      </c>
      <c r="N22">
        <v>55.9</v>
      </c>
    </row>
    <row r="23" spans="1:14" x14ac:dyDescent="0.25">
      <c r="A23">
        <v>2021</v>
      </c>
      <c r="B23" t="s">
        <v>176</v>
      </c>
      <c r="C23">
        <v>707</v>
      </c>
      <c r="D23">
        <v>100</v>
      </c>
      <c r="E23">
        <v>167</v>
      </c>
      <c r="F23">
        <v>23.58</v>
      </c>
      <c r="G23">
        <v>94</v>
      </c>
      <c r="H23">
        <v>13.26</v>
      </c>
      <c r="I23">
        <v>229</v>
      </c>
      <c r="J23">
        <v>32.43</v>
      </c>
      <c r="K23">
        <v>217</v>
      </c>
      <c r="L23">
        <v>30.73</v>
      </c>
      <c r="M23">
        <v>446</v>
      </c>
      <c r="N23">
        <v>63.2</v>
      </c>
    </row>
    <row r="24" spans="1:14" x14ac:dyDescent="0.25">
      <c r="A24">
        <v>2021</v>
      </c>
      <c r="B24" t="s">
        <v>177</v>
      </c>
      <c r="C24">
        <v>89</v>
      </c>
      <c r="D24">
        <v>100</v>
      </c>
      <c r="E24">
        <v>19</v>
      </c>
      <c r="F24">
        <v>21.11</v>
      </c>
      <c r="G24">
        <v>10</v>
      </c>
      <c r="H24">
        <v>11.26</v>
      </c>
      <c r="I24">
        <v>28</v>
      </c>
      <c r="J24">
        <v>31.5</v>
      </c>
      <c r="K24">
        <v>32</v>
      </c>
      <c r="L24">
        <v>36.130000000000003</v>
      </c>
      <c r="M24">
        <v>60</v>
      </c>
      <c r="N24">
        <v>67.599999999999994</v>
      </c>
    </row>
    <row r="25" spans="1:14" x14ac:dyDescent="0.25">
      <c r="A25">
        <v>2021</v>
      </c>
      <c r="B25" t="s">
        <v>178</v>
      </c>
      <c r="C25">
        <v>460</v>
      </c>
      <c r="D25">
        <v>100</v>
      </c>
      <c r="E25">
        <v>100</v>
      </c>
      <c r="F25">
        <v>21.79</v>
      </c>
      <c r="G25">
        <v>51</v>
      </c>
      <c r="H25">
        <v>11.15</v>
      </c>
      <c r="I25">
        <v>139</v>
      </c>
      <c r="J25">
        <v>30.19</v>
      </c>
      <c r="K25">
        <v>170</v>
      </c>
      <c r="L25">
        <v>36.880000000000003</v>
      </c>
      <c r="M25">
        <v>309</v>
      </c>
      <c r="N25">
        <v>67.099999999999994</v>
      </c>
    </row>
    <row r="26" spans="1:14" x14ac:dyDescent="0.25">
      <c r="A26">
        <v>2021</v>
      </c>
      <c r="B26" t="s">
        <v>179</v>
      </c>
      <c r="C26">
        <v>276</v>
      </c>
      <c r="D26">
        <v>100</v>
      </c>
      <c r="E26">
        <v>47</v>
      </c>
      <c r="F26">
        <v>17</v>
      </c>
      <c r="G26">
        <v>29</v>
      </c>
      <c r="H26">
        <v>10.5</v>
      </c>
      <c r="I26">
        <v>85</v>
      </c>
      <c r="J26">
        <v>30.72</v>
      </c>
      <c r="K26">
        <v>115</v>
      </c>
      <c r="L26">
        <v>41.77</v>
      </c>
      <c r="M26">
        <v>200</v>
      </c>
      <c r="N26">
        <v>72.5</v>
      </c>
    </row>
    <row r="27" spans="1:14" x14ac:dyDescent="0.25">
      <c r="A27">
        <v>2021</v>
      </c>
      <c r="B27" t="s">
        <v>180</v>
      </c>
      <c r="C27">
        <v>184</v>
      </c>
      <c r="D27">
        <v>100</v>
      </c>
      <c r="E27">
        <v>53</v>
      </c>
      <c r="F27">
        <v>28.97</v>
      </c>
      <c r="G27">
        <v>22</v>
      </c>
      <c r="H27">
        <v>12.11</v>
      </c>
      <c r="I27">
        <v>54</v>
      </c>
      <c r="J27">
        <v>29.38</v>
      </c>
      <c r="K27">
        <v>54</v>
      </c>
      <c r="L27">
        <v>29.53</v>
      </c>
      <c r="M27">
        <v>108</v>
      </c>
      <c r="N27">
        <v>58.9</v>
      </c>
    </row>
    <row r="28" spans="1:14" x14ac:dyDescent="0.25">
      <c r="A28">
        <v>2021</v>
      </c>
      <c r="B28" t="s">
        <v>181</v>
      </c>
    </row>
    <row r="29" spans="1:14" x14ac:dyDescent="0.25">
      <c r="A29">
        <v>2021</v>
      </c>
      <c r="B29" t="s">
        <v>182</v>
      </c>
    </row>
    <row r="30" spans="1:14" x14ac:dyDescent="0.25">
      <c r="A30">
        <v>2021</v>
      </c>
      <c r="B30" t="s">
        <v>183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AB4E-EFB1-44CD-B952-84F5EC1BB43B}">
  <dimension ref="A1:I58"/>
  <sheetViews>
    <sheetView topLeftCell="A31" workbookViewId="0">
      <selection activeCell="C54" sqref="C54"/>
    </sheetView>
  </sheetViews>
  <sheetFormatPr defaultRowHeight="16.5" x14ac:dyDescent="0.25"/>
  <cols>
    <col min="1" max="1" width="18.375" bestFit="1" customWidth="1"/>
    <col min="2" max="2" width="26.625" bestFit="1" customWidth="1"/>
    <col min="3" max="3" width="43.125" bestFit="1" customWidth="1"/>
    <col min="4" max="4" width="32.375" bestFit="1" customWidth="1"/>
    <col min="5" max="5" width="31.375" bestFit="1" customWidth="1"/>
    <col min="6" max="6" width="29.125" bestFit="1" customWidth="1"/>
    <col min="7" max="7" width="25.375" bestFit="1" customWidth="1"/>
    <col min="8" max="8" width="33.25" bestFit="1" customWidth="1"/>
    <col min="9" max="9" width="23.875" bestFit="1" customWidth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 t="s">
        <v>65</v>
      </c>
      <c r="B2">
        <v>20215490</v>
      </c>
      <c r="C2">
        <v>2107761</v>
      </c>
      <c r="D2">
        <v>2228741</v>
      </c>
      <c r="E2">
        <v>6004652</v>
      </c>
      <c r="F2">
        <v>2048352</v>
      </c>
      <c r="G2">
        <v>6170232</v>
      </c>
      <c r="H2">
        <v>1655752</v>
      </c>
      <c r="I2" t="s">
        <v>193</v>
      </c>
    </row>
    <row r="3" spans="1:9" x14ac:dyDescent="0.25">
      <c r="A3" t="s">
        <v>194</v>
      </c>
      <c r="I3" t="s">
        <v>195</v>
      </c>
    </row>
    <row r="4" spans="1:9" x14ac:dyDescent="0.25">
      <c r="A4" t="s">
        <v>66</v>
      </c>
      <c r="B4">
        <v>9913382</v>
      </c>
      <c r="C4">
        <v>695453</v>
      </c>
      <c r="D4">
        <v>1109222</v>
      </c>
      <c r="E4">
        <v>3088189</v>
      </c>
      <c r="F4">
        <v>1025810</v>
      </c>
      <c r="G4">
        <v>3008807</v>
      </c>
      <c r="H4">
        <v>985901</v>
      </c>
      <c r="I4" t="s">
        <v>196</v>
      </c>
    </row>
    <row r="5" spans="1:9" x14ac:dyDescent="0.25">
      <c r="A5" t="s">
        <v>67</v>
      </c>
      <c r="B5">
        <v>10302108</v>
      </c>
      <c r="C5">
        <v>1412308</v>
      </c>
      <c r="D5">
        <v>1119519</v>
      </c>
      <c r="E5">
        <v>2916463</v>
      </c>
      <c r="F5">
        <v>1022542</v>
      </c>
      <c r="G5">
        <v>3161425</v>
      </c>
      <c r="H5">
        <v>669851</v>
      </c>
      <c r="I5" t="s">
        <v>197</v>
      </c>
    </row>
    <row r="6" spans="1:9" x14ac:dyDescent="0.25">
      <c r="A6" t="s">
        <v>198</v>
      </c>
      <c r="I6" t="s">
        <v>199</v>
      </c>
    </row>
    <row r="7" spans="1:9" x14ac:dyDescent="0.25">
      <c r="A7" t="s">
        <v>200</v>
      </c>
      <c r="B7">
        <v>9673884</v>
      </c>
      <c r="C7">
        <v>758515</v>
      </c>
      <c r="D7">
        <v>952847</v>
      </c>
      <c r="E7">
        <v>2623978</v>
      </c>
      <c r="F7">
        <v>1026763</v>
      </c>
      <c r="G7">
        <v>3297175</v>
      </c>
      <c r="H7">
        <v>1014606</v>
      </c>
      <c r="I7" t="s">
        <v>201</v>
      </c>
    </row>
    <row r="8" spans="1:9" x14ac:dyDescent="0.25">
      <c r="A8" t="s">
        <v>202</v>
      </c>
      <c r="B8">
        <v>3801105</v>
      </c>
      <c r="C8">
        <v>296221</v>
      </c>
      <c r="D8">
        <v>429431</v>
      </c>
      <c r="E8">
        <v>1064855</v>
      </c>
      <c r="F8">
        <v>410794</v>
      </c>
      <c r="G8">
        <v>1272298</v>
      </c>
      <c r="H8">
        <v>327506</v>
      </c>
      <c r="I8" t="s">
        <v>203</v>
      </c>
    </row>
    <row r="9" spans="1:9" x14ac:dyDescent="0.25">
      <c r="A9" t="s">
        <v>204</v>
      </c>
      <c r="B9">
        <v>2266989</v>
      </c>
      <c r="C9">
        <v>141185</v>
      </c>
      <c r="D9">
        <v>138158</v>
      </c>
      <c r="E9">
        <v>475323</v>
      </c>
      <c r="F9">
        <v>246732</v>
      </c>
      <c r="G9">
        <v>910800</v>
      </c>
      <c r="H9">
        <v>354791</v>
      </c>
      <c r="I9" t="s">
        <v>205</v>
      </c>
    </row>
    <row r="10" spans="1:9" x14ac:dyDescent="0.25">
      <c r="A10" t="s">
        <v>206</v>
      </c>
      <c r="B10">
        <v>2009014</v>
      </c>
      <c r="C10">
        <v>166391</v>
      </c>
      <c r="D10">
        <v>204707</v>
      </c>
      <c r="E10">
        <v>627853</v>
      </c>
      <c r="F10">
        <v>212185</v>
      </c>
      <c r="G10">
        <v>642395</v>
      </c>
      <c r="H10">
        <v>155483</v>
      </c>
      <c r="I10" t="s">
        <v>207</v>
      </c>
    </row>
    <row r="11" spans="1:9" x14ac:dyDescent="0.25">
      <c r="A11" t="s">
        <v>208</v>
      </c>
      <c r="B11">
        <v>322326</v>
      </c>
      <c r="C11">
        <v>32583</v>
      </c>
      <c r="D11">
        <v>38365</v>
      </c>
      <c r="E11">
        <v>107413</v>
      </c>
      <c r="F11">
        <v>36378</v>
      </c>
      <c r="G11">
        <v>88775</v>
      </c>
      <c r="H11">
        <v>18812</v>
      </c>
      <c r="I11" t="s">
        <v>209</v>
      </c>
    </row>
    <row r="12" spans="1:9" x14ac:dyDescent="0.25">
      <c r="A12" t="s">
        <v>210</v>
      </c>
      <c r="B12">
        <v>409731</v>
      </c>
      <c r="C12">
        <v>28452</v>
      </c>
      <c r="D12">
        <v>34338</v>
      </c>
      <c r="E12">
        <v>97405</v>
      </c>
      <c r="F12">
        <v>34249</v>
      </c>
      <c r="G12">
        <v>145254</v>
      </c>
      <c r="H12">
        <v>70033</v>
      </c>
      <c r="I12" t="s">
        <v>211</v>
      </c>
    </row>
    <row r="13" spans="1:9" x14ac:dyDescent="0.25">
      <c r="A13" t="s">
        <v>212</v>
      </c>
      <c r="B13">
        <v>363109</v>
      </c>
      <c r="C13">
        <v>51679</v>
      </c>
      <c r="D13">
        <v>63505</v>
      </c>
      <c r="E13">
        <v>112339</v>
      </c>
      <c r="F13">
        <v>39139</v>
      </c>
      <c r="G13">
        <v>78532</v>
      </c>
      <c r="H13">
        <v>17915</v>
      </c>
      <c r="I13" t="s">
        <v>213</v>
      </c>
    </row>
    <row r="14" spans="1:9" x14ac:dyDescent="0.25">
      <c r="A14" t="s">
        <v>214</v>
      </c>
      <c r="B14">
        <v>501610</v>
      </c>
      <c r="C14">
        <v>42004</v>
      </c>
      <c r="D14">
        <v>44343</v>
      </c>
      <c r="E14">
        <v>138790</v>
      </c>
      <c r="F14">
        <v>47286</v>
      </c>
      <c r="G14">
        <v>159121</v>
      </c>
      <c r="H14">
        <v>70066</v>
      </c>
      <c r="I14" t="s">
        <v>215</v>
      </c>
    </row>
    <row r="15" spans="1:9" x14ac:dyDescent="0.25">
      <c r="A15" t="s">
        <v>216</v>
      </c>
      <c r="B15">
        <v>4777994</v>
      </c>
      <c r="C15">
        <v>606398</v>
      </c>
      <c r="D15">
        <v>598355</v>
      </c>
      <c r="E15">
        <v>1515164</v>
      </c>
      <c r="F15">
        <v>456263</v>
      </c>
      <c r="G15">
        <v>1314361</v>
      </c>
      <c r="H15">
        <v>287453</v>
      </c>
      <c r="I15" t="s">
        <v>217</v>
      </c>
    </row>
    <row r="16" spans="1:9" x14ac:dyDescent="0.25">
      <c r="A16" t="s">
        <v>218</v>
      </c>
      <c r="B16">
        <v>2525911</v>
      </c>
      <c r="C16">
        <v>222832</v>
      </c>
      <c r="D16">
        <v>257551</v>
      </c>
      <c r="E16">
        <v>766943</v>
      </c>
      <c r="F16">
        <v>265947</v>
      </c>
      <c r="G16">
        <v>822041</v>
      </c>
      <c r="H16">
        <v>190597</v>
      </c>
      <c r="I16" t="s">
        <v>219</v>
      </c>
    </row>
    <row r="17" spans="1:9" x14ac:dyDescent="0.25">
      <c r="A17" t="s">
        <v>220</v>
      </c>
      <c r="B17">
        <v>426257</v>
      </c>
      <c r="C17">
        <v>58751</v>
      </c>
      <c r="D17">
        <v>58596</v>
      </c>
      <c r="E17">
        <v>147927</v>
      </c>
      <c r="F17">
        <v>37243</v>
      </c>
      <c r="G17">
        <v>102375</v>
      </c>
      <c r="H17">
        <v>21365</v>
      </c>
      <c r="I17" t="s">
        <v>221</v>
      </c>
    </row>
    <row r="18" spans="1:9" x14ac:dyDescent="0.25">
      <c r="A18" t="s">
        <v>222</v>
      </c>
      <c r="B18">
        <v>969910</v>
      </c>
      <c r="C18">
        <v>161421</v>
      </c>
      <c r="D18">
        <v>144550</v>
      </c>
      <c r="E18">
        <v>319890</v>
      </c>
      <c r="F18">
        <v>82971</v>
      </c>
      <c r="G18">
        <v>219763</v>
      </c>
      <c r="H18">
        <v>41315</v>
      </c>
      <c r="I18" t="s">
        <v>223</v>
      </c>
    </row>
    <row r="19" spans="1:9" x14ac:dyDescent="0.25">
      <c r="A19" t="s">
        <v>224</v>
      </c>
      <c r="B19">
        <v>362560</v>
      </c>
      <c r="C19">
        <v>60263</v>
      </c>
      <c r="D19">
        <v>57473</v>
      </c>
      <c r="E19">
        <v>122498</v>
      </c>
      <c r="F19">
        <v>33772</v>
      </c>
      <c r="G19">
        <v>72306</v>
      </c>
      <c r="H19">
        <v>16248</v>
      </c>
      <c r="I19" t="s">
        <v>225</v>
      </c>
    </row>
    <row r="20" spans="1:9" x14ac:dyDescent="0.25">
      <c r="A20" t="s">
        <v>226</v>
      </c>
      <c r="B20">
        <v>493356</v>
      </c>
      <c r="C20">
        <v>103131</v>
      </c>
      <c r="D20">
        <v>80185</v>
      </c>
      <c r="E20">
        <v>157906</v>
      </c>
      <c r="F20">
        <v>36330</v>
      </c>
      <c r="G20">
        <v>97876</v>
      </c>
      <c r="H20">
        <v>17928</v>
      </c>
      <c r="I20" t="s">
        <v>227</v>
      </c>
    </row>
    <row r="21" spans="1:9" x14ac:dyDescent="0.25">
      <c r="A21" t="s">
        <v>228</v>
      </c>
      <c r="B21">
        <v>5279502</v>
      </c>
      <c r="C21">
        <v>669923</v>
      </c>
      <c r="D21">
        <v>613668</v>
      </c>
      <c r="E21">
        <v>1695639</v>
      </c>
      <c r="F21">
        <v>520109</v>
      </c>
      <c r="G21">
        <v>1449575</v>
      </c>
      <c r="H21">
        <v>330588</v>
      </c>
      <c r="I21" t="s">
        <v>229</v>
      </c>
    </row>
    <row r="22" spans="1:9" x14ac:dyDescent="0.25">
      <c r="A22" t="s">
        <v>230</v>
      </c>
      <c r="B22">
        <v>1592280</v>
      </c>
      <c r="C22">
        <v>209563</v>
      </c>
      <c r="D22">
        <v>180306</v>
      </c>
      <c r="E22">
        <v>462841</v>
      </c>
      <c r="F22">
        <v>146218</v>
      </c>
      <c r="G22">
        <v>478823</v>
      </c>
      <c r="H22">
        <v>114529</v>
      </c>
      <c r="I22" t="s">
        <v>231</v>
      </c>
    </row>
    <row r="23" spans="1:9" x14ac:dyDescent="0.25">
      <c r="A23" t="s">
        <v>232</v>
      </c>
      <c r="B23">
        <v>2351757</v>
      </c>
      <c r="C23">
        <v>243143</v>
      </c>
      <c r="D23">
        <v>248864</v>
      </c>
      <c r="E23">
        <v>767446</v>
      </c>
      <c r="F23">
        <v>249703</v>
      </c>
      <c r="G23">
        <v>684395</v>
      </c>
      <c r="H23">
        <v>158206</v>
      </c>
      <c r="I23" t="s">
        <v>233</v>
      </c>
    </row>
    <row r="24" spans="1:9" x14ac:dyDescent="0.25">
      <c r="A24" t="s">
        <v>234</v>
      </c>
      <c r="B24">
        <v>215055</v>
      </c>
      <c r="C24">
        <v>22973</v>
      </c>
      <c r="D24">
        <v>21163</v>
      </c>
      <c r="E24">
        <v>70869</v>
      </c>
      <c r="F24">
        <v>28311</v>
      </c>
      <c r="G24">
        <v>55732</v>
      </c>
      <c r="H24">
        <v>16007</v>
      </c>
      <c r="I24" t="s">
        <v>235</v>
      </c>
    </row>
    <row r="25" spans="1:9" x14ac:dyDescent="0.25">
      <c r="A25" t="s">
        <v>236</v>
      </c>
      <c r="B25">
        <v>398468</v>
      </c>
      <c r="C25">
        <v>81791</v>
      </c>
      <c r="D25">
        <v>65384</v>
      </c>
      <c r="E25">
        <v>130405</v>
      </c>
      <c r="F25">
        <v>31003</v>
      </c>
      <c r="G25">
        <v>76914</v>
      </c>
      <c r="H25">
        <v>12971</v>
      </c>
      <c r="I25" t="s">
        <v>237</v>
      </c>
    </row>
    <row r="26" spans="1:9" x14ac:dyDescent="0.25">
      <c r="A26" t="s">
        <v>238</v>
      </c>
      <c r="B26">
        <v>652859</v>
      </c>
      <c r="C26">
        <v>100313</v>
      </c>
      <c r="D26">
        <v>88062</v>
      </c>
      <c r="E26">
        <v>240138</v>
      </c>
      <c r="F26">
        <v>59127</v>
      </c>
      <c r="G26">
        <v>139266</v>
      </c>
      <c r="H26">
        <v>25953</v>
      </c>
      <c r="I26" t="s">
        <v>239</v>
      </c>
    </row>
    <row r="27" spans="1:9" x14ac:dyDescent="0.25">
      <c r="A27" t="s">
        <v>240</v>
      </c>
      <c r="B27">
        <v>69083</v>
      </c>
      <c r="C27">
        <v>12140</v>
      </c>
      <c r="D27">
        <v>9889</v>
      </c>
      <c r="E27">
        <v>23940</v>
      </c>
      <c r="F27">
        <v>5747</v>
      </c>
      <c r="G27">
        <v>14445</v>
      </c>
      <c r="H27">
        <v>2922</v>
      </c>
      <c r="I27" t="s">
        <v>241</v>
      </c>
    </row>
    <row r="28" spans="1:9" x14ac:dyDescent="0.25">
      <c r="A28" t="s">
        <v>242</v>
      </c>
      <c r="B28">
        <v>418151</v>
      </c>
      <c r="C28">
        <v>63835</v>
      </c>
      <c r="D28">
        <v>57025</v>
      </c>
      <c r="E28">
        <v>148955</v>
      </c>
      <c r="F28">
        <v>40018</v>
      </c>
      <c r="G28">
        <v>89181</v>
      </c>
      <c r="H28">
        <v>19137</v>
      </c>
      <c r="I28" t="s">
        <v>243</v>
      </c>
    </row>
    <row r="29" spans="1:9" x14ac:dyDescent="0.25">
      <c r="A29" t="s">
        <v>244</v>
      </c>
      <c r="B29">
        <v>160108</v>
      </c>
      <c r="C29">
        <v>29043</v>
      </c>
      <c r="D29">
        <v>24336</v>
      </c>
      <c r="E29">
        <v>58120</v>
      </c>
      <c r="F29">
        <v>13628</v>
      </c>
      <c r="G29">
        <v>28478</v>
      </c>
      <c r="H29">
        <v>6503</v>
      </c>
      <c r="I29" t="s">
        <v>245</v>
      </c>
    </row>
    <row r="30" spans="1:9" x14ac:dyDescent="0.25">
      <c r="A30" t="s">
        <v>246</v>
      </c>
      <c r="B30">
        <v>258043</v>
      </c>
      <c r="C30">
        <v>34792</v>
      </c>
      <c r="D30">
        <v>32689</v>
      </c>
      <c r="E30">
        <v>90835</v>
      </c>
      <c r="F30">
        <v>26390</v>
      </c>
      <c r="G30">
        <v>60703</v>
      </c>
      <c r="H30">
        <v>12634</v>
      </c>
      <c r="I30" t="s">
        <v>247</v>
      </c>
    </row>
    <row r="31" spans="1:9" x14ac:dyDescent="0.25">
      <c r="A31" t="s">
        <v>248</v>
      </c>
      <c r="B31">
        <v>65959</v>
      </c>
      <c r="C31">
        <v>9090</v>
      </c>
      <c r="D31">
        <v>6846</v>
      </c>
      <c r="E31">
        <v>20916</v>
      </c>
      <c r="F31">
        <v>5199</v>
      </c>
      <c r="G31">
        <v>19940</v>
      </c>
      <c r="H31">
        <v>3968</v>
      </c>
      <c r="I31" t="s">
        <v>249</v>
      </c>
    </row>
    <row r="32" spans="1:9" x14ac:dyDescent="0.25">
      <c r="A32" t="s">
        <v>250</v>
      </c>
      <c r="B32">
        <v>55447</v>
      </c>
      <c r="C32">
        <v>8135</v>
      </c>
      <c r="D32">
        <v>6083</v>
      </c>
      <c r="E32">
        <v>16868</v>
      </c>
      <c r="F32">
        <v>4072</v>
      </c>
      <c r="G32">
        <v>16895</v>
      </c>
      <c r="H32">
        <v>3394</v>
      </c>
      <c r="I32" t="s">
        <v>251</v>
      </c>
    </row>
    <row r="33" spans="1:9" x14ac:dyDescent="0.25">
      <c r="A33" t="s">
        <v>252</v>
      </c>
      <c r="B33">
        <v>10512</v>
      </c>
      <c r="C33">
        <v>955</v>
      </c>
      <c r="D33">
        <v>763</v>
      </c>
      <c r="E33">
        <v>4048</v>
      </c>
      <c r="F33">
        <v>1127</v>
      </c>
      <c r="G33">
        <v>3045</v>
      </c>
      <c r="H33">
        <v>574</v>
      </c>
      <c r="I33" t="s">
        <v>253</v>
      </c>
    </row>
    <row r="34" spans="1:9" x14ac:dyDescent="0.25">
      <c r="C34" t="s">
        <v>254</v>
      </c>
      <c r="D34" t="s">
        <v>255</v>
      </c>
      <c r="E34" t="s">
        <v>256</v>
      </c>
      <c r="F34" t="s">
        <v>257</v>
      </c>
      <c r="G34" t="s">
        <v>258</v>
      </c>
    </row>
    <row r="35" spans="1:9" x14ac:dyDescent="0.25">
      <c r="C35">
        <v>222832</v>
      </c>
      <c r="D35">
        <v>257551</v>
      </c>
      <c r="E35">
        <v>766943</v>
      </c>
      <c r="F35">
        <v>1087988</v>
      </c>
      <c r="G35">
        <v>190597</v>
      </c>
      <c r="H35" t="s">
        <v>259</v>
      </c>
    </row>
    <row r="54" spans="3:4" x14ac:dyDescent="0.25">
      <c r="C54" t="s">
        <v>254</v>
      </c>
      <c r="D54">
        <v>222832</v>
      </c>
    </row>
    <row r="55" spans="3:4" x14ac:dyDescent="0.25">
      <c r="C55" t="s">
        <v>255</v>
      </c>
      <c r="D55">
        <v>257551</v>
      </c>
    </row>
    <row r="56" spans="3:4" x14ac:dyDescent="0.25">
      <c r="C56" t="s">
        <v>256</v>
      </c>
      <c r="D56">
        <v>766943</v>
      </c>
    </row>
    <row r="57" spans="3:4" x14ac:dyDescent="0.25">
      <c r="C57" t="s">
        <v>257</v>
      </c>
      <c r="D57">
        <v>1087988</v>
      </c>
    </row>
    <row r="58" spans="3:4" x14ac:dyDescent="0.25">
      <c r="C58" t="s">
        <v>258</v>
      </c>
      <c r="D58">
        <v>190597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臺中市嫌疑犯人數按教育程度別</vt:lpstr>
      <vt:lpstr>教育程度按區域別</vt:lpstr>
      <vt:lpstr>15歲以上常住人口之教育程度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adam.chen 陳兆洋</dc:creator>
  <cp:lastModifiedBy>adam.chen 陳兆洋</cp:lastModifiedBy>
  <dcterms:created xsi:type="dcterms:W3CDTF">2024-10-29T03:04:03Z</dcterms:created>
  <dcterms:modified xsi:type="dcterms:W3CDTF">2024-10-29T10:51:29Z</dcterms:modified>
</cp:coreProperties>
</file>