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0_ncr:8100000_{27D6304A-56EB-4AE8-BE7C-75276A29DD77}" xr6:coauthVersionLast="34" xr6:coauthVersionMax="34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52" i="1"/>
  <c r="D53" i="1"/>
  <c r="D54" i="1"/>
  <c r="D55" i="1"/>
  <c r="D56" i="1"/>
  <c r="D57" i="1"/>
  <c r="D58" i="1"/>
  <c r="D59" i="1"/>
  <c r="D60" i="1"/>
  <c r="D61" i="1"/>
  <c r="D62" i="1"/>
  <c r="D52" i="1"/>
  <c r="C53" i="1"/>
  <c r="C54" i="1"/>
  <c r="C55" i="1"/>
  <c r="C56" i="1"/>
  <c r="C57" i="1"/>
  <c r="C58" i="1"/>
  <c r="C59" i="1"/>
  <c r="C60" i="1"/>
  <c r="C61" i="1"/>
  <c r="C62" i="1"/>
  <c r="C52" i="1"/>
  <c r="F4" i="1"/>
  <c r="F5" i="1"/>
  <c r="F6" i="1"/>
  <c r="F7" i="1"/>
  <c r="F8" i="1"/>
  <c r="F9" i="1"/>
  <c r="F10" i="1"/>
  <c r="F11" i="1"/>
  <c r="F12" i="1"/>
  <c r="F13" i="1"/>
  <c r="F3" i="1"/>
  <c r="F37" i="1"/>
  <c r="F38" i="1"/>
  <c r="F39" i="1"/>
  <c r="F40" i="1"/>
  <c r="F41" i="1"/>
  <c r="F42" i="1"/>
  <c r="F43" i="1"/>
  <c r="F44" i="1"/>
  <c r="F45" i="1"/>
  <c r="F46" i="1"/>
  <c r="F36" i="1"/>
  <c r="D37" i="1"/>
  <c r="D38" i="1"/>
  <c r="D39" i="1"/>
  <c r="D40" i="1"/>
  <c r="D41" i="1"/>
  <c r="D42" i="1"/>
  <c r="D43" i="1"/>
  <c r="D44" i="1"/>
  <c r="D45" i="1"/>
  <c r="D46" i="1"/>
  <c r="D36" i="1"/>
  <c r="C37" i="1"/>
  <c r="C38" i="1"/>
  <c r="C39" i="1"/>
  <c r="C40" i="1"/>
  <c r="C41" i="1"/>
  <c r="C42" i="1"/>
  <c r="C43" i="1"/>
  <c r="C44" i="1"/>
  <c r="C45" i="1"/>
  <c r="C46" i="1"/>
  <c r="C36" i="1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D4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<sst xmlns="http://schemas.openxmlformats.org/spreadsheetml/2006/main" count="28" uniqueCount="17">
  <si>
    <t>内部电压</t>
    <phoneticPr fontId="1" type="noConversion"/>
  </si>
  <si>
    <t>理想输出电压</t>
    <phoneticPr fontId="1" type="noConversion"/>
  </si>
  <si>
    <t>dac实际输出值</t>
    <phoneticPr fontId="1" type="noConversion"/>
  </si>
  <si>
    <t>实际寄存器的值（倍数164）</t>
    <phoneticPr fontId="1" type="noConversion"/>
  </si>
  <si>
    <t>实际输出电压</t>
    <phoneticPr fontId="1" type="noConversion"/>
  </si>
  <si>
    <t>电流</t>
    <phoneticPr fontId="1" type="noConversion"/>
  </si>
  <si>
    <t>理想输出电流</t>
    <phoneticPr fontId="1" type="noConversion"/>
  </si>
  <si>
    <t>实际输出电流</t>
    <phoneticPr fontId="1" type="noConversion"/>
  </si>
  <si>
    <t>实际寄存器的值（倍数131）</t>
    <phoneticPr fontId="1" type="noConversion"/>
  </si>
  <si>
    <t>校正后实际输出电流</t>
    <phoneticPr fontId="1" type="noConversion"/>
  </si>
  <si>
    <t>DAC校正后输出值</t>
    <phoneticPr fontId="1" type="noConversion"/>
  </si>
  <si>
    <t>功率</t>
    <phoneticPr fontId="1" type="noConversion"/>
  </si>
  <si>
    <t>理想输出功率</t>
    <phoneticPr fontId="1" type="noConversion"/>
  </si>
  <si>
    <t>实际寄存器的值（倍数2）</t>
    <phoneticPr fontId="1" type="noConversion"/>
  </si>
  <si>
    <t>实际输出功率</t>
    <phoneticPr fontId="1" type="noConversion"/>
  </si>
  <si>
    <t>校正后实际输出功率</t>
    <phoneticPr fontId="1" type="noConversion"/>
  </si>
  <si>
    <t>补偿电压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</si>
</sst>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00332885218616"/>
                  <c:y val="-0.19543777663340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0.02</c:v>
                </c:pt>
                <c:pt idx="1">
                  <c:v>7.98</c:v>
                </c:pt>
                <c:pt idx="2">
                  <c:v>15.98</c:v>
                </c:pt>
                <c:pt idx="3">
                  <c:v>23.96</c:v>
                </c:pt>
                <c:pt idx="4">
                  <c:v>31.939999999999998</c:v>
                </c:pt>
                <c:pt idx="5">
                  <c:v>39.92</c:v>
                </c:pt>
                <c:pt idx="6">
                  <c:v>47.9</c:v>
                </c:pt>
                <c:pt idx="7">
                  <c:v>55.88</c:v>
                </c:pt>
                <c:pt idx="8">
                  <c:v>63.86</c:v>
                </c:pt>
                <c:pt idx="9">
                  <c:v>71.84</c:v>
                </c:pt>
                <c:pt idx="10">
                  <c:v>79.820000000000007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1312</c:v>
                </c:pt>
                <c:pt idx="2">
                  <c:v>2624</c:v>
                </c:pt>
                <c:pt idx="3">
                  <c:v>3936</c:v>
                </c:pt>
                <c:pt idx="4">
                  <c:v>5248</c:v>
                </c:pt>
                <c:pt idx="5">
                  <c:v>6560</c:v>
                </c:pt>
                <c:pt idx="6">
                  <c:v>7872</c:v>
                </c:pt>
                <c:pt idx="7">
                  <c:v>9184</c:v>
                </c:pt>
                <c:pt idx="8">
                  <c:v>10496</c:v>
                </c:pt>
                <c:pt idx="9">
                  <c:v>11808</c:v>
                </c:pt>
                <c:pt idx="10">
                  <c:v>13120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4-42BE-84BC-1B14F0F5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56320"/>
        <c:axId val="1477203328"/>
      </c:scatterChart>
      <c:valAx>
        <c:axId val="1486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203328"/>
        <c:crosses val="autoZero"/>
        <c:crossBetween val="midCat"/>
      </c:valAx>
      <c:valAx>
        <c:axId val="1477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01732836230799"/>
                  <c:y val="-0.179697664937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Sheet1!$D$19:$D$29</c:f>
              <c:numCache>
                <c:formatCode>General</c:formatCode>
                <c:ptCount val="11"/>
                <c:pt idx="0">
                  <c:v>0.05</c:v>
                </c:pt>
                <c:pt idx="1">
                  <c:v>10.050000000000001</c:v>
                </c:pt>
                <c:pt idx="2">
                  <c:v>20.025000000000002</c:v>
                </c:pt>
                <c:pt idx="3">
                  <c:v>30</c:v>
                </c:pt>
                <c:pt idx="4">
                  <c:v>39.975000000000001</c:v>
                </c:pt>
                <c:pt idx="5">
                  <c:v>49.95</c:v>
                </c:pt>
                <c:pt idx="6">
                  <c:v>59.924999999999997</c:v>
                </c:pt>
                <c:pt idx="7">
                  <c:v>69.899999999999991</c:v>
                </c:pt>
                <c:pt idx="8">
                  <c:v>79.875</c:v>
                </c:pt>
                <c:pt idx="9">
                  <c:v>89.85</c:v>
                </c:pt>
                <c:pt idx="10">
                  <c:v>99.825000000000003</c:v>
                </c:pt>
              </c:numCache>
            </c:numRef>
          </c:xVal>
          <c:yVal>
            <c:numRef>
              <c:f>Sheet1!$C$19:$C$29</c:f>
              <c:numCache>
                <c:formatCode>General</c:formatCode>
                <c:ptCount val="11"/>
                <c:pt idx="0">
                  <c:v>0</c:v>
                </c:pt>
                <c:pt idx="1">
                  <c:v>1310</c:v>
                </c:pt>
                <c:pt idx="2">
                  <c:v>2620</c:v>
                </c:pt>
                <c:pt idx="3">
                  <c:v>3930</c:v>
                </c:pt>
                <c:pt idx="4">
                  <c:v>5240</c:v>
                </c:pt>
                <c:pt idx="5">
                  <c:v>6550</c:v>
                </c:pt>
                <c:pt idx="6">
                  <c:v>7860</c:v>
                </c:pt>
                <c:pt idx="7">
                  <c:v>9170</c:v>
                </c:pt>
                <c:pt idx="8">
                  <c:v>10480</c:v>
                </c:pt>
                <c:pt idx="9">
                  <c:v>11790</c:v>
                </c:pt>
                <c:pt idx="10">
                  <c:v>13100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3D-4D0E-98DC-A8F949CE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57120"/>
        <c:axId val="1533073328"/>
      </c:scatterChart>
      <c:valAx>
        <c:axId val="14862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73328"/>
        <c:crosses val="autoZero"/>
        <c:crossBetween val="midCat"/>
      </c:valAx>
      <c:valAx>
        <c:axId val="15330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43565444100419"/>
                  <c:y val="-0.2024980814745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Sheet1!$D$36:$D$46</c:f>
              <c:numCache>
                <c:formatCode>General</c:formatCode>
                <c:ptCount val="11"/>
                <c:pt idx="0">
                  <c:v>12</c:v>
                </c:pt>
                <c:pt idx="1">
                  <c:v>562.5</c:v>
                </c:pt>
                <c:pt idx="2">
                  <c:v>1111.5</c:v>
                </c:pt>
                <c:pt idx="3">
                  <c:v>1659.0000000000002</c:v>
                </c:pt>
                <c:pt idx="4">
                  <c:v>2208</c:v>
                </c:pt>
                <c:pt idx="5">
                  <c:v>2755.5</c:v>
                </c:pt>
                <c:pt idx="6">
                  <c:v>3304.4999999999995</c:v>
                </c:pt>
                <c:pt idx="7">
                  <c:v>3853.5</c:v>
                </c:pt>
                <c:pt idx="8">
                  <c:v>4401</c:v>
                </c:pt>
                <c:pt idx="9">
                  <c:v>4950</c:v>
                </c:pt>
                <c:pt idx="10">
                  <c:v>5499</c:v>
                </c:pt>
              </c:numCache>
            </c:numRef>
          </c:xVal>
          <c:yVal>
            <c:numRef>
              <c:f>Sheet1!$C$36:$C$46</c:f>
              <c:numCache>
                <c:formatCode>General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6000</c:v>
                </c:pt>
                <c:pt idx="6">
                  <c:v>7200</c:v>
                </c:pt>
                <c:pt idx="7">
                  <c:v>8400</c:v>
                </c:pt>
                <c:pt idx="8">
                  <c:v>9600</c:v>
                </c:pt>
                <c:pt idx="9">
                  <c:v>10800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D-4239-86AC-772AB364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76544"/>
        <c:axId val="1533074160"/>
      </c:scatterChart>
      <c:valAx>
        <c:axId val="15407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74160"/>
        <c:crosses val="autoZero"/>
        <c:crossBetween val="midCat"/>
      </c:valAx>
      <c:valAx>
        <c:axId val="1533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7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470541732483964"/>
                  <c:y val="-0.1826153987528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Sheet1!$D$52:$D$62</c:f>
              <c:numCache>
                <c:formatCode>General</c:formatCode>
                <c:ptCount val="11"/>
                <c:pt idx="0">
                  <c:v>0.1</c:v>
                </c:pt>
                <c:pt idx="1">
                  <c:v>8.1000000000000014</c:v>
                </c:pt>
                <c:pt idx="2">
                  <c:v>16.12</c:v>
                </c:pt>
                <c:pt idx="3">
                  <c:v>24.119999999999997</c:v>
                </c:pt>
                <c:pt idx="4">
                  <c:v>32.1</c:v>
                </c:pt>
                <c:pt idx="5">
                  <c:v>40.08</c:v>
                </c:pt>
                <c:pt idx="6">
                  <c:v>48.08</c:v>
                </c:pt>
                <c:pt idx="7">
                  <c:v>56.08</c:v>
                </c:pt>
                <c:pt idx="8">
                  <c:v>64.08</c:v>
                </c:pt>
                <c:pt idx="9">
                  <c:v>72.06</c:v>
                </c:pt>
                <c:pt idx="10">
                  <c:v>80.06</c:v>
                </c:pt>
              </c:numCache>
            </c:numRef>
          </c:xVal>
          <c:yVal>
            <c:numRef>
              <c:f>Sheet1!$C$52:$C$62</c:f>
              <c:numCache>
                <c:formatCode>General</c:formatCode>
                <c:ptCount val="11"/>
                <c:pt idx="0">
                  <c:v>0</c:v>
                </c:pt>
                <c:pt idx="1">
                  <c:v>1312</c:v>
                </c:pt>
                <c:pt idx="2">
                  <c:v>2624</c:v>
                </c:pt>
                <c:pt idx="3">
                  <c:v>3936</c:v>
                </c:pt>
                <c:pt idx="4">
                  <c:v>5248</c:v>
                </c:pt>
                <c:pt idx="5">
                  <c:v>6560</c:v>
                </c:pt>
                <c:pt idx="6">
                  <c:v>7872</c:v>
                </c:pt>
                <c:pt idx="7">
                  <c:v>9184</c:v>
                </c:pt>
                <c:pt idx="8">
                  <c:v>10496</c:v>
                </c:pt>
                <c:pt idx="9">
                  <c:v>11808</c:v>
                </c:pt>
                <c:pt idx="10">
                  <c:v>13120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4-42C4-9305-8303B535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26720"/>
        <c:axId val="1486482672"/>
      </c:scatterChart>
      <c:valAx>
        <c:axId val="14862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482672"/>
        <c:crosses val="autoZero"/>
        <c:crossBetween val="midCat"/>
      </c:valAx>
      <c:valAx>
        <c:axId val="1486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14287</xdr:rowOff>
    </xdr:from>
    <xdr:to>
      <xdr:col>14</xdr:col>
      <xdr:colOff>142874</xdr:colOff>
      <xdr:row>13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B16CED-69A5-4269-87D3-01C236DD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57149</xdr:rowOff>
    </xdr:from>
    <xdr:to>
      <xdr:col>12</xdr:col>
      <xdr:colOff>252412</xdr:colOff>
      <xdr:row>29</xdr:row>
      <xdr:rowOff>33336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1A2CA1-EF15-43F6-957B-C971E156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33</xdr:row>
      <xdr:rowOff>57150</xdr:rowOff>
    </xdr:from>
    <xdr:to>
      <xdr:col>12</xdr:col>
      <xdr:colOff>233362</xdr:colOff>
      <xdr:row>45</xdr:row>
      <xdr:rowOff>138111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86332A-7BB6-4E7C-8AEB-B63DC32A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49</xdr:row>
      <xdr:rowOff>47624</xdr:rowOff>
    </xdr:from>
    <xdr:to>
      <xdr:col>11</xdr:col>
      <xdr:colOff>671511</xdr:colOff>
      <xdr:row>61</xdr:row>
      <xdr:rowOff>90485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A7262A-4D87-4CD5-BFC0-714E4481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D49" zoomScaleNormal="100" workbookViewId="0">
      <selection activeCell="E65" sqref="E65"/>
    </sheetView>
  </sheetViews>
  <sheetFormatPr defaultRowHeight="13.5" x14ac:dyDescent="0.15"/>
  <cols>
    <col min="1" max="1" width="14.125" customWidth="1"/>
    <col min="2" max="2" width="14.375" customWidth="1"/>
    <col min="3" max="3" width="25.125" customWidth="1"/>
    <col min="4" max="4" width="16.375" customWidth="1"/>
    <col min="5" max="5" width="15.75" customWidth="1"/>
    <col min="6" max="6" width="17.875" customWidth="1"/>
  </cols>
  <sheetData>
    <row r="1" spans="1:6" x14ac:dyDescent="0.15">
      <c r="A1" s="1" t="s">
        <v>0</v>
      </c>
      <c r="B1" s="1"/>
      <c r="C1" s="1"/>
      <c r="D1" s="1"/>
      <c r="E1" s="1"/>
      <c r="F1" s="1"/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10</v>
      </c>
      <c r="F2" t="s">
        <v>9</v>
      </c>
    </row>
    <row r="3" spans="1:6" x14ac:dyDescent="0.15">
      <c r="A3">
        <v>0</v>
      </c>
      <c r="B3">
        <v>1E-3</v>
      </c>
      <c r="C3">
        <f>A3*164</f>
        <v>0</v>
      </c>
      <c r="D3">
        <f>B3*20</f>
        <v>0.02</v>
      </c>
      <c r="E3">
        <v>1E-3</v>
      </c>
      <c r="F3">
        <f>E3*20</f>
        <v>0.02</v>
      </c>
    </row>
    <row r="4" spans="1:6" x14ac:dyDescent="0.15">
      <c r="A4">
        <v>8</v>
      </c>
      <c r="B4">
        <v>0.39900000000000002</v>
      </c>
      <c r="C4">
        <f>A4*164</f>
        <v>1312</v>
      </c>
      <c r="D4">
        <f t="shared" ref="D4:D13" si="0">B4*20</f>
        <v>7.98</v>
      </c>
      <c r="E4">
        <v>0.39900000000000002</v>
      </c>
      <c r="F4">
        <f t="shared" ref="F4:F13" si="1">E4*20</f>
        <v>7.98</v>
      </c>
    </row>
    <row r="5" spans="1:6" x14ac:dyDescent="0.15">
      <c r="A5">
        <v>16</v>
      </c>
      <c r="B5">
        <v>0.79900000000000004</v>
      </c>
      <c r="C5">
        <f>A5*164</f>
        <v>2624</v>
      </c>
      <c r="D5">
        <f t="shared" si="0"/>
        <v>15.98</v>
      </c>
      <c r="E5">
        <v>0.79900000000000004</v>
      </c>
      <c r="F5">
        <f t="shared" si="1"/>
        <v>15.98</v>
      </c>
    </row>
    <row r="6" spans="1:6" x14ac:dyDescent="0.15">
      <c r="A6">
        <v>24</v>
      </c>
      <c r="B6">
        <v>1.198</v>
      </c>
      <c r="C6">
        <f>A6*164</f>
        <v>3936</v>
      </c>
      <c r="D6">
        <f t="shared" si="0"/>
        <v>23.96</v>
      </c>
      <c r="E6">
        <v>1.2</v>
      </c>
      <c r="F6">
        <f t="shared" si="1"/>
        <v>24</v>
      </c>
    </row>
    <row r="7" spans="1:6" x14ac:dyDescent="0.15">
      <c r="A7">
        <v>32</v>
      </c>
      <c r="B7">
        <v>1.597</v>
      </c>
      <c r="C7">
        <f>A7*164</f>
        <v>5248</v>
      </c>
      <c r="D7">
        <f t="shared" si="0"/>
        <v>31.939999999999998</v>
      </c>
      <c r="E7">
        <v>1.6</v>
      </c>
      <c r="F7">
        <f t="shared" si="1"/>
        <v>32</v>
      </c>
    </row>
    <row r="8" spans="1:6" x14ac:dyDescent="0.15">
      <c r="A8">
        <v>40</v>
      </c>
      <c r="B8">
        <v>1.996</v>
      </c>
      <c r="C8">
        <f>A8*164</f>
        <v>6560</v>
      </c>
      <c r="D8">
        <f t="shared" si="0"/>
        <v>39.92</v>
      </c>
      <c r="E8">
        <v>2</v>
      </c>
      <c r="F8">
        <f t="shared" si="1"/>
        <v>40</v>
      </c>
    </row>
    <row r="9" spans="1:6" x14ac:dyDescent="0.15">
      <c r="A9">
        <v>48</v>
      </c>
      <c r="B9">
        <v>2.395</v>
      </c>
      <c r="C9">
        <f>A9*164</f>
        <v>7872</v>
      </c>
      <c r="D9">
        <f t="shared" si="0"/>
        <v>47.9</v>
      </c>
      <c r="E9">
        <v>2.4</v>
      </c>
      <c r="F9">
        <f t="shared" si="1"/>
        <v>48</v>
      </c>
    </row>
    <row r="10" spans="1:6" x14ac:dyDescent="0.15">
      <c r="A10">
        <v>56</v>
      </c>
      <c r="B10">
        <v>2.794</v>
      </c>
      <c r="C10">
        <f>A10*164</f>
        <v>9184</v>
      </c>
      <c r="D10">
        <f t="shared" si="0"/>
        <v>55.88</v>
      </c>
      <c r="E10">
        <v>2.8</v>
      </c>
      <c r="F10">
        <f t="shared" si="1"/>
        <v>56</v>
      </c>
    </row>
    <row r="11" spans="1:6" x14ac:dyDescent="0.15">
      <c r="A11">
        <v>64</v>
      </c>
      <c r="B11">
        <v>3.1930000000000001</v>
      </c>
      <c r="C11">
        <f>A11*164</f>
        <v>10496</v>
      </c>
      <c r="D11">
        <f t="shared" si="0"/>
        <v>63.86</v>
      </c>
      <c r="E11">
        <v>3.2</v>
      </c>
      <c r="F11">
        <f t="shared" si="1"/>
        <v>64</v>
      </c>
    </row>
    <row r="12" spans="1:6" x14ac:dyDescent="0.15">
      <c r="A12">
        <v>72</v>
      </c>
      <c r="B12">
        <v>3.5920000000000001</v>
      </c>
      <c r="C12">
        <f>A12*164</f>
        <v>11808</v>
      </c>
      <c r="D12">
        <f t="shared" si="0"/>
        <v>71.84</v>
      </c>
      <c r="E12">
        <v>3.6</v>
      </c>
      <c r="F12">
        <f t="shared" si="1"/>
        <v>72</v>
      </c>
    </row>
    <row r="13" spans="1:6" x14ac:dyDescent="0.15">
      <c r="A13">
        <v>80</v>
      </c>
      <c r="B13">
        <v>3.9910000000000001</v>
      </c>
      <c r="C13">
        <f>A13*164</f>
        <v>13120</v>
      </c>
      <c r="D13">
        <f t="shared" si="0"/>
        <v>79.820000000000007</v>
      </c>
      <c r="E13">
        <v>4</v>
      </c>
      <c r="F13">
        <f t="shared" si="1"/>
        <v>80</v>
      </c>
    </row>
    <row r="17" spans="1:6" x14ac:dyDescent="0.15">
      <c r="A17" s="1" t="s">
        <v>5</v>
      </c>
      <c r="B17" s="1"/>
      <c r="C17" s="1"/>
      <c r="D17" s="1"/>
      <c r="E17" s="1"/>
      <c r="F17" s="1"/>
    </row>
    <row r="18" spans="1:6" x14ac:dyDescent="0.15">
      <c r="A18" t="s">
        <v>6</v>
      </c>
      <c r="B18" t="s">
        <v>2</v>
      </c>
      <c r="C18" t="s">
        <v>8</v>
      </c>
      <c r="D18" t="s">
        <v>7</v>
      </c>
      <c r="E18" t="s">
        <v>10</v>
      </c>
      <c r="F18" t="s">
        <v>9</v>
      </c>
    </row>
    <row r="19" spans="1:6" x14ac:dyDescent="0.15">
      <c r="A19">
        <v>0</v>
      </c>
      <c r="B19">
        <v>2E-3</v>
      </c>
      <c r="C19">
        <f>A19*131</f>
        <v>0</v>
      </c>
      <c r="D19">
        <f>B19*25</f>
        <v>0.05</v>
      </c>
      <c r="E19">
        <v>5.0000000000000001E-3</v>
      </c>
      <c r="F19">
        <f>E19*25</f>
        <v>0.125</v>
      </c>
    </row>
    <row r="20" spans="1:6" x14ac:dyDescent="0.15">
      <c r="A20">
        <v>10</v>
      </c>
      <c r="B20">
        <v>0.40200000000000002</v>
      </c>
      <c r="C20">
        <f t="shared" ref="C20:C29" si="2">A20*131</f>
        <v>1310</v>
      </c>
      <c r="D20">
        <f t="shared" ref="D20:D29" si="3">B20*25</f>
        <v>10.050000000000001</v>
      </c>
      <c r="E20">
        <v>0.40100000000000002</v>
      </c>
      <c r="F20">
        <f t="shared" ref="F20:F29" si="4">E20*25</f>
        <v>10.025</v>
      </c>
    </row>
    <row r="21" spans="1:6" x14ac:dyDescent="0.15">
      <c r="A21">
        <v>20</v>
      </c>
      <c r="B21">
        <v>0.80100000000000005</v>
      </c>
      <c r="C21">
        <f t="shared" si="2"/>
        <v>2620</v>
      </c>
      <c r="D21">
        <f t="shared" si="3"/>
        <v>20.025000000000002</v>
      </c>
      <c r="E21">
        <v>0.8</v>
      </c>
      <c r="F21">
        <f t="shared" si="4"/>
        <v>20</v>
      </c>
    </row>
    <row r="22" spans="1:6" x14ac:dyDescent="0.15">
      <c r="A22">
        <v>30</v>
      </c>
      <c r="B22">
        <v>1.2</v>
      </c>
      <c r="C22">
        <f t="shared" si="2"/>
        <v>3930</v>
      </c>
      <c r="D22">
        <f t="shared" si="3"/>
        <v>30</v>
      </c>
      <c r="E22">
        <v>1.2</v>
      </c>
      <c r="F22">
        <f t="shared" si="4"/>
        <v>30</v>
      </c>
    </row>
    <row r="23" spans="1:6" x14ac:dyDescent="0.15">
      <c r="A23">
        <v>40</v>
      </c>
      <c r="B23">
        <v>1.599</v>
      </c>
      <c r="C23">
        <f t="shared" si="2"/>
        <v>5240</v>
      </c>
      <c r="D23">
        <f t="shared" si="3"/>
        <v>39.975000000000001</v>
      </c>
      <c r="E23">
        <v>1.599</v>
      </c>
      <c r="F23">
        <f t="shared" si="4"/>
        <v>39.975000000000001</v>
      </c>
    </row>
    <row r="24" spans="1:6" x14ac:dyDescent="0.15">
      <c r="A24">
        <v>50</v>
      </c>
      <c r="B24">
        <v>1.998</v>
      </c>
      <c r="C24">
        <f t="shared" si="2"/>
        <v>6550</v>
      </c>
      <c r="D24">
        <f t="shared" si="3"/>
        <v>49.95</v>
      </c>
      <c r="E24">
        <v>2</v>
      </c>
      <c r="F24">
        <f t="shared" si="4"/>
        <v>50</v>
      </c>
    </row>
    <row r="25" spans="1:6" x14ac:dyDescent="0.15">
      <c r="A25">
        <v>60</v>
      </c>
      <c r="B25">
        <v>2.3969999999999998</v>
      </c>
      <c r="C25">
        <f t="shared" si="2"/>
        <v>7860</v>
      </c>
      <c r="D25">
        <f t="shared" si="3"/>
        <v>59.924999999999997</v>
      </c>
      <c r="E25">
        <v>2.4</v>
      </c>
      <c r="F25">
        <f t="shared" si="4"/>
        <v>60</v>
      </c>
    </row>
    <row r="26" spans="1:6" x14ac:dyDescent="0.15">
      <c r="A26">
        <v>70</v>
      </c>
      <c r="B26">
        <v>2.7959999999999998</v>
      </c>
      <c r="C26">
        <f t="shared" si="2"/>
        <v>9170</v>
      </c>
      <c r="D26">
        <f t="shared" si="3"/>
        <v>69.899999999999991</v>
      </c>
      <c r="E26">
        <v>2.8</v>
      </c>
      <c r="F26">
        <f t="shared" si="4"/>
        <v>70</v>
      </c>
    </row>
    <row r="27" spans="1:6" x14ac:dyDescent="0.15">
      <c r="A27">
        <v>80</v>
      </c>
      <c r="B27">
        <v>3.1949999999999998</v>
      </c>
      <c r="C27">
        <f t="shared" si="2"/>
        <v>10480</v>
      </c>
      <c r="D27">
        <f t="shared" si="3"/>
        <v>79.875</v>
      </c>
      <c r="E27">
        <v>3.2</v>
      </c>
      <c r="F27">
        <f t="shared" si="4"/>
        <v>80</v>
      </c>
    </row>
    <row r="28" spans="1:6" x14ac:dyDescent="0.15">
      <c r="A28">
        <v>90</v>
      </c>
      <c r="B28">
        <v>3.5939999999999999</v>
      </c>
      <c r="C28">
        <f t="shared" si="2"/>
        <v>11790</v>
      </c>
      <c r="D28">
        <f t="shared" si="3"/>
        <v>89.85</v>
      </c>
      <c r="E28">
        <v>3.6</v>
      </c>
      <c r="F28">
        <f t="shared" si="4"/>
        <v>90</v>
      </c>
    </row>
    <row r="29" spans="1:6" x14ac:dyDescent="0.15">
      <c r="A29">
        <v>100</v>
      </c>
      <c r="B29">
        <v>3.9929999999999999</v>
      </c>
      <c r="C29">
        <f t="shared" si="2"/>
        <v>13100</v>
      </c>
      <c r="D29">
        <f t="shared" si="3"/>
        <v>99.825000000000003</v>
      </c>
      <c r="E29">
        <v>4</v>
      </c>
      <c r="F29">
        <f t="shared" si="4"/>
        <v>100</v>
      </c>
    </row>
    <row r="34" spans="1:6" x14ac:dyDescent="0.15">
      <c r="A34" s="1" t="s">
        <v>11</v>
      </c>
      <c r="B34" s="1"/>
      <c r="C34" s="1"/>
      <c r="D34" s="1"/>
      <c r="E34" s="1"/>
      <c r="F34" s="1"/>
    </row>
    <row r="35" spans="1:6" x14ac:dyDescent="0.15">
      <c r="A35" t="s">
        <v>12</v>
      </c>
      <c r="B35" t="s">
        <v>2</v>
      </c>
      <c r="C35" t="s">
        <v>13</v>
      </c>
      <c r="D35" t="s">
        <v>14</v>
      </c>
      <c r="E35" t="s">
        <v>10</v>
      </c>
      <c r="F35" t="s">
        <v>15</v>
      </c>
    </row>
    <row r="36" spans="1:6" x14ac:dyDescent="0.15">
      <c r="A36">
        <v>0</v>
      </c>
      <c r="B36">
        <v>8.0000000000000002E-3</v>
      </c>
      <c r="C36">
        <f>A36*2</f>
        <v>0</v>
      </c>
      <c r="D36">
        <f>B36*1500</f>
        <v>12</v>
      </c>
      <c r="E36">
        <v>1.7999999999999999E-2</v>
      </c>
      <c r="F36">
        <f>E36*1500</f>
        <v>26.999999999999996</v>
      </c>
    </row>
    <row r="37" spans="1:6" x14ac:dyDescent="0.15">
      <c r="A37">
        <v>600</v>
      </c>
      <c r="B37">
        <v>0.375</v>
      </c>
      <c r="C37">
        <f t="shared" ref="C37:C46" si="5">A37*2</f>
        <v>1200</v>
      </c>
      <c r="D37">
        <f t="shared" ref="D37:D46" si="6">B37*1500</f>
        <v>562.5</v>
      </c>
      <c r="E37">
        <v>0.4</v>
      </c>
      <c r="F37">
        <f t="shared" ref="F37:F46" si="7">E37*1500</f>
        <v>600</v>
      </c>
    </row>
    <row r="38" spans="1:6" x14ac:dyDescent="0.15">
      <c r="A38">
        <v>1200</v>
      </c>
      <c r="B38">
        <v>0.74099999999999999</v>
      </c>
      <c r="C38">
        <f t="shared" si="5"/>
        <v>2400</v>
      </c>
      <c r="D38">
        <f t="shared" si="6"/>
        <v>1111.5</v>
      </c>
      <c r="E38">
        <v>0.8</v>
      </c>
      <c r="F38">
        <f t="shared" si="7"/>
        <v>1200</v>
      </c>
    </row>
    <row r="39" spans="1:6" x14ac:dyDescent="0.15">
      <c r="A39">
        <v>1800</v>
      </c>
      <c r="B39">
        <v>1.1060000000000001</v>
      </c>
      <c r="C39">
        <f t="shared" si="5"/>
        <v>3600</v>
      </c>
      <c r="D39">
        <f t="shared" si="6"/>
        <v>1659.0000000000002</v>
      </c>
      <c r="E39">
        <v>1.2</v>
      </c>
      <c r="F39">
        <f t="shared" si="7"/>
        <v>1800</v>
      </c>
    </row>
    <row r="40" spans="1:6" x14ac:dyDescent="0.15">
      <c r="A40">
        <v>2400</v>
      </c>
      <c r="B40">
        <v>1.472</v>
      </c>
      <c r="C40">
        <f t="shared" si="5"/>
        <v>4800</v>
      </c>
      <c r="D40">
        <f t="shared" si="6"/>
        <v>2208</v>
      </c>
      <c r="E40">
        <v>1.599</v>
      </c>
      <c r="F40">
        <f t="shared" si="7"/>
        <v>2398.5</v>
      </c>
    </row>
    <row r="41" spans="1:6" x14ac:dyDescent="0.15">
      <c r="A41">
        <v>3000</v>
      </c>
      <c r="B41">
        <v>1.837</v>
      </c>
      <c r="C41">
        <f t="shared" si="5"/>
        <v>6000</v>
      </c>
      <c r="D41">
        <f t="shared" si="6"/>
        <v>2755.5</v>
      </c>
      <c r="E41">
        <v>2</v>
      </c>
      <c r="F41">
        <f t="shared" si="7"/>
        <v>3000</v>
      </c>
    </row>
    <row r="42" spans="1:6" x14ac:dyDescent="0.15">
      <c r="A42">
        <v>3600</v>
      </c>
      <c r="B42">
        <v>2.2029999999999998</v>
      </c>
      <c r="C42">
        <f t="shared" si="5"/>
        <v>7200</v>
      </c>
      <c r="D42">
        <f t="shared" si="6"/>
        <v>3304.4999999999995</v>
      </c>
      <c r="E42">
        <v>2.4</v>
      </c>
      <c r="F42">
        <f t="shared" si="7"/>
        <v>3600</v>
      </c>
    </row>
    <row r="43" spans="1:6" x14ac:dyDescent="0.15">
      <c r="A43">
        <v>4200</v>
      </c>
      <c r="B43">
        <v>2.569</v>
      </c>
      <c r="C43">
        <f t="shared" si="5"/>
        <v>8400</v>
      </c>
      <c r="D43">
        <f t="shared" si="6"/>
        <v>3853.5</v>
      </c>
      <c r="E43">
        <v>2.8</v>
      </c>
      <c r="F43">
        <f t="shared" si="7"/>
        <v>4200</v>
      </c>
    </row>
    <row r="44" spans="1:6" x14ac:dyDescent="0.15">
      <c r="A44">
        <v>4800</v>
      </c>
      <c r="B44">
        <v>2.9340000000000002</v>
      </c>
      <c r="C44">
        <f t="shared" si="5"/>
        <v>9600</v>
      </c>
      <c r="D44">
        <f t="shared" si="6"/>
        <v>4401</v>
      </c>
      <c r="E44">
        <v>3.1989999999999998</v>
      </c>
      <c r="F44">
        <f t="shared" si="7"/>
        <v>4798.5</v>
      </c>
    </row>
    <row r="45" spans="1:6" x14ac:dyDescent="0.15">
      <c r="A45">
        <v>5400</v>
      </c>
      <c r="B45">
        <v>3.3</v>
      </c>
      <c r="C45">
        <f t="shared" si="5"/>
        <v>10800</v>
      </c>
      <c r="D45">
        <f t="shared" si="6"/>
        <v>4950</v>
      </c>
      <c r="E45">
        <v>3.5990000000000002</v>
      </c>
      <c r="F45">
        <f t="shared" si="7"/>
        <v>5398.5</v>
      </c>
    </row>
    <row r="46" spans="1:6" x14ac:dyDescent="0.15">
      <c r="A46">
        <v>6000</v>
      </c>
      <c r="B46">
        <v>3.6659999999999999</v>
      </c>
      <c r="C46">
        <f t="shared" si="5"/>
        <v>12000</v>
      </c>
      <c r="D46">
        <f t="shared" si="6"/>
        <v>5499</v>
      </c>
      <c r="E46">
        <v>4</v>
      </c>
      <c r="F46">
        <f t="shared" si="7"/>
        <v>6000</v>
      </c>
    </row>
    <row r="50" spans="1:6" x14ac:dyDescent="0.15">
      <c r="A50" s="1" t="s">
        <v>16</v>
      </c>
      <c r="B50" s="1"/>
      <c r="C50" s="1"/>
      <c r="D50" s="1"/>
      <c r="E50" s="1"/>
      <c r="F50" s="1"/>
    </row>
    <row r="51" spans="1:6" x14ac:dyDescent="0.15">
      <c r="A51" t="s">
        <v>1</v>
      </c>
      <c r="B51" t="s">
        <v>2</v>
      </c>
      <c r="C51" t="s">
        <v>3</v>
      </c>
      <c r="D51" t="s">
        <v>4</v>
      </c>
      <c r="E51" t="s">
        <v>10</v>
      </c>
      <c r="F51" t="s">
        <v>9</v>
      </c>
    </row>
    <row r="52" spans="1:6" x14ac:dyDescent="0.15">
      <c r="A52">
        <v>0</v>
      </c>
      <c r="B52">
        <v>5.0000000000000001E-3</v>
      </c>
      <c r="C52">
        <f>A52*164</f>
        <v>0</v>
      </c>
      <c r="D52">
        <f>B52*20</f>
        <v>0.1</v>
      </c>
      <c r="E52">
        <v>1.0999999999999999E-2</v>
      </c>
      <c r="F52">
        <f>E52*20</f>
        <v>0.21999999999999997</v>
      </c>
    </row>
    <row r="53" spans="1:6" x14ac:dyDescent="0.15">
      <c r="A53">
        <v>8</v>
      </c>
      <c r="B53">
        <v>0.40500000000000003</v>
      </c>
      <c r="C53">
        <f t="shared" ref="C53:C62" si="8">A53*164</f>
        <v>1312</v>
      </c>
      <c r="D53">
        <f t="shared" ref="D53:D62" si="9">B53*20</f>
        <v>8.1000000000000014</v>
      </c>
      <c r="E53">
        <v>0.4</v>
      </c>
      <c r="F53">
        <f t="shared" ref="F53:F62" si="10">E53*20</f>
        <v>8</v>
      </c>
    </row>
    <row r="54" spans="1:6" x14ac:dyDescent="0.15">
      <c r="A54">
        <v>16</v>
      </c>
      <c r="B54">
        <v>0.80600000000000005</v>
      </c>
      <c r="C54">
        <f t="shared" si="8"/>
        <v>2624</v>
      </c>
      <c r="D54">
        <f t="shared" si="9"/>
        <v>16.12</v>
      </c>
      <c r="E54">
        <v>0.8</v>
      </c>
      <c r="F54">
        <f t="shared" si="10"/>
        <v>16</v>
      </c>
    </row>
    <row r="55" spans="1:6" x14ac:dyDescent="0.15">
      <c r="A55">
        <v>24</v>
      </c>
      <c r="B55">
        <v>1.206</v>
      </c>
      <c r="C55">
        <f t="shared" si="8"/>
        <v>3936</v>
      </c>
      <c r="D55">
        <f t="shared" si="9"/>
        <v>24.119999999999997</v>
      </c>
      <c r="E55">
        <v>1.2</v>
      </c>
      <c r="F55">
        <f t="shared" si="10"/>
        <v>24</v>
      </c>
    </row>
    <row r="56" spans="1:6" x14ac:dyDescent="0.15">
      <c r="A56">
        <v>32</v>
      </c>
      <c r="B56">
        <v>1.605</v>
      </c>
      <c r="C56">
        <f t="shared" si="8"/>
        <v>5248</v>
      </c>
      <c r="D56">
        <f t="shared" si="9"/>
        <v>32.1</v>
      </c>
      <c r="E56">
        <v>1.599</v>
      </c>
      <c r="F56">
        <f t="shared" si="10"/>
        <v>31.98</v>
      </c>
    </row>
    <row r="57" spans="1:6" x14ac:dyDescent="0.15">
      <c r="A57">
        <v>40</v>
      </c>
      <c r="B57">
        <v>2.004</v>
      </c>
      <c r="C57">
        <f t="shared" si="8"/>
        <v>6560</v>
      </c>
      <c r="D57">
        <f t="shared" si="9"/>
        <v>40.08</v>
      </c>
      <c r="E57">
        <v>2</v>
      </c>
      <c r="F57">
        <f t="shared" si="10"/>
        <v>40</v>
      </c>
    </row>
    <row r="58" spans="1:6" x14ac:dyDescent="0.15">
      <c r="A58">
        <v>48</v>
      </c>
      <c r="B58">
        <v>2.4039999999999999</v>
      </c>
      <c r="C58">
        <f t="shared" si="8"/>
        <v>7872</v>
      </c>
      <c r="D58">
        <f t="shared" si="9"/>
        <v>48.08</v>
      </c>
      <c r="E58">
        <v>2.4</v>
      </c>
      <c r="F58">
        <f t="shared" si="10"/>
        <v>48</v>
      </c>
    </row>
    <row r="59" spans="1:6" x14ac:dyDescent="0.15">
      <c r="A59">
        <v>56</v>
      </c>
      <c r="B59">
        <v>2.8039999999999998</v>
      </c>
      <c r="C59">
        <f t="shared" si="8"/>
        <v>9184</v>
      </c>
      <c r="D59">
        <f t="shared" si="9"/>
        <v>56.08</v>
      </c>
      <c r="E59">
        <v>2.8</v>
      </c>
      <c r="F59">
        <f t="shared" si="10"/>
        <v>56</v>
      </c>
    </row>
    <row r="60" spans="1:6" x14ac:dyDescent="0.15">
      <c r="A60">
        <v>64</v>
      </c>
      <c r="B60">
        <v>3.2040000000000002</v>
      </c>
      <c r="C60">
        <f t="shared" si="8"/>
        <v>10496</v>
      </c>
      <c r="D60">
        <f t="shared" si="9"/>
        <v>64.08</v>
      </c>
      <c r="E60">
        <v>3.2</v>
      </c>
      <c r="F60">
        <f t="shared" si="10"/>
        <v>64</v>
      </c>
    </row>
    <row r="61" spans="1:6" x14ac:dyDescent="0.15">
      <c r="A61">
        <v>72</v>
      </c>
      <c r="B61">
        <v>3.6030000000000002</v>
      </c>
      <c r="C61">
        <f t="shared" si="8"/>
        <v>11808</v>
      </c>
      <c r="D61">
        <f t="shared" si="9"/>
        <v>72.06</v>
      </c>
      <c r="E61">
        <v>3.6</v>
      </c>
      <c r="F61">
        <f t="shared" si="10"/>
        <v>72</v>
      </c>
    </row>
    <row r="62" spans="1:6" x14ac:dyDescent="0.15">
      <c r="A62">
        <v>80</v>
      </c>
      <c r="B62">
        <v>4.0030000000000001</v>
      </c>
      <c r="C62">
        <f t="shared" si="8"/>
        <v>13120</v>
      </c>
      <c r="D62">
        <f t="shared" si="9"/>
        <v>80.06</v>
      </c>
      <c r="E62">
        <v>4</v>
      </c>
      <c r="F62">
        <f t="shared" si="10"/>
        <v>80</v>
      </c>
    </row>
  </sheetData>
  <mergeCells count="4">
    <mergeCell ref="A17:F17"/>
    <mergeCell ref="A34:F34"/>
    <mergeCell ref="A1:F1"/>
    <mergeCell ref="A50:F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2018-08-30T01:14:10Z</dcterms:created>
  <dcterms:modified xsi:type="dcterms:W3CDTF">2018-08-30T02:26:56Z</dcterms:modified>
</cp:coreProperties>
</file>