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B68B892-1AFF-432E-861C-919B7135D39E}" xr6:coauthVersionLast="40" xr6:coauthVersionMax="40" xr10:uidLastSave="{00000000-0000-0000-0000-000000000000}"/>
  <bookViews>
    <workbookView xWindow="0" yWindow="9132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2" i="1"/>
  <c r="O1" i="1"/>
  <c r="P1" i="1" l="1"/>
  <c r="O20" i="1"/>
  <c r="G40" i="1" l="1"/>
  <c r="G37" i="1"/>
  <c r="I18" i="1" l="1"/>
  <c r="F37" i="1" l="1"/>
  <c r="N26" i="1" l="1"/>
  <c r="O12" i="1" l="1"/>
  <c r="K40" i="1" s="1"/>
  <c r="O11" i="1"/>
  <c r="K37" i="1" s="1"/>
  <c r="H9" i="1"/>
  <c r="K30" i="1"/>
  <c r="I40" i="1" s="1"/>
  <c r="L26" i="1"/>
  <c r="J37" i="1" s="1"/>
  <c r="L30" i="1"/>
  <c r="J40" i="1" s="1"/>
  <c r="A22" i="1"/>
  <c r="K26" i="1" l="1"/>
  <c r="I37" i="1" s="1"/>
  <c r="G4" i="1"/>
  <c r="D3" i="1"/>
  <c r="D4" i="1"/>
  <c r="D5" i="1"/>
  <c r="D6" i="1"/>
  <c r="D7" i="1"/>
  <c r="D8" i="1"/>
  <c r="D9" i="1"/>
  <c r="D10" i="1"/>
  <c r="D2" i="1"/>
  <c r="O3" i="1" l="1"/>
  <c r="O8" i="1"/>
  <c r="O9" i="1" l="1"/>
  <c r="H22" i="1"/>
  <c r="G22" i="1"/>
  <c r="F22" i="1"/>
  <c r="E22" i="1"/>
  <c r="D22" i="1"/>
  <c r="C22" i="1"/>
  <c r="B22" i="1"/>
  <c r="O6" i="1"/>
  <c r="O5" i="1"/>
  <c r="G2" i="1" l="1"/>
  <c r="F7" i="1" l="1"/>
  <c r="F6" i="1"/>
  <c r="F5" i="1"/>
  <c r="F4" i="1"/>
  <c r="F3" i="1"/>
  <c r="F2" i="1"/>
  <c r="G7" i="1"/>
  <c r="G6" i="1"/>
  <c r="G5" i="1"/>
  <c r="G3" i="1"/>
  <c r="C14" i="1"/>
  <c r="H8" i="1"/>
  <c r="G9" i="1" l="1"/>
  <c r="F9" i="1"/>
  <c r="I2" i="1"/>
  <c r="F8" i="1"/>
  <c r="I6" i="1"/>
  <c r="I3" i="1"/>
  <c r="I5" i="1"/>
  <c r="I7" i="1"/>
  <c r="I4" i="1"/>
  <c r="G8" i="1"/>
  <c r="O10" i="1" l="1"/>
  <c r="J2" i="1"/>
  <c r="I10" i="1"/>
  <c r="O7" i="1" s="1"/>
  <c r="I8" i="1"/>
</calcChain>
</file>

<file path=xl/sharedStrings.xml><?xml version="1.0" encoding="utf-8"?>
<sst xmlns="http://schemas.openxmlformats.org/spreadsheetml/2006/main" count="108" uniqueCount="73">
  <si>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</si>
  <si>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</si>
  <si>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</si>
  <si>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</si>
  <si>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</si>
  <si>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</si>
  <si>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</si>
  <si>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</si>
  <si>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</si>
  <si>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</si>
  <si>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</si>
  <si>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</si>
  <si>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</si>
  <si>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</si>
  <si>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</si>
  <si>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</si>
  <si>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</si>
  <si>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</si>
  <si>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</si>
  <si>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</si>
  <si>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</si>
  <si>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</si>
  <si>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</si>
  <si>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</si>
  <si>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</si>
  <si>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</si>
  <si>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</si>
  <si>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</si>
  <si>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</si>
  <si>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</si>
  <si>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</si>
  <si>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</si>
  <si>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</si>
  <si>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</si>
  <si>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</si>
  <si>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</si>
  <si>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</si>
  <si>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</si>
  <si>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</si>
  <si>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</si>
  <si>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</si>
  <si>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</si>
  <si>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</si>
  <si>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</si>
  <si>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</si>
  <si>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</si>
  <si>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</si>
  <si>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</si>
  <si>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</si>
  <si>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</si>
  <si>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</si>
  <si>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</si>
  <si>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</si>
  <si>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</si>
  <si>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</si>
  <si>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</si>
  <si>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</si>
  <si>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</si>
  <si>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</si>
  <si>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</si>
  <si>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</si>
  <si>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</si>
  <si>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</si>
  <si>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差值</t>
    <phoneticPr fontId="3" type="noConversion"/>
  </si>
  <si>
    <t>比平均高</t>
    <phoneticPr fontId="3" type="noConversion"/>
  </si>
  <si>
    <t>比南山高</t>
    <phoneticPr fontId="3" type="noConversion"/>
  </si>
  <si>
    <t>截止</t>
  </si>
  <si>
    <t>当月上网利用小时</t>
  </si>
  <si>
    <t>高区域平均</t>
  </si>
  <si>
    <t>高于南山</t>
    <phoneticPr fontId="3" type="noConversion"/>
  </si>
  <si>
    <t>区域排名第</t>
  </si>
  <si>
    <t>年累上网利用小时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</si>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</sst>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;[Red]0.00"/>
    <numFmt numFmtId="178" formatCode="#,##0.00_ "/>
    <numFmt numFmtId="179" formatCode="#,##0_ "/>
    <numFmt numFmtId="180" formatCode="0_ "/>
  </numFmts>
  <fonts count="9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61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178" fontId="2" fillId="11" borderId="9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180" fontId="0" fillId="0" borderId="0" xfId="0" applyNumberFormat="1"/>
    <xf numFmtId="58" fontId="0" fillId="0" borderId="0" xfId="0" applyNumberFormat="1"/>
    <xf numFmtId="0" fontId="7" fillId="0" borderId="0" xfId="0" applyFont="1"/>
    <xf numFmtId="179" fontId="2" fillId="12" borderId="8" xfId="9" applyNumberFormat="1" applyFill="1" applyBorder="1" applyAlignment="1"/>
    <xf numFmtId="179" fontId="2" fillId="12" borderId="10" xfId="9" applyNumberFormat="1" applyFill="1" applyBorder="1" applyAlignment="1"/>
    <xf numFmtId="0" fontId="8" fillId="12" borderId="0" xfId="0" applyFont="1" applyFill="1"/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workbookViewId="0">
      <selection activeCell="O4" sqref="O4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6" ht="14.4" thickBot="1" x14ac:dyDescent="0.3">
      <c r="A1" s="52" t="s">
        <v>22</v>
      </c>
      <c r="B1" s="52"/>
      <c r="C1" s="31"/>
      <c r="D1" s="32" t="s">
        <v>63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49" t="s">
        <v>60</v>
      </c>
      <c r="M1" s="50"/>
      <c r="N1" s="59" t="s">
        <v>30</v>
      </c>
      <c r="O1" s="20">
        <f>B39/10000</f>
        <v>288.85300000000001</v>
      </c>
      <c r="P1" s="47">
        <f>B42/10000</f>
        <v>60.530000000004655</v>
      </c>
    </row>
    <row r="2" spans="1:16" x14ac:dyDescent="0.25">
      <c r="A2" s="1" t="s">
        <v>8</v>
      </c>
      <c r="B2" s="28">
        <v>2955223.8</v>
      </c>
      <c r="C2" s="33">
        <v>2955223.8</v>
      </c>
      <c r="D2" s="34">
        <f t="shared" ref="D2:D10" si="0">C2-B2</f>
        <v>0</v>
      </c>
      <c r="E2" s="36" t="s">
        <v>0</v>
      </c>
      <c r="F2" s="37">
        <f>A18</f>
        <v>5768.1</v>
      </c>
      <c r="G2" s="37">
        <f>B7/10</f>
        <v>7941.4</v>
      </c>
      <c r="H2" s="38">
        <v>36.68</v>
      </c>
      <c r="I2" s="37">
        <f>(G2-F2)/(C14*H2)</f>
        <v>11.850054525627041</v>
      </c>
      <c r="J2">
        <f>RANK(I2,(I2:I6),0)</f>
        <v>2</v>
      </c>
      <c r="L2" s="49"/>
      <c r="M2" s="50"/>
      <c r="N2" s="59"/>
      <c r="O2" s="21">
        <f>B40/10000</f>
        <v>2060.6806999999994</v>
      </c>
    </row>
    <row r="3" spans="1:16" x14ac:dyDescent="0.25">
      <c r="A3" s="1" t="s">
        <v>9</v>
      </c>
      <c r="B3" s="29">
        <v>4874.32</v>
      </c>
      <c r="C3" s="33">
        <v>4874.32</v>
      </c>
      <c r="D3" s="34">
        <f t="shared" si="0"/>
        <v>0</v>
      </c>
      <c r="E3" s="36" t="s">
        <v>1</v>
      </c>
      <c r="F3" s="37">
        <f>B18</f>
        <v>7868</v>
      </c>
      <c r="G3" s="37">
        <f>B6/10</f>
        <v>9250</v>
      </c>
      <c r="H3" s="38">
        <v>54</v>
      </c>
      <c r="I3" s="37">
        <f>(G3-F3)/(C14*H3)</f>
        <v>5.1185185185185187</v>
      </c>
      <c r="L3" s="49"/>
      <c r="M3" s="50"/>
      <c r="N3" s="59"/>
      <c r="O3" s="21">
        <f>B41/10000</f>
        <v>127709.23680000003</v>
      </c>
    </row>
    <row r="4" spans="1:16" x14ac:dyDescent="0.25">
      <c r="A4" s="1" t="s">
        <v>10</v>
      </c>
      <c r="B4" s="29">
        <v>227579</v>
      </c>
      <c r="C4" s="33">
        <v>227579</v>
      </c>
      <c r="D4" s="34">
        <f t="shared" si="0"/>
        <v>0</v>
      </c>
      <c r="E4" s="36" t="s">
        <v>2</v>
      </c>
      <c r="F4" s="37">
        <f>C18</f>
        <v>6454.45</v>
      </c>
      <c r="G4" s="37">
        <f>B10/10</f>
        <v>8105.8600000000006</v>
      </c>
      <c r="H4" s="38">
        <v>24.3</v>
      </c>
      <c r="I4" s="37">
        <f>(G4-F4)/(C14*H4)</f>
        <v>13.591851851851859</v>
      </c>
      <c r="L4" s="49"/>
      <c r="M4" s="50"/>
      <c r="N4" s="59" t="s">
        <v>31</v>
      </c>
      <c r="O4" s="21">
        <f>O1/36.68</f>
        <v>7.8749454743729554</v>
      </c>
    </row>
    <row r="5" spans="1:16" x14ac:dyDescent="0.25">
      <c r="A5" s="1" t="s">
        <v>5</v>
      </c>
      <c r="B5" s="29">
        <v>106533.7</v>
      </c>
      <c r="C5" s="33">
        <v>57023.6</v>
      </c>
      <c r="D5" s="34">
        <f t="shared" si="0"/>
        <v>-49510.1</v>
      </c>
      <c r="E5" s="36" t="s">
        <v>3</v>
      </c>
      <c r="F5" s="37">
        <f>D18</f>
        <v>4125.7800000000007</v>
      </c>
      <c r="G5" s="37">
        <f>B8/10</f>
        <v>4901.1400000000003</v>
      </c>
      <c r="H5" s="38">
        <v>37.200000000000003</v>
      </c>
      <c r="I5" s="37">
        <f>(G5-F5)/(C14*H5)</f>
        <v>4.1686021505376329</v>
      </c>
      <c r="L5" s="49"/>
      <c r="M5" s="50"/>
      <c r="N5" s="59"/>
      <c r="O5" s="21">
        <f t="shared" ref="O5:O6" si="1">O2/36.68</f>
        <v>56.179953653216998</v>
      </c>
    </row>
    <row r="6" spans="1:16" ht="14.4" thickBot="1" x14ac:dyDescent="0.3">
      <c r="A6" s="1" t="s">
        <v>11</v>
      </c>
      <c r="B6" s="29">
        <v>92500</v>
      </c>
      <c r="C6" s="33">
        <v>78680</v>
      </c>
      <c r="D6" s="45">
        <f t="shared" si="0"/>
        <v>-13820</v>
      </c>
      <c r="E6" s="39" t="s">
        <v>4</v>
      </c>
      <c r="F6" s="40">
        <f>E18</f>
        <v>4903.91</v>
      </c>
      <c r="G6" s="40">
        <f>B9/10</f>
        <v>5669.86</v>
      </c>
      <c r="H6" s="41">
        <v>61.3</v>
      </c>
      <c r="I6" s="40">
        <f>(G6-F6)/(C14*H6)</f>
        <v>2.4990212071778135</v>
      </c>
      <c r="N6" s="59"/>
      <c r="O6" s="21">
        <f t="shared" si="1"/>
        <v>3481.7131079607425</v>
      </c>
    </row>
    <row r="7" spans="1:16" x14ac:dyDescent="0.25">
      <c r="A7" s="1" t="s">
        <v>12</v>
      </c>
      <c r="B7" s="29">
        <v>79414</v>
      </c>
      <c r="C7" s="33">
        <v>57681</v>
      </c>
      <c r="D7" s="45">
        <f t="shared" si="0"/>
        <v>-21733</v>
      </c>
      <c r="E7" t="s">
        <v>5</v>
      </c>
      <c r="F7">
        <f>H18</f>
        <v>5702.36</v>
      </c>
      <c r="G7">
        <f>B5/10</f>
        <v>10653.369999999999</v>
      </c>
      <c r="H7" s="2">
        <v>44</v>
      </c>
      <c r="I7">
        <f>(G7-F7)/(C14*H7)</f>
        <v>22.504590909090904</v>
      </c>
      <c r="N7" s="60" t="s">
        <v>32</v>
      </c>
      <c r="O7" s="22">
        <f>I2-I10</f>
        <v>5.5281320972965178</v>
      </c>
    </row>
    <row r="8" spans="1:16" x14ac:dyDescent="0.25">
      <c r="A8" s="1" t="s">
        <v>13</v>
      </c>
      <c r="B8" s="29">
        <v>49011.4</v>
      </c>
      <c r="C8" s="33">
        <v>41257.800000000003</v>
      </c>
      <c r="D8" s="45">
        <f t="shared" si="0"/>
        <v>-7753.5999999999985</v>
      </c>
      <c r="E8" t="s">
        <v>16</v>
      </c>
      <c r="F8">
        <f>F7+F4</f>
        <v>12156.81</v>
      </c>
      <c r="G8">
        <f>G7+G4</f>
        <v>18759.23</v>
      </c>
      <c r="H8" s="2">
        <f>H7+H4</f>
        <v>68.3</v>
      </c>
      <c r="I8">
        <f>(G8-F8)/(C14*H8)</f>
        <v>19.33358711566618</v>
      </c>
      <c r="N8" s="60"/>
      <c r="O8" s="22">
        <f>A26-G26</f>
        <v>35.824349593213554</v>
      </c>
    </row>
    <row r="9" spans="1:16" x14ac:dyDescent="0.25">
      <c r="A9" s="1" t="s">
        <v>14</v>
      </c>
      <c r="B9" s="29">
        <v>56698.6</v>
      </c>
      <c r="C9" s="33">
        <v>49039.1</v>
      </c>
      <c r="D9" s="45">
        <f t="shared" si="0"/>
        <v>-7659.5</v>
      </c>
      <c r="E9" s="12" t="s">
        <v>40</v>
      </c>
      <c r="F9" s="12">
        <f>SUM(F2:F6)</f>
        <v>29120.240000000002</v>
      </c>
      <c r="G9" s="12">
        <f>SUM(G2:G6)</f>
        <v>35868.26</v>
      </c>
      <c r="H9" s="12">
        <f>SUM(H2:H6)</f>
        <v>213.48000000000002</v>
      </c>
      <c r="I9" s="12"/>
      <c r="N9" s="60"/>
      <c r="O9" s="22">
        <f>A30-G30</f>
        <v>628.11771453509073</v>
      </c>
    </row>
    <row r="10" spans="1:16" ht="14.4" thickBot="1" x14ac:dyDescent="0.3">
      <c r="A10" s="1" t="s">
        <v>15</v>
      </c>
      <c r="B10" s="30">
        <v>81058.600000000006</v>
      </c>
      <c r="C10" s="35">
        <v>64544.5</v>
      </c>
      <c r="D10" s="46">
        <f t="shared" si="0"/>
        <v>-16514.100000000006</v>
      </c>
      <c r="I10">
        <f>(G9-F9)/(H9*C14)</f>
        <v>6.3219224283305229</v>
      </c>
      <c r="N10" s="60" t="s">
        <v>33</v>
      </c>
      <c r="O10" s="22">
        <f>RANK(I2,(I2:I6),0)</f>
        <v>2</v>
      </c>
    </row>
    <row r="11" spans="1:16" x14ac:dyDescent="0.25">
      <c r="C11" s="27"/>
      <c r="N11" s="60"/>
      <c r="O11" s="22">
        <f>RANK(A26,(A26,B26,C26,D26,E26),0)</f>
        <v>2</v>
      </c>
    </row>
    <row r="12" spans="1:16" x14ac:dyDescent="0.25">
      <c r="A12" s="53" t="s">
        <v>23</v>
      </c>
      <c r="B12" s="53"/>
      <c r="C12" s="53"/>
      <c r="N12" s="60"/>
      <c r="O12" s="22">
        <f>RANK(A30,(A30,B30,C30,D30,E30),0)</f>
        <v>1</v>
      </c>
    </row>
    <row r="13" spans="1:16" ht="14.4" thickBot="1" x14ac:dyDescent="0.3">
      <c r="A13" s="3" t="s">
        <v>19</v>
      </c>
      <c r="B13" s="3" t="s">
        <v>20</v>
      </c>
      <c r="C13" s="3" t="s">
        <v>21</v>
      </c>
      <c r="N13" s="59" t="s">
        <v>34</v>
      </c>
      <c r="O13" s="57"/>
    </row>
    <row r="14" spans="1:16" ht="14.4" thickBot="1" x14ac:dyDescent="0.3">
      <c r="A14" s="4">
        <v>43426</v>
      </c>
      <c r="B14" s="4">
        <v>43431</v>
      </c>
      <c r="C14" s="3">
        <f>B14-A14</f>
        <v>5</v>
      </c>
      <c r="N14" s="59"/>
      <c r="O14" s="57"/>
    </row>
    <row r="15" spans="1:16" x14ac:dyDescent="0.25">
      <c r="N15" s="59"/>
      <c r="O15" s="57"/>
    </row>
    <row r="16" spans="1:16" x14ac:dyDescent="0.25">
      <c r="A16" s="51" t="s">
        <v>26</v>
      </c>
      <c r="B16" s="51"/>
      <c r="C16" s="51"/>
      <c r="D16" s="51"/>
      <c r="E16" s="51"/>
      <c r="F16" s="51"/>
      <c r="G16" s="51"/>
      <c r="H16" s="51"/>
      <c r="I16" s="5"/>
      <c r="N16" s="59" t="s">
        <v>35</v>
      </c>
      <c r="O16" s="57"/>
    </row>
    <row r="17" spans="1:15" ht="14.4" thickBot="1" x14ac:dyDescent="0.3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9"/>
      <c r="O17" s="57"/>
    </row>
    <row r="18" spans="1:15" ht="14.4" thickBot="1" x14ac:dyDescent="0.3">
      <c r="A18" s="6">
        <v>5768.1</v>
      </c>
      <c r="B18" s="7">
        <v>7868</v>
      </c>
      <c r="C18" s="7">
        <v>6454.45</v>
      </c>
      <c r="D18" s="7">
        <v>4125.7800000000007</v>
      </c>
      <c r="E18" s="7">
        <v>4903.91</v>
      </c>
      <c r="F18" s="7">
        <v>487.43199999999996</v>
      </c>
      <c r="G18" s="7">
        <v>22757.9</v>
      </c>
      <c r="H18" s="7">
        <v>5702.36</v>
      </c>
      <c r="I18" s="8">
        <f>SUM(A18:H18)</f>
        <v>58067.932000000001</v>
      </c>
      <c r="N18" s="59"/>
      <c r="O18" s="58"/>
    </row>
    <row r="19" spans="1:15" ht="46.8" x14ac:dyDescent="0.25">
      <c r="N19" s="19" t="s">
        <v>36</v>
      </c>
      <c r="O19" s="23" t="s">
        <v>29</v>
      </c>
    </row>
    <row r="20" spans="1:15" ht="14.4" thickBot="1" x14ac:dyDescent="0.3">
      <c r="A20" s="54" t="s">
        <v>28</v>
      </c>
      <c r="B20" s="54"/>
      <c r="C20" s="54"/>
      <c r="D20" s="54"/>
      <c r="E20" s="54"/>
      <c r="F20" s="54"/>
      <c r="G20" s="54"/>
      <c r="H20" s="54"/>
      <c r="N20" s="55" t="s">
        <v>37</v>
      </c>
      <c r="O20" s="24">
        <f>B42/10000</f>
        <v>60.530000000004655</v>
      </c>
    </row>
    <row r="21" spans="1:15" ht="14.4" thickBot="1" x14ac:dyDescent="0.3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56"/>
    </row>
    <row r="22" spans="1:15" ht="14.4" thickBot="1" x14ac:dyDescent="0.3">
      <c r="A22" s="10">
        <f>B7/10</f>
        <v>7941.4</v>
      </c>
      <c r="B22" s="11">
        <f>B6/10</f>
        <v>9250</v>
      </c>
      <c r="C22" s="11">
        <f>B10/10</f>
        <v>8105.8600000000006</v>
      </c>
      <c r="D22" s="11">
        <f>B8/10</f>
        <v>4901.1400000000003</v>
      </c>
      <c r="E22" s="11">
        <f>B9/10</f>
        <v>5669.86</v>
      </c>
      <c r="F22" s="11">
        <f>B3/10</f>
        <v>487.43199999999996</v>
      </c>
      <c r="G22" s="11">
        <f>B4/10</f>
        <v>22757.9</v>
      </c>
      <c r="H22" s="11">
        <f>B5/10</f>
        <v>10653.369999999999</v>
      </c>
    </row>
    <row r="24" spans="1:15" x14ac:dyDescent="0.25">
      <c r="A24" s="51" t="s">
        <v>38</v>
      </c>
      <c r="B24" s="51"/>
      <c r="C24" s="51"/>
      <c r="D24" s="51"/>
      <c r="E24" s="51"/>
      <c r="F24" s="51"/>
      <c r="G24" s="51"/>
      <c r="H24" s="51"/>
      <c r="I24" s="51"/>
    </row>
    <row r="25" spans="1:15" ht="14.4" thickBot="1" x14ac:dyDescent="0.3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64</v>
      </c>
      <c r="L25" s="5" t="s">
        <v>65</v>
      </c>
    </row>
    <row r="26" spans="1:15" ht="14.4" thickBot="1" x14ac:dyDescent="0.3">
      <c r="A26" s="6">
        <v>216.50490730643401</v>
      </c>
      <c r="B26" s="7">
        <v>171.2962962962963</v>
      </c>
      <c r="C26" s="7">
        <v>333.57448559670786</v>
      </c>
      <c r="D26" s="7">
        <v>131.7510752688172</v>
      </c>
      <c r="E26" s="7">
        <v>92.493637846655787</v>
      </c>
      <c r="F26" s="7">
        <v>242.12204545454543</v>
      </c>
      <c r="G26" s="7">
        <v>180.68055771322045</v>
      </c>
      <c r="H26" s="7"/>
      <c r="I26" s="8">
        <v>274.65929721815519</v>
      </c>
      <c r="K26">
        <f>A26-G26</f>
        <v>35.824349593213554</v>
      </c>
      <c r="L26">
        <f>A26-B26</f>
        <v>45.208611010137702</v>
      </c>
      <c r="N26">
        <f>C26-A26</f>
        <v>117.06957829027385</v>
      </c>
    </row>
    <row r="28" spans="1:15" x14ac:dyDescent="0.25">
      <c r="A28" s="51" t="s">
        <v>39</v>
      </c>
      <c r="B28" s="51"/>
      <c r="C28" s="51"/>
      <c r="D28" s="51"/>
      <c r="E28" s="51"/>
      <c r="F28" s="51"/>
      <c r="G28" s="51"/>
    </row>
    <row r="29" spans="1:15" ht="14.4" thickBot="1" x14ac:dyDescent="0.3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64</v>
      </c>
      <c r="L29" s="5" t="s">
        <v>65</v>
      </c>
    </row>
    <row r="30" spans="1:15" ht="14.4" thickBot="1" x14ac:dyDescent="0.3">
      <c r="A30" s="6">
        <v>3300.1515812431844</v>
      </c>
      <c r="B30" s="7">
        <v>3088.0313703703705</v>
      </c>
      <c r="C30" s="7">
        <v>2596.9705349794235</v>
      </c>
      <c r="D30" s="7">
        <v>3075.8298118279567</v>
      </c>
      <c r="E30" s="7">
        <v>2102.4456280587274</v>
      </c>
      <c r="F30" s="7">
        <v>2131.4740000000002</v>
      </c>
      <c r="G30" s="7">
        <v>2672.0338667080937</v>
      </c>
      <c r="H30" s="7"/>
      <c r="I30" s="8">
        <v>2297.0898975109808</v>
      </c>
      <c r="K30">
        <f>A30-G30</f>
        <v>628.11771453509073</v>
      </c>
      <c r="L30">
        <f>A30-B30</f>
        <v>212.12021087281391</v>
      </c>
    </row>
    <row r="32" spans="1:15" x14ac:dyDescent="0.25">
      <c r="A32" s="48" t="s">
        <v>41</v>
      </c>
      <c r="B32" s="48"/>
    </row>
    <row r="33" spans="1:11" ht="14.4" thickBot="1" x14ac:dyDescent="0.3">
      <c r="A33" s="48" t="s">
        <v>59</v>
      </c>
      <c r="B33" s="48" t="s">
        <v>42</v>
      </c>
    </row>
    <row r="34" spans="1:11" x14ac:dyDescent="0.25">
      <c r="A34" s="13" t="s">
        <v>43</v>
      </c>
      <c r="B34" s="14">
        <v>1206</v>
      </c>
    </row>
    <row r="35" spans="1:11" x14ac:dyDescent="0.25">
      <c r="A35" s="15" t="s">
        <v>44</v>
      </c>
      <c r="B35" s="16">
        <v>340</v>
      </c>
    </row>
    <row r="36" spans="1:11" ht="14.4" x14ac:dyDescent="0.25">
      <c r="A36" s="15" t="s">
        <v>45</v>
      </c>
      <c r="B36" s="16" t="s">
        <v>72</v>
      </c>
      <c r="F36" t="s">
        <v>66</v>
      </c>
      <c r="G36" t="s">
        <v>67</v>
      </c>
      <c r="I36" t="s">
        <v>68</v>
      </c>
      <c r="J36" t="s">
        <v>69</v>
      </c>
      <c r="K36" s="44" t="s">
        <v>70</v>
      </c>
    </row>
    <row r="37" spans="1:11" x14ac:dyDescent="0.25">
      <c r="A37" s="15" t="s">
        <v>47</v>
      </c>
      <c r="B37" s="16" t="s">
        <v>46</v>
      </c>
      <c r="F37" s="43">
        <f>B14</f>
        <v>43431</v>
      </c>
      <c r="G37" s="42">
        <f>A26</f>
        <v>216.50490730643401</v>
      </c>
      <c r="I37" s="42">
        <f>K26</f>
        <v>35.824349593213554</v>
      </c>
      <c r="J37" s="42">
        <f>L26</f>
        <v>45.208611010137702</v>
      </c>
      <c r="K37">
        <f>O11</f>
        <v>2</v>
      </c>
    </row>
    <row r="38" spans="1:11" x14ac:dyDescent="0.25">
      <c r="A38" s="25" t="s">
        <v>48</v>
      </c>
      <c r="B38" s="26"/>
    </row>
    <row r="39" spans="1:11" ht="14.4" x14ac:dyDescent="0.25">
      <c r="A39" s="15" t="s">
        <v>49</v>
      </c>
      <c r="B39" s="16">
        <v>2888530</v>
      </c>
      <c r="G39" s="44" t="s">
        <v>71</v>
      </c>
      <c r="I39" s="44" t="s">
        <v>68</v>
      </c>
      <c r="J39" t="s">
        <v>69</v>
      </c>
      <c r="K39" s="44" t="s">
        <v>70</v>
      </c>
    </row>
    <row r="40" spans="1:11" x14ac:dyDescent="0.25">
      <c r="A40" s="15" t="s">
        <v>50</v>
      </c>
      <c r="B40" s="16">
        <v>20606806.999999996</v>
      </c>
      <c r="G40" s="42">
        <f>A30</f>
        <v>3300.1515812431844</v>
      </c>
      <c r="I40" s="42">
        <f>K30</f>
        <v>628.11771453509073</v>
      </c>
      <c r="J40" s="42">
        <f>L30</f>
        <v>212.12021087281391</v>
      </c>
      <c r="K40">
        <f>O12</f>
        <v>1</v>
      </c>
    </row>
    <row r="41" spans="1:11" x14ac:dyDescent="0.25">
      <c r="A41" s="15" t="s">
        <v>51</v>
      </c>
      <c r="B41" s="16">
        <v>1277092368.0000002</v>
      </c>
    </row>
    <row r="42" spans="1:11" x14ac:dyDescent="0.25">
      <c r="A42" s="15" t="s">
        <v>52</v>
      </c>
      <c r="B42" s="16">
        <v>605300.00000004657</v>
      </c>
    </row>
    <row r="43" spans="1:11" x14ac:dyDescent="0.25">
      <c r="A43" s="25" t="s">
        <v>53</v>
      </c>
      <c r="B43" s="26"/>
    </row>
    <row r="44" spans="1:11" x14ac:dyDescent="0.25">
      <c r="A44" s="15" t="s">
        <v>54</v>
      </c>
      <c r="B44" s="16">
        <v>2688353.0000000112</v>
      </c>
    </row>
    <row r="45" spans="1:11" x14ac:dyDescent="0.25">
      <c r="A45" s="15" t="s">
        <v>55</v>
      </c>
      <c r="B45" s="16">
        <v>106714531.00000006</v>
      </c>
    </row>
    <row r="46" spans="1:11" x14ac:dyDescent="0.25">
      <c r="A46" s="25" t="s">
        <v>56</v>
      </c>
      <c r="B46" s="26"/>
    </row>
    <row r="47" spans="1:11" x14ac:dyDescent="0.25">
      <c r="A47" s="15" t="s">
        <v>57</v>
      </c>
      <c r="B47" s="16">
        <v>7976</v>
      </c>
    </row>
    <row r="48" spans="1:11" ht="14.4" thickBot="1" x14ac:dyDescent="0.3">
      <c r="A48" s="17" t="s">
        <v>58</v>
      </c>
      <c r="B48" s="18">
        <v>130125</v>
      </c>
    </row>
  </sheetData>
  <mergeCells count="17">
    <mergeCell ref="N20:N21"/>
    <mergeCell ref="O13:O18"/>
    <mergeCell ref="N1:N3"/>
    <mergeCell ref="N4:N6"/>
    <mergeCell ref="N7:N9"/>
    <mergeCell ref="N10:N12"/>
    <mergeCell ref="N13:N15"/>
    <mergeCell ref="N16:N18"/>
    <mergeCell ref="A33:B33"/>
    <mergeCell ref="L1:M5"/>
    <mergeCell ref="A24:I24"/>
    <mergeCell ref="A28:G28"/>
    <mergeCell ref="A32:B32"/>
    <mergeCell ref="A1:B1"/>
    <mergeCell ref="A12:C12"/>
    <mergeCell ref="A16:H16"/>
    <mergeCell ref="A20:H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2018-12-07T01:01:51Z</dcterms:modified>
</cp:coreProperties>
</file>