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3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ode\PYthon_Study\工作代码\每日报表\以前文件\"/>
    </mc:Choice>
  </mc:AlternateContent>
  <xr:revisionPtr revIDLastSave="0" documentId="13_ncr:1_{CAEA1BFB-FE57-4494-9307-5675CCCFEDA3}" xr6:coauthVersionLast="36" xr6:coauthVersionMax="36" xr10:uidLastSave="{00000000-0000-0000-0000-000000000000}"/>
  <bookViews>
    <workbookView xWindow="0" yWindow="1944" windowWidth="12720" windowHeight="5700" activeTab="3" xr2:uid="{00000000-000D-0000-FFFF-FFFF00000000}"/>
  </bookViews>
  <sheets>
    <sheet name="所有燃气电厂" sheetId="3" r:id="rId1"/>
    <sheet name="110KV" sheetId="1" r:id="rId2"/>
    <sheet name="不含南天钰湖" sheetId="2" r:id="rId3"/>
    <sheet name="所有9E" sheetId="4" r:id="rId4"/>
    <sheet name="负荷安排" sheetId="7" r:id="rId5"/>
    <sheet name="调电计划-政府" sheetId="8" r:id="rId6"/>
    <sheet name="信息披露" sheetId="6" r:id="rId7"/>
    <sheet name="考核" sheetId="9" r:id="rId8"/>
  </sheets>
  <calcPr calcId="179021"/>
</workbook>
</file>

<file path=xl/calcChain.xml><?xml version="1.0" encoding="utf-8"?>
<calcChain xmlns="http://schemas.openxmlformats.org/spreadsheetml/2006/main">
  <c r="E13" i="1" l="1"/>
  <c r="D13" i="9"/>
  <c r="C27" i="4"/>
  <c r="C9" i="4"/>
  <c r="K12" i="3"/>
  <c r="D27" i="3"/>
  <c r="D9" i="4"/>
  <c r="C8" i="4"/>
  <c r="M8" i="3"/>
  <c r="C32" i="3"/>
  <c r="C32" i="4"/>
  <c r="G4" i="4"/>
  <c r="G39" i="9"/>
  <c r="F39" i="9"/>
  <c r="D39" i="9"/>
  <c r="C27" i="9"/>
  <c r="G13" i="9"/>
  <c r="G38" i="9" s="1"/>
  <c r="F13" i="9"/>
  <c r="F38" i="9" s="1"/>
  <c r="C13" i="9"/>
  <c r="C25" i="9" s="1"/>
  <c r="C50" i="9" s="1"/>
  <c r="G12" i="9"/>
  <c r="G37" i="9"/>
  <c r="F12" i="9"/>
  <c r="F37" i="9" s="1"/>
  <c r="D12" i="9"/>
  <c r="D37" i="9"/>
  <c r="C12" i="9"/>
  <c r="G11" i="9"/>
  <c r="G36" i="9"/>
  <c r="F11" i="9"/>
  <c r="F36" i="9" s="1"/>
  <c r="D11" i="9"/>
  <c r="C11" i="9"/>
  <c r="G10" i="9"/>
  <c r="G35" i="9" s="1"/>
  <c r="F10" i="9"/>
  <c r="D10" i="9"/>
  <c r="D35" i="9"/>
  <c r="C10" i="9"/>
  <c r="G9" i="9"/>
  <c r="G34" i="9"/>
  <c r="F9" i="9"/>
  <c r="F34" i="9" s="1"/>
  <c r="D9" i="9"/>
  <c r="C9" i="9"/>
  <c r="G8" i="9"/>
  <c r="F8" i="9"/>
  <c r="F33" i="9" s="1"/>
  <c r="D8" i="9"/>
  <c r="D33" i="9"/>
  <c r="C8" i="9"/>
  <c r="G7" i="9"/>
  <c r="G32" i="9"/>
  <c r="F7" i="9"/>
  <c r="F32" i="9" s="1"/>
  <c r="D7" i="9"/>
  <c r="C7" i="9"/>
  <c r="G6" i="9"/>
  <c r="F6" i="9"/>
  <c r="D6" i="9"/>
  <c r="D31" i="9" s="1"/>
  <c r="G5" i="9"/>
  <c r="G30" i="9"/>
  <c r="F5" i="9"/>
  <c r="F30" i="9"/>
  <c r="D5" i="9"/>
  <c r="G4" i="9"/>
  <c r="G29" i="9"/>
  <c r="F4" i="9"/>
  <c r="F29" i="9"/>
  <c r="D4" i="9"/>
  <c r="D29" i="9"/>
  <c r="G3" i="9"/>
  <c r="G28" i="9" s="1"/>
  <c r="F3" i="9"/>
  <c r="D3" i="9"/>
  <c r="D23" i="9" s="1"/>
  <c r="D48" i="9" s="1"/>
  <c r="C29" i="8"/>
  <c r="C28" i="8"/>
  <c r="J27" i="8"/>
  <c r="J29" i="8" s="1"/>
  <c r="I27" i="8"/>
  <c r="I29" i="8"/>
  <c r="H27" i="8"/>
  <c r="H29" i="8"/>
  <c r="G27" i="8"/>
  <c r="G40" i="8"/>
  <c r="F27" i="8"/>
  <c r="J15" i="8"/>
  <c r="J16" i="8" s="1"/>
  <c r="J17" i="8" s="1"/>
  <c r="I15" i="8"/>
  <c r="I40" i="8"/>
  <c r="H15" i="8"/>
  <c r="H40" i="8" s="1"/>
  <c r="G15" i="8"/>
  <c r="G16" i="8"/>
  <c r="F15" i="8"/>
  <c r="F16" i="8" s="1"/>
  <c r="F41" i="8" s="1"/>
  <c r="E15" i="8"/>
  <c r="D15" i="8"/>
  <c r="C15" i="8"/>
  <c r="C16" i="8"/>
  <c r="J14" i="8"/>
  <c r="I14" i="8"/>
  <c r="H14" i="8"/>
  <c r="G14" i="8"/>
  <c r="F14" i="8"/>
  <c r="E14" i="8"/>
  <c r="D14" i="8"/>
  <c r="C14" i="8"/>
  <c r="C39" i="8" s="1"/>
  <c r="J13" i="8"/>
  <c r="J38" i="8" s="1"/>
  <c r="I13" i="8"/>
  <c r="I38" i="8" s="1"/>
  <c r="H13" i="8"/>
  <c r="H38" i="8" s="1"/>
  <c r="G13" i="8"/>
  <c r="F13" i="8"/>
  <c r="F38" i="8" s="1"/>
  <c r="C13" i="8"/>
  <c r="C38" i="8" s="1"/>
  <c r="J12" i="8"/>
  <c r="J37" i="8"/>
  <c r="I12" i="8"/>
  <c r="I37" i="8" s="1"/>
  <c r="H12" i="8"/>
  <c r="H37" i="8" s="1"/>
  <c r="G12" i="8"/>
  <c r="G37" i="8"/>
  <c r="F12" i="8"/>
  <c r="E12" i="8"/>
  <c r="D12" i="8"/>
  <c r="D37" i="8" s="1"/>
  <c r="C12" i="8"/>
  <c r="C37" i="8"/>
  <c r="J11" i="8"/>
  <c r="I11" i="8"/>
  <c r="I36" i="8"/>
  <c r="H11" i="8"/>
  <c r="H36" i="8"/>
  <c r="G11" i="8"/>
  <c r="G36" i="8" s="1"/>
  <c r="F11" i="8"/>
  <c r="F36" i="8" s="1"/>
  <c r="E11" i="8"/>
  <c r="D11" i="8"/>
  <c r="D36" i="8" s="1"/>
  <c r="D27" i="8"/>
  <c r="C11" i="8"/>
  <c r="C36" i="8" s="1"/>
  <c r="J10" i="8"/>
  <c r="I10" i="8"/>
  <c r="I35" i="8"/>
  <c r="H10" i="8"/>
  <c r="H35" i="8"/>
  <c r="G10" i="8"/>
  <c r="G35" i="8" s="1"/>
  <c r="F10" i="8"/>
  <c r="F35" i="8" s="1"/>
  <c r="E10" i="8"/>
  <c r="D10" i="8"/>
  <c r="C10" i="8"/>
  <c r="C35" i="8"/>
  <c r="J9" i="8"/>
  <c r="I9" i="8"/>
  <c r="I34" i="8"/>
  <c r="H9" i="8"/>
  <c r="H34" i="8"/>
  <c r="G9" i="8"/>
  <c r="F9" i="8"/>
  <c r="E9" i="8"/>
  <c r="D9" i="8"/>
  <c r="C9" i="8"/>
  <c r="C34" i="8"/>
  <c r="J8" i="8"/>
  <c r="I8" i="8"/>
  <c r="I33" i="8"/>
  <c r="H8" i="8"/>
  <c r="H33" i="8"/>
  <c r="G8" i="8"/>
  <c r="F8" i="8"/>
  <c r="F33" i="8" s="1"/>
  <c r="E8" i="8"/>
  <c r="D8" i="8"/>
  <c r="C8" i="8"/>
  <c r="C33" i="8" s="1"/>
  <c r="J7" i="8"/>
  <c r="I7" i="8"/>
  <c r="I32" i="8" s="1"/>
  <c r="H7" i="8"/>
  <c r="G7" i="8"/>
  <c r="G32" i="8" s="1"/>
  <c r="F7" i="8"/>
  <c r="E7" i="8"/>
  <c r="D7" i="8"/>
  <c r="C7" i="8"/>
  <c r="J6" i="8"/>
  <c r="I6" i="8"/>
  <c r="I31" i="8" s="1"/>
  <c r="H6" i="8"/>
  <c r="H31" i="8" s="1"/>
  <c r="G6" i="8"/>
  <c r="G31" i="8"/>
  <c r="F6" i="8"/>
  <c r="E6" i="8"/>
  <c r="D6" i="8"/>
  <c r="C6" i="8"/>
  <c r="C31" i="8"/>
  <c r="O5" i="8"/>
  <c r="J30" i="8"/>
  <c r="I30" i="8"/>
  <c r="H30" i="8"/>
  <c r="G30" i="8"/>
  <c r="F30" i="8"/>
  <c r="C30" i="8"/>
  <c r="O4" i="8"/>
  <c r="N4" i="8"/>
  <c r="M4" i="8"/>
  <c r="K4" i="8"/>
  <c r="O3" i="8"/>
  <c r="N3" i="8"/>
  <c r="M3" i="8"/>
  <c r="K3" i="8"/>
  <c r="O4" i="3"/>
  <c r="O29" i="3" s="1"/>
  <c r="O5" i="3"/>
  <c r="O30" i="3" s="1"/>
  <c r="O6" i="3"/>
  <c r="O31" i="3" s="1"/>
  <c r="O7" i="3"/>
  <c r="O32" i="3" s="1"/>
  <c r="O8" i="3"/>
  <c r="O33" i="3" s="1"/>
  <c r="O9" i="3"/>
  <c r="O34" i="3" s="1"/>
  <c r="O10" i="3"/>
  <c r="O35" i="3" s="1"/>
  <c r="O11" i="3"/>
  <c r="O36" i="3" s="1"/>
  <c r="O12" i="3"/>
  <c r="O37" i="3" s="1"/>
  <c r="O13" i="3"/>
  <c r="O38" i="3" s="1"/>
  <c r="O14" i="3"/>
  <c r="O39" i="3" s="1"/>
  <c r="O27" i="3"/>
  <c r="O3" i="3"/>
  <c r="O28" i="3" s="1"/>
  <c r="D15" i="7"/>
  <c r="E15" i="7"/>
  <c r="M15" i="7"/>
  <c r="F15" i="7"/>
  <c r="G15" i="7"/>
  <c r="H15" i="7"/>
  <c r="I15" i="7"/>
  <c r="J15" i="7"/>
  <c r="M3" i="7"/>
  <c r="C12" i="1"/>
  <c r="C13" i="1"/>
  <c r="C25" i="1" s="1"/>
  <c r="C25" i="2" s="1"/>
  <c r="D12" i="1"/>
  <c r="E12" i="1"/>
  <c r="E37" i="1"/>
  <c r="F12" i="1"/>
  <c r="F37" i="1"/>
  <c r="G12" i="1"/>
  <c r="G37" i="1"/>
  <c r="E37" i="2" s="1"/>
  <c r="F13" i="1"/>
  <c r="F26" i="1" s="1"/>
  <c r="F51" i="1" s="1"/>
  <c r="G13" i="1"/>
  <c r="G26" i="1" s="1"/>
  <c r="M4" i="3"/>
  <c r="K4" i="4" s="1"/>
  <c r="M5" i="3"/>
  <c r="K5" i="4"/>
  <c r="M6" i="3"/>
  <c r="K6" i="4"/>
  <c r="M7" i="3"/>
  <c r="E7" i="9"/>
  <c r="H7" i="9"/>
  <c r="M9" i="3"/>
  <c r="M10" i="3"/>
  <c r="M11" i="3"/>
  <c r="E11" i="9"/>
  <c r="M12" i="3"/>
  <c r="E12" i="9" s="1"/>
  <c r="M13" i="3"/>
  <c r="M38" i="3" s="1"/>
  <c r="M14" i="3"/>
  <c r="M3" i="3"/>
  <c r="E3" i="9" s="1"/>
  <c r="H3" i="9" s="1"/>
  <c r="C27" i="1"/>
  <c r="C27" i="2"/>
  <c r="F27" i="2" s="1"/>
  <c r="F26" i="6"/>
  <c r="F31" i="6"/>
  <c r="G26" i="6"/>
  <c r="G32" i="6"/>
  <c r="H26" i="6"/>
  <c r="I26" i="6"/>
  <c r="I38" i="6"/>
  <c r="J26" i="6"/>
  <c r="C26" i="6"/>
  <c r="C11" i="1"/>
  <c r="C11" i="2" s="1"/>
  <c r="D11" i="1"/>
  <c r="D36" i="1"/>
  <c r="D36" i="2"/>
  <c r="E11" i="1"/>
  <c r="E36" i="1"/>
  <c r="E10" i="1"/>
  <c r="F11" i="1"/>
  <c r="F36" i="1"/>
  <c r="G11" i="1"/>
  <c r="C10" i="1"/>
  <c r="C10" i="2" s="1"/>
  <c r="D10" i="1"/>
  <c r="D35" i="1"/>
  <c r="D35" i="2" s="1"/>
  <c r="F10" i="1"/>
  <c r="G10" i="1"/>
  <c r="C11" i="7"/>
  <c r="C36" i="7"/>
  <c r="C12" i="7"/>
  <c r="C37" i="7"/>
  <c r="C13" i="7"/>
  <c r="C25" i="7" s="1"/>
  <c r="C14" i="7"/>
  <c r="C9" i="7"/>
  <c r="C34" i="7" s="1"/>
  <c r="C9" i="1"/>
  <c r="C9" i="2" s="1"/>
  <c r="D9" i="1"/>
  <c r="D9" i="2"/>
  <c r="E9" i="1"/>
  <c r="E34" i="1"/>
  <c r="F9" i="1"/>
  <c r="F34" i="1" s="1"/>
  <c r="G9" i="1"/>
  <c r="E9" i="2" s="1"/>
  <c r="C8" i="7"/>
  <c r="C7" i="7"/>
  <c r="C32" i="7"/>
  <c r="C31" i="7"/>
  <c r="C30" i="7"/>
  <c r="C28" i="7"/>
  <c r="J27" i="7"/>
  <c r="J28" i="7" s="1"/>
  <c r="I27" i="7"/>
  <c r="I28" i="7" s="1"/>
  <c r="H27" i="7"/>
  <c r="H28" i="7"/>
  <c r="G27" i="7"/>
  <c r="G28" i="7"/>
  <c r="F27" i="7"/>
  <c r="F28" i="7" s="1"/>
  <c r="C15" i="7"/>
  <c r="C40" i="7" s="1"/>
  <c r="J14" i="7"/>
  <c r="I14" i="7"/>
  <c r="I39" i="7"/>
  <c r="H14" i="7"/>
  <c r="J13" i="7"/>
  <c r="J38" i="7" s="1"/>
  <c r="I13" i="7"/>
  <c r="I38" i="7" s="1"/>
  <c r="H13" i="7"/>
  <c r="H38" i="7" s="1"/>
  <c r="J12" i="7"/>
  <c r="J37" i="7"/>
  <c r="I12" i="7"/>
  <c r="I37" i="7"/>
  <c r="H12" i="7"/>
  <c r="H37" i="7" s="1"/>
  <c r="J11" i="7"/>
  <c r="J36" i="7"/>
  <c r="I11" i="7"/>
  <c r="I36" i="7"/>
  <c r="H11" i="7"/>
  <c r="J10" i="7"/>
  <c r="J35" i="7"/>
  <c r="I10" i="7"/>
  <c r="H10" i="7"/>
  <c r="J9" i="7"/>
  <c r="J34" i="7" s="1"/>
  <c r="I9" i="7"/>
  <c r="I34" i="7"/>
  <c r="H9" i="7"/>
  <c r="G9" i="7"/>
  <c r="F9" i="7"/>
  <c r="E9" i="7"/>
  <c r="D9" i="7"/>
  <c r="D34" i="7" s="1"/>
  <c r="D27" i="7"/>
  <c r="J8" i="7"/>
  <c r="J33" i="7"/>
  <c r="I8" i="7"/>
  <c r="I33" i="7" s="1"/>
  <c r="H8" i="7"/>
  <c r="G8" i="7"/>
  <c r="G33" i="7" s="1"/>
  <c r="F8" i="7"/>
  <c r="F33" i="7" s="1"/>
  <c r="E8" i="7"/>
  <c r="D8" i="7"/>
  <c r="J7" i="7"/>
  <c r="I7" i="7"/>
  <c r="I32" i="7" s="1"/>
  <c r="H7" i="7"/>
  <c r="H32" i="7" s="1"/>
  <c r="G7" i="7"/>
  <c r="G32" i="7"/>
  <c r="F7" i="7"/>
  <c r="E7" i="7"/>
  <c r="D7" i="7"/>
  <c r="F31" i="7"/>
  <c r="G30" i="7"/>
  <c r="F30" i="7"/>
  <c r="I29" i="7"/>
  <c r="G29" i="7"/>
  <c r="M4" i="7"/>
  <c r="N3" i="7"/>
  <c r="C14" i="6"/>
  <c r="C15" i="6" s="1"/>
  <c r="D14" i="6"/>
  <c r="D15" i="6" s="1"/>
  <c r="E14" i="6"/>
  <c r="E15" i="6"/>
  <c r="F14" i="6"/>
  <c r="F15" i="6"/>
  <c r="F40" i="6" s="1"/>
  <c r="G14" i="6"/>
  <c r="G15" i="6" s="1"/>
  <c r="G40" i="6" s="1"/>
  <c r="D15" i="3"/>
  <c r="D16" i="3" s="1"/>
  <c r="E15" i="3"/>
  <c r="E16" i="3"/>
  <c r="F15" i="3"/>
  <c r="G15" i="3"/>
  <c r="G16" i="3" s="1"/>
  <c r="H15" i="3"/>
  <c r="H40" i="3"/>
  <c r="I15" i="3"/>
  <c r="I16" i="3"/>
  <c r="J15" i="3"/>
  <c r="J16" i="3" s="1"/>
  <c r="C15" i="3"/>
  <c r="C15" i="4"/>
  <c r="H38" i="6"/>
  <c r="H37" i="6"/>
  <c r="H36" i="6"/>
  <c r="I35" i="6"/>
  <c r="H35" i="6"/>
  <c r="H34" i="6"/>
  <c r="I33" i="6"/>
  <c r="H33" i="6"/>
  <c r="H32" i="6"/>
  <c r="F32" i="6"/>
  <c r="H31" i="6"/>
  <c r="H30" i="6"/>
  <c r="H29" i="6"/>
  <c r="H28" i="6"/>
  <c r="C28" i="6"/>
  <c r="H27" i="6"/>
  <c r="F27" i="6"/>
  <c r="J14" i="6"/>
  <c r="J15" i="6" s="1"/>
  <c r="I14" i="6"/>
  <c r="I15" i="6" s="1"/>
  <c r="H14" i="6"/>
  <c r="H39" i="6" s="1"/>
  <c r="G33" i="6"/>
  <c r="F33" i="6"/>
  <c r="K8" i="6"/>
  <c r="K7" i="6"/>
  <c r="K6" i="6"/>
  <c r="K5" i="6"/>
  <c r="K4" i="6"/>
  <c r="K3" i="6"/>
  <c r="K2" i="6"/>
  <c r="C8" i="1"/>
  <c r="D8" i="1"/>
  <c r="D8" i="2"/>
  <c r="E8" i="1"/>
  <c r="F8" i="1"/>
  <c r="G8" i="1"/>
  <c r="D7" i="1"/>
  <c r="D32" i="1"/>
  <c r="D32" i="2" s="1"/>
  <c r="E7" i="1"/>
  <c r="F7" i="1"/>
  <c r="F32" i="1" s="1"/>
  <c r="G7" i="1"/>
  <c r="E7" i="2"/>
  <c r="C7" i="1"/>
  <c r="C7" i="2"/>
  <c r="F7" i="2" s="1"/>
  <c r="H27" i="4"/>
  <c r="H15" i="4"/>
  <c r="F27" i="4"/>
  <c r="G27" i="4"/>
  <c r="C4" i="4"/>
  <c r="D4" i="4"/>
  <c r="E4" i="4"/>
  <c r="F4" i="4"/>
  <c r="H4" i="4"/>
  <c r="C5" i="4"/>
  <c r="D5" i="4"/>
  <c r="E5" i="4"/>
  <c r="F5" i="4"/>
  <c r="G5" i="4"/>
  <c r="H5" i="4"/>
  <c r="C6" i="4"/>
  <c r="D6" i="4"/>
  <c r="E6" i="4"/>
  <c r="F6" i="4"/>
  <c r="G6" i="4"/>
  <c r="H6" i="4"/>
  <c r="C7" i="4"/>
  <c r="D7" i="4"/>
  <c r="E7" i="4"/>
  <c r="F7" i="4"/>
  <c r="G7" i="4"/>
  <c r="H7" i="4"/>
  <c r="H8" i="4"/>
  <c r="H9" i="4"/>
  <c r="H10" i="4"/>
  <c r="H11" i="4"/>
  <c r="H12" i="4"/>
  <c r="H13" i="4"/>
  <c r="H14" i="4"/>
  <c r="H3" i="4"/>
  <c r="D3" i="4"/>
  <c r="E3" i="4"/>
  <c r="F3" i="4"/>
  <c r="G3" i="4"/>
  <c r="C3" i="4"/>
  <c r="I3" i="4" s="1"/>
  <c r="C6" i="1"/>
  <c r="C6" i="2"/>
  <c r="D6" i="1"/>
  <c r="D6" i="2"/>
  <c r="E6" i="1"/>
  <c r="E31" i="1"/>
  <c r="F6" i="1"/>
  <c r="G6" i="1"/>
  <c r="H32" i="3"/>
  <c r="I32" i="3"/>
  <c r="J32" i="3"/>
  <c r="H32" i="4" s="1"/>
  <c r="H33" i="3"/>
  <c r="I33" i="3"/>
  <c r="J33" i="3"/>
  <c r="H33" i="4" s="1"/>
  <c r="H34" i="3"/>
  <c r="I34" i="3"/>
  <c r="J34" i="3"/>
  <c r="H34" i="4"/>
  <c r="H35" i="3"/>
  <c r="I35" i="3"/>
  <c r="J35" i="3"/>
  <c r="H35" i="4" s="1"/>
  <c r="H36" i="3"/>
  <c r="I36" i="3"/>
  <c r="J36" i="3"/>
  <c r="H36" i="4"/>
  <c r="H37" i="3"/>
  <c r="I37" i="3"/>
  <c r="J37" i="3"/>
  <c r="H37" i="4" s="1"/>
  <c r="H38" i="3"/>
  <c r="I38" i="3"/>
  <c r="J38" i="3"/>
  <c r="H38" i="4" s="1"/>
  <c r="H39" i="3"/>
  <c r="I39" i="3"/>
  <c r="J39" i="3"/>
  <c r="H39" i="4" s="1"/>
  <c r="F31" i="3"/>
  <c r="G31" i="3"/>
  <c r="G31" i="4"/>
  <c r="H31" i="3"/>
  <c r="I31" i="3"/>
  <c r="J31" i="3"/>
  <c r="H31" i="4"/>
  <c r="C5" i="1"/>
  <c r="C5" i="2" s="1"/>
  <c r="F5" i="2" s="1"/>
  <c r="D5" i="1"/>
  <c r="D5" i="2" s="1"/>
  <c r="E5" i="1"/>
  <c r="E30" i="1"/>
  <c r="E30" i="3" s="1"/>
  <c r="E30" i="4" s="1"/>
  <c r="F5" i="1"/>
  <c r="G5" i="1"/>
  <c r="C4" i="1"/>
  <c r="C4" i="2" s="1"/>
  <c r="F4" i="2" s="1"/>
  <c r="F29" i="2" s="1"/>
  <c r="D4" i="1"/>
  <c r="D4" i="2"/>
  <c r="E4" i="1"/>
  <c r="E29" i="1"/>
  <c r="F4" i="1"/>
  <c r="F29" i="1" s="1"/>
  <c r="G4" i="1"/>
  <c r="G3" i="1"/>
  <c r="F3" i="1"/>
  <c r="E3" i="1"/>
  <c r="D3" i="1"/>
  <c r="D15" i="1"/>
  <c r="C3" i="1"/>
  <c r="I30" i="3"/>
  <c r="J30" i="3"/>
  <c r="H30" i="4"/>
  <c r="H30" i="3"/>
  <c r="J29" i="3"/>
  <c r="I29" i="3"/>
  <c r="H29" i="3"/>
  <c r="D27" i="4"/>
  <c r="E27" i="3"/>
  <c r="E33" i="3" s="1"/>
  <c r="E33" i="4" s="1"/>
  <c r="K4" i="3"/>
  <c r="E15" i="4"/>
  <c r="H28" i="3"/>
  <c r="I28" i="3"/>
  <c r="J28" i="3"/>
  <c r="H28" i="4" s="1"/>
  <c r="K3" i="3"/>
  <c r="H27" i="1"/>
  <c r="C29" i="3"/>
  <c r="C29" i="4" s="1"/>
  <c r="D28" i="3"/>
  <c r="D28" i="4"/>
  <c r="F28" i="3"/>
  <c r="F28" i="4" s="1"/>
  <c r="G28" i="3"/>
  <c r="G28" i="4" s="1"/>
  <c r="C28" i="3"/>
  <c r="C28" i="4" s="1"/>
  <c r="D27" i="2"/>
  <c r="E27" i="2"/>
  <c r="E28" i="1"/>
  <c r="E28" i="6" s="1"/>
  <c r="K6" i="3"/>
  <c r="K5" i="3"/>
  <c r="C31" i="3"/>
  <c r="C31" i="4"/>
  <c r="C30" i="3"/>
  <c r="C30" i="4"/>
  <c r="F31" i="1"/>
  <c r="G30" i="1"/>
  <c r="G30" i="3" s="1"/>
  <c r="G30" i="4" s="1"/>
  <c r="E5" i="2"/>
  <c r="F15" i="4"/>
  <c r="F40" i="3"/>
  <c r="F40" i="4"/>
  <c r="C32" i="1"/>
  <c r="C32" i="2"/>
  <c r="K7" i="3"/>
  <c r="F32" i="3"/>
  <c r="G32" i="3"/>
  <c r="G32" i="4"/>
  <c r="G32" i="1"/>
  <c r="E32" i="2"/>
  <c r="F34" i="3"/>
  <c r="F34" i="4"/>
  <c r="F9" i="4"/>
  <c r="K9" i="3"/>
  <c r="D34" i="3"/>
  <c r="D34" i="4" s="1"/>
  <c r="E9" i="4"/>
  <c r="E8" i="4"/>
  <c r="G8" i="4"/>
  <c r="D8" i="4"/>
  <c r="F33" i="3"/>
  <c r="F33" i="4" s="1"/>
  <c r="C34" i="3"/>
  <c r="C34" i="4" s="1"/>
  <c r="F8" i="4"/>
  <c r="D33" i="3"/>
  <c r="D33" i="4" s="1"/>
  <c r="C33" i="3"/>
  <c r="C33" i="4"/>
  <c r="K8" i="3"/>
  <c r="G9" i="4"/>
  <c r="G33" i="3"/>
  <c r="G33" i="4"/>
  <c r="G34" i="3"/>
  <c r="G34" i="4" s="1"/>
  <c r="D32" i="3"/>
  <c r="D32" i="4" s="1"/>
  <c r="D40" i="3"/>
  <c r="D40" i="4" s="1"/>
  <c r="E3" i="2"/>
  <c r="D31" i="3"/>
  <c r="D31" i="4" s="1"/>
  <c r="G15" i="1"/>
  <c r="E15" i="2"/>
  <c r="G28" i="1"/>
  <c r="G28" i="6"/>
  <c r="G40" i="3"/>
  <c r="G40" i="4"/>
  <c r="E32" i="1"/>
  <c r="I39" i="6"/>
  <c r="K14" i="6"/>
  <c r="K9" i="6"/>
  <c r="F13" i="4"/>
  <c r="F13" i="7"/>
  <c r="F38" i="7" s="1"/>
  <c r="F36" i="3"/>
  <c r="F36" i="4"/>
  <c r="E11" i="2"/>
  <c r="F39" i="1"/>
  <c r="F38" i="3"/>
  <c r="F38" i="4" s="1"/>
  <c r="F38" i="6"/>
  <c r="E14" i="2"/>
  <c r="F39" i="3"/>
  <c r="F39" i="4" s="1"/>
  <c r="F36" i="6"/>
  <c r="G37" i="3"/>
  <c r="G37" i="4" s="1"/>
  <c r="H14" i="1"/>
  <c r="H39" i="1"/>
  <c r="C39" i="1"/>
  <c r="C39" i="2" s="1"/>
  <c r="E39" i="1"/>
  <c r="E14" i="4"/>
  <c r="F12" i="4"/>
  <c r="K12" i="6"/>
  <c r="G38" i="6"/>
  <c r="G13" i="7"/>
  <c r="O27" i="7"/>
  <c r="K13" i="6"/>
  <c r="F11" i="4"/>
  <c r="D39" i="1"/>
  <c r="D39" i="2" s="1"/>
  <c r="D14" i="2"/>
  <c r="E11" i="4"/>
  <c r="C14" i="2"/>
  <c r="C39" i="3"/>
  <c r="C39" i="4" s="1"/>
  <c r="G11" i="4"/>
  <c r="G36" i="6"/>
  <c r="D14" i="4"/>
  <c r="G39" i="1"/>
  <c r="E39" i="2" s="1"/>
  <c r="K14" i="3"/>
  <c r="C14" i="4"/>
  <c r="C37" i="3"/>
  <c r="C37" i="4"/>
  <c r="C36" i="3"/>
  <c r="C36" i="4" s="1"/>
  <c r="D11" i="7"/>
  <c r="D36" i="7" s="1"/>
  <c r="G12" i="4"/>
  <c r="G37" i="6"/>
  <c r="D11" i="4"/>
  <c r="C12" i="4"/>
  <c r="K13" i="3"/>
  <c r="C13" i="4"/>
  <c r="C11" i="4"/>
  <c r="K11" i="6"/>
  <c r="F37" i="3"/>
  <c r="F37" i="4"/>
  <c r="D39" i="3"/>
  <c r="D39" i="4" s="1"/>
  <c r="F14" i="7"/>
  <c r="G39" i="3"/>
  <c r="G39" i="4" s="1"/>
  <c r="G13" i="4"/>
  <c r="G36" i="3"/>
  <c r="G36" i="4"/>
  <c r="E13" i="7"/>
  <c r="F11" i="7"/>
  <c r="F36" i="7"/>
  <c r="G12" i="7"/>
  <c r="G37" i="7"/>
  <c r="E12" i="4"/>
  <c r="E14" i="7"/>
  <c r="D37" i="3"/>
  <c r="D37" i="4" s="1"/>
  <c r="F14" i="4"/>
  <c r="G14" i="4"/>
  <c r="F12" i="7"/>
  <c r="D12" i="7"/>
  <c r="D37" i="7" s="1"/>
  <c r="K11" i="3"/>
  <c r="D12" i="4"/>
  <c r="G38" i="3"/>
  <c r="G38" i="4" s="1"/>
  <c r="D36" i="3"/>
  <c r="D36" i="4"/>
  <c r="G14" i="7"/>
  <c r="G39" i="7" s="1"/>
  <c r="G11" i="7"/>
  <c r="E11" i="7"/>
  <c r="M11" i="7" s="1"/>
  <c r="E12" i="7"/>
  <c r="D14" i="7"/>
  <c r="C38" i="3"/>
  <c r="C38" i="4" s="1"/>
  <c r="F10" i="7"/>
  <c r="F35" i="7" s="1"/>
  <c r="K10" i="6"/>
  <c r="G10" i="4"/>
  <c r="G35" i="6"/>
  <c r="D10" i="7"/>
  <c r="D35" i="7" s="1"/>
  <c r="K10" i="3"/>
  <c r="C10" i="4"/>
  <c r="D35" i="3"/>
  <c r="D35" i="4" s="1"/>
  <c r="C35" i="3"/>
  <c r="C35" i="4"/>
  <c r="F10" i="4"/>
  <c r="E10" i="7"/>
  <c r="M10" i="7"/>
  <c r="D10" i="4"/>
  <c r="C10" i="7"/>
  <c r="C35" i="7" s="1"/>
  <c r="E10" i="4"/>
  <c r="G10" i="7"/>
  <c r="G35" i="7"/>
  <c r="G35" i="3"/>
  <c r="G35" i="4"/>
  <c r="F35" i="3"/>
  <c r="F35" i="4" s="1"/>
  <c r="I30" i="7"/>
  <c r="H40" i="7"/>
  <c r="D16" i="7"/>
  <c r="N5" i="7"/>
  <c r="I31" i="7"/>
  <c r="I35" i="7"/>
  <c r="G40" i="7"/>
  <c r="D17" i="7"/>
  <c r="K4" i="7"/>
  <c r="F16" i="7"/>
  <c r="G31" i="7"/>
  <c r="O5" i="7"/>
  <c r="M6" i="7"/>
  <c r="G16" i="7"/>
  <c r="I16" i="7"/>
  <c r="E16" i="7"/>
  <c r="I40" i="7"/>
  <c r="H16" i="7"/>
  <c r="J16" i="7"/>
  <c r="O6" i="7"/>
  <c r="O3" i="7"/>
  <c r="O4" i="7"/>
  <c r="N4" i="7"/>
  <c r="C29" i="7"/>
  <c r="C16" i="7"/>
  <c r="C17" i="7"/>
  <c r="C18" i="7" s="1"/>
  <c r="H15" i="6"/>
  <c r="E4" i="2"/>
  <c r="F32" i="4"/>
  <c r="D16" i="1"/>
  <c r="D41" i="1"/>
  <c r="D41" i="2" s="1"/>
  <c r="H29" i="4"/>
  <c r="N6" i="7"/>
  <c r="F31" i="4"/>
  <c r="F16" i="3"/>
  <c r="F41" i="3" s="1"/>
  <c r="F41" i="4" s="1"/>
  <c r="O15" i="7"/>
  <c r="K3" i="7"/>
  <c r="E30" i="2"/>
  <c r="C30" i="1"/>
  <c r="C30" i="2" s="1"/>
  <c r="D29" i="1"/>
  <c r="D29" i="2" s="1"/>
  <c r="E15" i="1"/>
  <c r="E40" i="1"/>
  <c r="G34" i="6"/>
  <c r="E16" i="1"/>
  <c r="G39" i="6"/>
  <c r="G30" i="6"/>
  <c r="D28" i="7"/>
  <c r="E28" i="2"/>
  <c r="G27" i="6"/>
  <c r="G31" i="6"/>
  <c r="D18" i="7"/>
  <c r="D43" i="7"/>
  <c r="D32" i="7"/>
  <c r="F17" i="7"/>
  <c r="J17" i="7"/>
  <c r="J18" i="7" s="1"/>
  <c r="J43" i="7" s="1"/>
  <c r="I17" i="7"/>
  <c r="I18" i="7"/>
  <c r="I41" i="7"/>
  <c r="D31" i="7"/>
  <c r="C42" i="7"/>
  <c r="C41" i="7"/>
  <c r="F17" i="3"/>
  <c r="F18" i="7"/>
  <c r="G40" i="1"/>
  <c r="E40" i="2"/>
  <c r="G15" i="4"/>
  <c r="I15" i="4"/>
  <c r="F16" i="4"/>
  <c r="D15" i="4"/>
  <c r="M15" i="3"/>
  <c r="J40" i="3"/>
  <c r="H40" i="4" s="1"/>
  <c r="K3" i="4"/>
  <c r="I40" i="3"/>
  <c r="K15" i="3"/>
  <c r="G29" i="1"/>
  <c r="G29" i="6"/>
  <c r="G17" i="1"/>
  <c r="G42" i="1" s="1"/>
  <c r="E42" i="2" s="1"/>
  <c r="E4" i="9"/>
  <c r="I5" i="4"/>
  <c r="E18" i="1"/>
  <c r="E43" i="1" s="1"/>
  <c r="E19" i="1"/>
  <c r="E44" i="1" s="1"/>
  <c r="E17" i="1"/>
  <c r="E42" i="1"/>
  <c r="D18" i="1"/>
  <c r="D18" i="2"/>
  <c r="D19" i="1"/>
  <c r="D40" i="1"/>
  <c r="D40" i="2"/>
  <c r="D15" i="2"/>
  <c r="G16" i="4"/>
  <c r="H16" i="3"/>
  <c r="D29" i="3"/>
  <c r="D29" i="4" s="1"/>
  <c r="D17" i="1"/>
  <c r="H4" i="1"/>
  <c r="H29" i="1" s="1"/>
  <c r="C29" i="1"/>
  <c r="C29" i="2"/>
  <c r="D28" i="1"/>
  <c r="D3" i="2"/>
  <c r="C16" i="3"/>
  <c r="O15" i="3"/>
  <c r="O40" i="3" s="1"/>
  <c r="E5" i="9"/>
  <c r="H5" i="9" s="1"/>
  <c r="D16" i="2"/>
  <c r="H3" i="1"/>
  <c r="H28" i="1" s="1"/>
  <c r="C40" i="3"/>
  <c r="C40" i="4" s="1"/>
  <c r="D30" i="1"/>
  <c r="D31" i="1"/>
  <c r="D31" i="2" s="1"/>
  <c r="C28" i="1"/>
  <c r="C28" i="2"/>
  <c r="D29" i="8"/>
  <c r="D30" i="8"/>
  <c r="F42" i="7"/>
  <c r="D19" i="7"/>
  <c r="I42" i="7"/>
  <c r="D30" i="7"/>
  <c r="D39" i="7"/>
  <c r="C17" i="1"/>
  <c r="H5" i="1"/>
  <c r="H30" i="1" s="1"/>
  <c r="F39" i="6"/>
  <c r="M8" i="7"/>
  <c r="E40" i="3"/>
  <c r="E40" i="4" s="1"/>
  <c r="D26" i="6"/>
  <c r="F34" i="6"/>
  <c r="I27" i="6"/>
  <c r="I32" i="6"/>
  <c r="I34" i="6"/>
  <c r="I36" i="6"/>
  <c r="H30" i="7"/>
  <c r="J31" i="7"/>
  <c r="H35" i="7"/>
  <c r="G34" i="8"/>
  <c r="G38" i="8"/>
  <c r="G39" i="8"/>
  <c r="D29" i="6"/>
  <c r="D40" i="7"/>
  <c r="J41" i="7"/>
  <c r="F41" i="7"/>
  <c r="D41" i="7"/>
  <c r="F30" i="1"/>
  <c r="F30" i="3" s="1"/>
  <c r="F30" i="4" s="1"/>
  <c r="E29" i="2"/>
  <c r="O7" i="7"/>
  <c r="F35" i="6"/>
  <c r="F39" i="7"/>
  <c r="F37" i="6"/>
  <c r="C16" i="1"/>
  <c r="I28" i="6"/>
  <c r="F30" i="6"/>
  <c r="I37" i="6"/>
  <c r="H29" i="7"/>
  <c r="H31" i="7"/>
  <c r="F32" i="7"/>
  <c r="H36" i="7"/>
  <c r="F40" i="7"/>
  <c r="F31" i="8"/>
  <c r="F32" i="8"/>
  <c r="J32" i="8"/>
  <c r="J33" i="8"/>
  <c r="F34" i="8"/>
  <c r="J36" i="8"/>
  <c r="F37" i="8"/>
  <c r="F39" i="8"/>
  <c r="J39" i="8"/>
  <c r="F28" i="9"/>
  <c r="F43" i="7"/>
  <c r="D29" i="7"/>
  <c r="D42" i="7"/>
  <c r="H41" i="7"/>
  <c r="J40" i="7"/>
  <c r="E35" i="3"/>
  <c r="E35" i="4" s="1"/>
  <c r="E36" i="3"/>
  <c r="E36" i="4" s="1"/>
  <c r="E12" i="2"/>
  <c r="C19" i="1"/>
  <c r="C44" i="1" s="1"/>
  <c r="C44" i="2" s="1"/>
  <c r="E28" i="3"/>
  <c r="E28" i="4" s="1"/>
  <c r="C18" i="1"/>
  <c r="C31" i="1"/>
  <c r="C31" i="2" s="1"/>
  <c r="C3" i="2"/>
  <c r="F3" i="2" s="1"/>
  <c r="M27" i="3"/>
  <c r="I29" i="6"/>
  <c r="I30" i="6"/>
  <c r="I31" i="6"/>
  <c r="F29" i="7"/>
  <c r="J29" i="7"/>
  <c r="J30" i="7"/>
  <c r="D31" i="8"/>
  <c r="D32" i="8"/>
  <c r="D33" i="8"/>
  <c r="D34" i="8"/>
  <c r="D35" i="8"/>
  <c r="H39" i="8"/>
  <c r="D40" i="8"/>
  <c r="I14" i="4"/>
  <c r="H39" i="7"/>
  <c r="G36" i="7"/>
  <c r="D33" i="1"/>
  <c r="D33" i="2" s="1"/>
  <c r="C20" i="1"/>
  <c r="C20" i="2"/>
  <c r="D7" i="2"/>
  <c r="H7" i="1"/>
  <c r="H32" i="1"/>
  <c r="K7" i="4"/>
  <c r="M7" i="7"/>
  <c r="I19" i="7"/>
  <c r="I43" i="7"/>
  <c r="E6" i="2"/>
  <c r="O6" i="8"/>
  <c r="O31" i="8" s="1"/>
  <c r="O27" i="8"/>
  <c r="E6" i="9"/>
  <c r="K6" i="7"/>
  <c r="D15" i="9"/>
  <c r="D40" i="9" s="1"/>
  <c r="F16" i="9"/>
  <c r="F41" i="9" s="1"/>
  <c r="D17" i="9"/>
  <c r="D42" i="9"/>
  <c r="H4" i="9"/>
  <c r="C15" i="9"/>
  <c r="G15" i="9"/>
  <c r="G40" i="9" s="1"/>
  <c r="C17" i="9"/>
  <c r="G17" i="9"/>
  <c r="G42" i="9" s="1"/>
  <c r="C19" i="9"/>
  <c r="C21" i="9"/>
  <c r="F15" i="9"/>
  <c r="F40" i="9"/>
  <c r="D16" i="9"/>
  <c r="D41" i="9"/>
  <c r="F17" i="9"/>
  <c r="F42" i="9" s="1"/>
  <c r="D18" i="9"/>
  <c r="D43" i="9" s="1"/>
  <c r="D24" i="9"/>
  <c r="D49" i="9"/>
  <c r="D28" i="9"/>
  <c r="D30" i="9"/>
  <c r="D32" i="9"/>
  <c r="D34" i="9"/>
  <c r="D36" i="9"/>
  <c r="C16" i="9"/>
  <c r="G16" i="9"/>
  <c r="G41" i="9"/>
  <c r="C18" i="9"/>
  <c r="C20" i="9"/>
  <c r="C45" i="9"/>
  <c r="C29" i="6"/>
  <c r="G16" i="6"/>
  <c r="F16" i="6"/>
  <c r="C16" i="6"/>
  <c r="C39" i="6"/>
  <c r="C40" i="8"/>
  <c r="O15" i="8"/>
  <c r="C41" i="8"/>
  <c r="C17" i="8"/>
  <c r="F17" i="8"/>
  <c r="F42" i="8" s="1"/>
  <c r="J41" i="8"/>
  <c r="N5" i="8"/>
  <c r="N15" i="8"/>
  <c r="E16" i="8"/>
  <c r="M16" i="8" s="1"/>
  <c r="I16" i="8"/>
  <c r="F28" i="8"/>
  <c r="J28" i="8"/>
  <c r="F29" i="8"/>
  <c r="F40" i="8"/>
  <c r="J40" i="8"/>
  <c r="M5" i="8"/>
  <c r="M7" i="8"/>
  <c r="M12" i="8"/>
  <c r="M14" i="8"/>
  <c r="M15" i="8"/>
  <c r="D16" i="8"/>
  <c r="O16" i="8" s="1"/>
  <c r="O41" i="8" s="1"/>
  <c r="H16" i="8"/>
  <c r="I28" i="8"/>
  <c r="K5" i="8"/>
  <c r="K15" i="8"/>
  <c r="D28" i="8"/>
  <c r="H28" i="8"/>
  <c r="G28" i="8"/>
  <c r="G29" i="8"/>
  <c r="F19" i="7"/>
  <c r="F42" i="3"/>
  <c r="F42" i="4" s="1"/>
  <c r="M5" i="7"/>
  <c r="J42" i="7"/>
  <c r="F30" i="2"/>
  <c r="C19" i="7"/>
  <c r="C20" i="7" s="1"/>
  <c r="C43" i="7"/>
  <c r="K5" i="7"/>
  <c r="H17" i="7"/>
  <c r="H18" i="7" s="1"/>
  <c r="H43" i="7" s="1"/>
  <c r="E29" i="3"/>
  <c r="E29" i="4" s="1"/>
  <c r="E29" i="6"/>
  <c r="C41" i="1"/>
  <c r="C41" i="2" s="1"/>
  <c r="E17" i="2"/>
  <c r="E15" i="9"/>
  <c r="K15" i="4"/>
  <c r="G29" i="3"/>
  <c r="G29" i="4" s="1"/>
  <c r="C19" i="2"/>
  <c r="D19" i="2"/>
  <c r="D43" i="1"/>
  <c r="D43" i="2"/>
  <c r="C41" i="3"/>
  <c r="C41" i="4"/>
  <c r="C16" i="4"/>
  <c r="C17" i="3"/>
  <c r="C42" i="3" s="1"/>
  <c r="C42" i="4" s="1"/>
  <c r="D28" i="6"/>
  <c r="D28" i="2"/>
  <c r="D42" i="1"/>
  <c r="D42" i="2"/>
  <c r="D17" i="2"/>
  <c r="D30" i="3"/>
  <c r="D30" i="4"/>
  <c r="D30" i="2"/>
  <c r="H17" i="3"/>
  <c r="H41" i="3"/>
  <c r="O31" i="7"/>
  <c r="O28" i="7"/>
  <c r="O29" i="7"/>
  <c r="O30" i="8"/>
  <c r="O40" i="8"/>
  <c r="O32" i="7"/>
  <c r="M29" i="3"/>
  <c r="E29" i="9" s="1"/>
  <c r="M28" i="3"/>
  <c r="E27" i="9"/>
  <c r="M32" i="3"/>
  <c r="E32" i="9" s="1"/>
  <c r="M40" i="3"/>
  <c r="E40" i="9" s="1"/>
  <c r="M39" i="3"/>
  <c r="E39" i="9" s="1"/>
  <c r="M30" i="3"/>
  <c r="K27" i="4"/>
  <c r="D44" i="7"/>
  <c r="O28" i="8"/>
  <c r="C43" i="1"/>
  <c r="C43" i="2" s="1"/>
  <c r="C18" i="2"/>
  <c r="C16" i="2"/>
  <c r="C42" i="1"/>
  <c r="C42" i="2" s="1"/>
  <c r="C17" i="2"/>
  <c r="O29" i="8"/>
  <c r="O40" i="7"/>
  <c r="O30" i="7"/>
  <c r="D37" i="6"/>
  <c r="D33" i="6"/>
  <c r="D32" i="6"/>
  <c r="D30" i="6"/>
  <c r="I44" i="7"/>
  <c r="I20" i="7"/>
  <c r="I21" i="7" s="1"/>
  <c r="I22" i="7" s="1"/>
  <c r="I47" i="7" s="1"/>
  <c r="C40" i="9"/>
  <c r="C43" i="9"/>
  <c r="G17" i="6"/>
  <c r="G41" i="6"/>
  <c r="F41" i="6"/>
  <c r="F17" i="6"/>
  <c r="I41" i="8"/>
  <c r="I17" i="8"/>
  <c r="I42" i="8" s="1"/>
  <c r="C42" i="8"/>
  <c r="C18" i="8"/>
  <c r="C43" i="8" s="1"/>
  <c r="D41" i="8"/>
  <c r="D17" i="8"/>
  <c r="F18" i="8"/>
  <c r="F19" i="8" s="1"/>
  <c r="F20" i="8" s="1"/>
  <c r="F45" i="8" s="1"/>
  <c r="H41" i="8"/>
  <c r="H17" i="8"/>
  <c r="H18" i="8" s="1"/>
  <c r="J42" i="8"/>
  <c r="F44" i="7"/>
  <c r="C44" i="7"/>
  <c r="H42" i="7"/>
  <c r="F17" i="2"/>
  <c r="F42" i="2"/>
  <c r="C18" i="3"/>
  <c r="C43" i="3" s="1"/>
  <c r="C43" i="4" s="1"/>
  <c r="C17" i="4"/>
  <c r="H18" i="3"/>
  <c r="H42" i="3"/>
  <c r="K39" i="4"/>
  <c r="E28" i="9"/>
  <c r="K28" i="4"/>
  <c r="K30" i="4"/>
  <c r="E30" i="9"/>
  <c r="K40" i="4"/>
  <c r="K29" i="4"/>
  <c r="G42" i="6"/>
  <c r="G18" i="6"/>
  <c r="G43" i="6" s="1"/>
  <c r="F42" i="6"/>
  <c r="F18" i="6"/>
  <c r="F19" i="6" s="1"/>
  <c r="F20" i="6" s="1"/>
  <c r="F45" i="6" s="1"/>
  <c r="F43" i="8"/>
  <c r="I18" i="8"/>
  <c r="I19" i="8" s="1"/>
  <c r="I44" i="8" s="1"/>
  <c r="C19" i="8"/>
  <c r="H19" i="3"/>
  <c r="C18" i="4"/>
  <c r="G19" i="6"/>
  <c r="G20" i="6" s="1"/>
  <c r="G21" i="6" s="1"/>
  <c r="G22" i="6" s="1"/>
  <c r="G47" i="6" s="1"/>
  <c r="F43" i="6"/>
  <c r="C44" i="8"/>
  <c r="C20" i="8"/>
  <c r="F21" i="8"/>
  <c r="F46" i="8" s="1"/>
  <c r="F44" i="8"/>
  <c r="G44" i="6"/>
  <c r="F44" i="6"/>
  <c r="G45" i="6"/>
  <c r="F21" i="6"/>
  <c r="F46" i="6" s="1"/>
  <c r="G46" i="6"/>
  <c r="G23" i="6"/>
  <c r="G48" i="6" s="1"/>
  <c r="C8" i="2"/>
  <c r="C45" i="1"/>
  <c r="C45" i="2"/>
  <c r="N8" i="8"/>
  <c r="I8" i="4"/>
  <c r="F6" i="2"/>
  <c r="F31" i="2"/>
  <c r="M31" i="3"/>
  <c r="E31" i="9"/>
  <c r="E20" i="1"/>
  <c r="E45" i="1" s="1"/>
  <c r="I6" i="4"/>
  <c r="F21" i="1"/>
  <c r="F46" i="1"/>
  <c r="H6" i="9"/>
  <c r="D44" i="1"/>
  <c r="D44" i="2"/>
  <c r="D20" i="9"/>
  <c r="D45" i="9" s="1"/>
  <c r="D19" i="9"/>
  <c r="D44" i="9"/>
  <c r="I20" i="8"/>
  <c r="I43" i="8"/>
  <c r="K6" i="8"/>
  <c r="E22" i="1"/>
  <c r="E47" i="1"/>
  <c r="M8" i="8"/>
  <c r="E21" i="1"/>
  <c r="E46" i="1" s="1"/>
  <c r="E33" i="1"/>
  <c r="F20" i="7"/>
  <c r="F20" i="9"/>
  <c r="F45" i="9" s="1"/>
  <c r="N8" i="7"/>
  <c r="K8" i="8"/>
  <c r="G33" i="1"/>
  <c r="E33" i="2" s="1"/>
  <c r="G33" i="8"/>
  <c r="G21" i="1"/>
  <c r="E21" i="2"/>
  <c r="E8" i="2"/>
  <c r="G33" i="9"/>
  <c r="G20" i="9"/>
  <c r="G45" i="9" s="1"/>
  <c r="O8" i="8"/>
  <c r="O33" i="8"/>
  <c r="G20" i="1"/>
  <c r="D20" i="1"/>
  <c r="H34" i="7"/>
  <c r="O8" i="7"/>
  <c r="O33" i="7"/>
  <c r="F33" i="1"/>
  <c r="F22" i="1"/>
  <c r="F47" i="1"/>
  <c r="I45" i="7"/>
  <c r="C45" i="7"/>
  <c r="C33" i="1"/>
  <c r="C33" i="2"/>
  <c r="C33" i="7"/>
  <c r="H8" i="1"/>
  <c r="H33" i="1" s="1"/>
  <c r="C21" i="1"/>
  <c r="C21" i="2" s="1"/>
  <c r="K7" i="8"/>
  <c r="H44" i="3"/>
  <c r="H20" i="3"/>
  <c r="H21" i="3" s="1"/>
  <c r="H19" i="7"/>
  <c r="H32" i="8"/>
  <c r="K7" i="7"/>
  <c r="K31" i="4"/>
  <c r="I45" i="8"/>
  <c r="I21" i="8"/>
  <c r="I22" i="8"/>
  <c r="D45" i="1"/>
  <c r="D45" i="2" s="1"/>
  <c r="D20" i="2"/>
  <c r="H45" i="3"/>
  <c r="H44" i="7"/>
  <c r="H20" i="7"/>
  <c r="H45" i="7" s="1"/>
  <c r="H21" i="7"/>
  <c r="H46" i="7" s="1"/>
  <c r="D22" i="1"/>
  <c r="D47" i="1" s="1"/>
  <c r="D47" i="2" s="1"/>
  <c r="D22" i="9"/>
  <c r="D47" i="9"/>
  <c r="D21" i="1"/>
  <c r="G21" i="9"/>
  <c r="G46" i="9"/>
  <c r="C21" i="7"/>
  <c r="C46" i="7" s="1"/>
  <c r="O9" i="8"/>
  <c r="O34" i="8"/>
  <c r="G22" i="1"/>
  <c r="O10" i="8"/>
  <c r="O35" i="8" s="1"/>
  <c r="N9" i="8"/>
  <c r="J34" i="8"/>
  <c r="M9" i="8"/>
  <c r="K9" i="8"/>
  <c r="G35" i="1"/>
  <c r="E35" i="2"/>
  <c r="E10" i="2"/>
  <c r="D24" i="1"/>
  <c r="D49" i="1"/>
  <c r="D49" i="2" s="1"/>
  <c r="H11" i="1"/>
  <c r="H36" i="1"/>
  <c r="C36" i="1"/>
  <c r="C36" i="2" s="1"/>
  <c r="I46" i="7"/>
  <c r="D34" i="1"/>
  <c r="D34" i="2"/>
  <c r="F34" i="7"/>
  <c r="F21" i="9"/>
  <c r="F46" i="9" s="1"/>
  <c r="N9" i="7"/>
  <c r="G22" i="9"/>
  <c r="G47" i="9"/>
  <c r="F22" i="8"/>
  <c r="F47" i="8" s="1"/>
  <c r="E9" i="9"/>
  <c r="H9" i="9"/>
  <c r="C46" i="1"/>
  <c r="C46" i="2" s="1"/>
  <c r="I46" i="8"/>
  <c r="O9" i="7"/>
  <c r="O34" i="7" s="1"/>
  <c r="G34" i="1"/>
  <c r="E34" i="2"/>
  <c r="G34" i="7"/>
  <c r="C34" i="1"/>
  <c r="C34" i="2" s="1"/>
  <c r="G46" i="1"/>
  <c r="E46" i="2" s="1"/>
  <c r="G45" i="1"/>
  <c r="E45" i="2"/>
  <c r="E20" i="2"/>
  <c r="F20" i="2"/>
  <c r="F45" i="2"/>
  <c r="F8" i="2"/>
  <c r="F33" i="2" s="1"/>
  <c r="K8" i="7"/>
  <c r="H22" i="3"/>
  <c r="H33" i="7"/>
  <c r="M9" i="7"/>
  <c r="H9" i="1"/>
  <c r="H34" i="1"/>
  <c r="I9" i="4"/>
  <c r="K9" i="7"/>
  <c r="F9" i="2"/>
  <c r="F34" i="2" s="1"/>
  <c r="F23" i="8"/>
  <c r="F48" i="8" s="1"/>
  <c r="I23" i="8"/>
  <c r="D11" i="2"/>
  <c r="D23" i="1"/>
  <c r="D48" i="1" s="1"/>
  <c r="D48" i="2" s="1"/>
  <c r="I11" i="4"/>
  <c r="C23" i="9"/>
  <c r="C48" i="9"/>
  <c r="K11" i="7"/>
  <c r="N11" i="7"/>
  <c r="E24" i="1"/>
  <c r="E49" i="1"/>
  <c r="M36" i="3"/>
  <c r="E36" i="9" s="1"/>
  <c r="K11" i="4"/>
  <c r="G24" i="1"/>
  <c r="E24" i="2"/>
  <c r="F24" i="2" s="1"/>
  <c r="F49" i="2" s="1"/>
  <c r="F11" i="2"/>
  <c r="F36" i="2" s="1"/>
  <c r="G36" i="1"/>
  <c r="E36" i="2" s="1"/>
  <c r="F25" i="9"/>
  <c r="F50" i="9" s="1"/>
  <c r="E23" i="1"/>
  <c r="E48" i="1" s="1"/>
  <c r="O11" i="7"/>
  <c r="O36" i="7" s="1"/>
  <c r="O11" i="8"/>
  <c r="O36" i="8"/>
  <c r="J35" i="8"/>
  <c r="I10" i="4"/>
  <c r="E35" i="1"/>
  <c r="D23" i="2"/>
  <c r="I48" i="8"/>
  <c r="I24" i="8"/>
  <c r="I49" i="8"/>
  <c r="I23" i="7"/>
  <c r="I47" i="8"/>
  <c r="F24" i="8"/>
  <c r="D10" i="2"/>
  <c r="M35" i="3"/>
  <c r="F22" i="9"/>
  <c r="F47" i="9" s="1"/>
  <c r="F35" i="1"/>
  <c r="N10" i="8"/>
  <c r="F26" i="9"/>
  <c r="F51" i="9" s="1"/>
  <c r="F23" i="1"/>
  <c r="F48" i="1"/>
  <c r="F24" i="1"/>
  <c r="F49" i="1" s="1"/>
  <c r="C22" i="9"/>
  <c r="C47" i="9" s="1"/>
  <c r="O10" i="7"/>
  <c r="O35" i="7"/>
  <c r="C35" i="1"/>
  <c r="C35" i="2" s="1"/>
  <c r="C22" i="7"/>
  <c r="C22" i="1"/>
  <c r="C23" i="1"/>
  <c r="C48" i="1"/>
  <c r="C48" i="2" s="1"/>
  <c r="H10" i="1"/>
  <c r="H35" i="1" s="1"/>
  <c r="K10" i="8"/>
  <c r="M10" i="8"/>
  <c r="F10" i="2"/>
  <c r="F35" i="2"/>
  <c r="F23" i="9"/>
  <c r="F48" i="9"/>
  <c r="K10" i="7"/>
  <c r="N10" i="7"/>
  <c r="F24" i="9"/>
  <c r="F49" i="9" s="1"/>
  <c r="F35" i="9"/>
  <c r="D22" i="2"/>
  <c r="G49" i="1"/>
  <c r="E49" i="2" s="1"/>
  <c r="I48" i="7"/>
  <c r="I24" i="7"/>
  <c r="I49" i="7" s="1"/>
  <c r="K35" i="4"/>
  <c r="E35" i="9"/>
  <c r="C23" i="2"/>
  <c r="C47" i="7"/>
  <c r="C23" i="7"/>
  <c r="C22" i="2"/>
  <c r="C47" i="1"/>
  <c r="C47" i="2"/>
  <c r="C48" i="7"/>
  <c r="G25" i="9"/>
  <c r="G50" i="9" s="1"/>
  <c r="M37" i="3"/>
  <c r="K37" i="4"/>
  <c r="K12" i="4"/>
  <c r="G24" i="9"/>
  <c r="G49" i="9"/>
  <c r="N12" i="7"/>
  <c r="C24" i="9"/>
  <c r="C49" i="9"/>
  <c r="C24" i="1"/>
  <c r="C24" i="2" s="1"/>
  <c r="C24" i="7"/>
  <c r="F37" i="7"/>
  <c r="D24" i="2"/>
  <c r="G26" i="9"/>
  <c r="G51" i="9" s="1"/>
  <c r="G23" i="9"/>
  <c r="G48" i="9" s="1"/>
  <c r="H11" i="9"/>
  <c r="K11" i="8"/>
  <c r="N11" i="8"/>
  <c r="K36" i="4"/>
  <c r="M11" i="8"/>
  <c r="F49" i="8"/>
  <c r="C49" i="7"/>
  <c r="I25" i="8"/>
  <c r="I26" i="8" s="1"/>
  <c r="I51" i="8" s="1"/>
  <c r="K12" i="7"/>
  <c r="O12" i="7"/>
  <c r="O37" i="7"/>
  <c r="N12" i="8"/>
  <c r="M12" i="7"/>
  <c r="O12" i="8"/>
  <c r="O37" i="8"/>
  <c r="K12" i="8"/>
  <c r="H12" i="9"/>
  <c r="I12" i="4"/>
  <c r="C12" i="2"/>
  <c r="C37" i="1"/>
  <c r="C37" i="2"/>
  <c r="H12" i="1"/>
  <c r="H37" i="1" s="1"/>
  <c r="E37" i="9"/>
  <c r="H24" i="1"/>
  <c r="H49" i="1"/>
  <c r="C49" i="1"/>
  <c r="C49" i="2"/>
  <c r="C26" i="9" l="1"/>
  <c r="C51" i="9" s="1"/>
  <c r="G25" i="1"/>
  <c r="O14" i="7"/>
  <c r="O39" i="7" s="1"/>
  <c r="M14" i="7"/>
  <c r="J39" i="7"/>
  <c r="C39" i="7"/>
  <c r="K14" i="7"/>
  <c r="N14" i="7"/>
  <c r="C50" i="1"/>
  <c r="C50" i="2" s="1"/>
  <c r="F25" i="1"/>
  <c r="F50" i="1" s="1"/>
  <c r="M13" i="7"/>
  <c r="F38" i="1"/>
  <c r="F25" i="8"/>
  <c r="C50" i="7"/>
  <c r="C26" i="7"/>
  <c r="C51" i="7" s="1"/>
  <c r="C38" i="7"/>
  <c r="I25" i="7"/>
  <c r="E38" i="1"/>
  <c r="E25" i="1"/>
  <c r="E50" i="1" s="1"/>
  <c r="E26" i="1"/>
  <c r="E51" i="1" s="1"/>
  <c r="G51" i="1"/>
  <c r="E51" i="2" s="1"/>
  <c r="E26" i="2"/>
  <c r="D38" i="9"/>
  <c r="D26" i="9"/>
  <c r="D51" i="9" s="1"/>
  <c r="D25" i="9"/>
  <c r="D50" i="9" s="1"/>
  <c r="D13" i="7"/>
  <c r="D38" i="7" s="1"/>
  <c r="E13" i="2"/>
  <c r="E13" i="8"/>
  <c r="M13" i="8" s="1"/>
  <c r="D13" i="4"/>
  <c r="G38" i="1"/>
  <c r="E38" i="2" s="1"/>
  <c r="E13" i="4"/>
  <c r="E38" i="3"/>
  <c r="E38" i="4" s="1"/>
  <c r="D38" i="3"/>
  <c r="D38" i="4" s="1"/>
  <c r="D13" i="1"/>
  <c r="D13" i="8"/>
  <c r="K8" i="4"/>
  <c r="M33" i="3"/>
  <c r="E8" i="9"/>
  <c r="H8" i="9" s="1"/>
  <c r="H46" i="3"/>
  <c r="F21" i="7"/>
  <c r="F45" i="7"/>
  <c r="H47" i="3"/>
  <c r="H23" i="3"/>
  <c r="H43" i="8"/>
  <c r="H19" i="8"/>
  <c r="I36" i="4"/>
  <c r="I50" i="8"/>
  <c r="H21" i="1"/>
  <c r="H46" i="1" s="1"/>
  <c r="D46" i="1"/>
  <c r="D46" i="2" s="1"/>
  <c r="D21" i="2"/>
  <c r="F21" i="2" s="1"/>
  <c r="F46" i="2" s="1"/>
  <c r="C45" i="8"/>
  <c r="C21" i="8"/>
  <c r="E22" i="2"/>
  <c r="F22" i="2" s="1"/>
  <c r="F47" i="2" s="1"/>
  <c r="H22" i="1"/>
  <c r="H47" i="1" s="1"/>
  <c r="G47" i="1"/>
  <c r="E47" i="2" s="1"/>
  <c r="F16" i="1"/>
  <c r="F41" i="1" s="1"/>
  <c r="F19" i="1"/>
  <c r="F20" i="1"/>
  <c r="F15" i="1"/>
  <c r="F40" i="1" s="1"/>
  <c r="F28" i="1"/>
  <c r="F28" i="6" s="1"/>
  <c r="F18" i="1"/>
  <c r="F17" i="1"/>
  <c r="D31" i="6"/>
  <c r="D35" i="6"/>
  <c r="D39" i="6"/>
  <c r="D36" i="6"/>
  <c r="D38" i="6"/>
  <c r="D27" i="6"/>
  <c r="D34" i="6"/>
  <c r="C39" i="9"/>
  <c r="C29" i="9"/>
  <c r="C30" i="9"/>
  <c r="C31" i="9"/>
  <c r="H27" i="9"/>
  <c r="C32" i="9"/>
  <c r="C37" i="9"/>
  <c r="C38" i="9"/>
  <c r="C41" i="9"/>
  <c r="C42" i="9"/>
  <c r="C35" i="9"/>
  <c r="C33" i="9"/>
  <c r="C44" i="9"/>
  <c r="C36" i="9"/>
  <c r="H22" i="7"/>
  <c r="G24" i="6"/>
  <c r="D18" i="8"/>
  <c r="O17" i="8"/>
  <c r="O42" i="8" s="1"/>
  <c r="D42" i="8"/>
  <c r="H15" i="9"/>
  <c r="G17" i="7"/>
  <c r="G41" i="7"/>
  <c r="O16" i="7"/>
  <c r="O41" i="7" s="1"/>
  <c r="N16" i="7"/>
  <c r="H42" i="8"/>
  <c r="C41" i="6"/>
  <c r="C17" i="6"/>
  <c r="J35" i="6"/>
  <c r="J36" i="6"/>
  <c r="J39" i="6"/>
  <c r="J30" i="6"/>
  <c r="J28" i="6"/>
  <c r="J33" i="6"/>
  <c r="J29" i="6"/>
  <c r="J31" i="6"/>
  <c r="J32" i="6"/>
  <c r="J34" i="6"/>
  <c r="J38" i="6"/>
  <c r="J27" i="6"/>
  <c r="J37" i="6"/>
  <c r="K10" i="4"/>
  <c r="E10" i="9"/>
  <c r="H10" i="9" s="1"/>
  <c r="C13" i="2"/>
  <c r="H13" i="1"/>
  <c r="H38" i="1" s="1"/>
  <c r="C38" i="1"/>
  <c r="C38" i="2" s="1"/>
  <c r="J31" i="8"/>
  <c r="N6" i="8"/>
  <c r="J18" i="8"/>
  <c r="M6" i="8"/>
  <c r="G41" i="8"/>
  <c r="G17" i="8"/>
  <c r="N16" i="8"/>
  <c r="C28" i="9"/>
  <c r="F31" i="9"/>
  <c r="F19" i="9"/>
  <c r="F44" i="9" s="1"/>
  <c r="F18" i="9"/>
  <c r="F43" i="9" s="1"/>
  <c r="K38" i="4"/>
  <c r="E38" i="9"/>
  <c r="E41" i="1"/>
  <c r="J17" i="3"/>
  <c r="H16" i="4"/>
  <c r="J41" i="3"/>
  <c r="H41" i="4" s="1"/>
  <c r="M16" i="3"/>
  <c r="D16" i="6"/>
  <c r="D40" i="6"/>
  <c r="J32" i="7"/>
  <c r="J19" i="7"/>
  <c r="K9" i="4"/>
  <c r="M34" i="3"/>
  <c r="C32" i="8"/>
  <c r="O7" i="8"/>
  <c r="O32" i="8" s="1"/>
  <c r="N7" i="8"/>
  <c r="I39" i="8"/>
  <c r="K14" i="8"/>
  <c r="G31" i="9"/>
  <c r="G18" i="9"/>
  <c r="G43" i="9" s="1"/>
  <c r="G19" i="9"/>
  <c r="G44" i="9" s="1"/>
  <c r="F22" i="6"/>
  <c r="I17" i="3"/>
  <c r="I41" i="3"/>
  <c r="O16" i="3"/>
  <c r="O41" i="3" s="1"/>
  <c r="K16" i="3"/>
  <c r="C40" i="6"/>
  <c r="K15" i="6"/>
  <c r="D33" i="7"/>
  <c r="D20" i="7"/>
  <c r="H43" i="3"/>
  <c r="E17" i="7"/>
  <c r="K16" i="7"/>
  <c r="M16" i="7"/>
  <c r="E17" i="3"/>
  <c r="E41" i="3"/>
  <c r="E41" i="4" s="1"/>
  <c r="E16" i="4"/>
  <c r="C36" i="6"/>
  <c r="C33" i="6"/>
  <c r="C32" i="6"/>
  <c r="C27" i="6"/>
  <c r="C31" i="6"/>
  <c r="C30" i="6"/>
  <c r="C35" i="6"/>
  <c r="C34" i="6"/>
  <c r="C38" i="6"/>
  <c r="C37" i="6"/>
  <c r="D37" i="1"/>
  <c r="D37" i="2" s="1"/>
  <c r="D12" i="2"/>
  <c r="F12" i="2" s="1"/>
  <c r="F37" i="2" s="1"/>
  <c r="K32" i="4"/>
  <c r="E37" i="7"/>
  <c r="G18" i="1"/>
  <c r="D16" i="4"/>
  <c r="I16" i="4" s="1"/>
  <c r="I41" i="4" s="1"/>
  <c r="D17" i="3"/>
  <c r="D41" i="3"/>
  <c r="D41" i="4" s="1"/>
  <c r="N7" i="7"/>
  <c r="H32" i="9"/>
  <c r="H16" i="6"/>
  <c r="H40" i="6"/>
  <c r="F14" i="2"/>
  <c r="F39" i="2" s="1"/>
  <c r="E27" i="8"/>
  <c r="E31" i="8" s="1"/>
  <c r="E32" i="3"/>
  <c r="E32" i="4" s="1"/>
  <c r="E39" i="3"/>
  <c r="E39" i="4" s="1"/>
  <c r="E27" i="7"/>
  <c r="E31" i="3"/>
  <c r="E31" i="4" s="1"/>
  <c r="E26" i="6"/>
  <c r="E27" i="4"/>
  <c r="E34" i="3"/>
  <c r="E34" i="4" s="1"/>
  <c r="E37" i="3"/>
  <c r="E37" i="4" s="1"/>
  <c r="G19" i="1"/>
  <c r="H6" i="1"/>
  <c r="H31" i="1" s="1"/>
  <c r="G31" i="1"/>
  <c r="E31" i="2" s="1"/>
  <c r="F32" i="2"/>
  <c r="I40" i="6"/>
  <c r="I16" i="6"/>
  <c r="E34" i="7"/>
  <c r="E14" i="9"/>
  <c r="H14" i="9" s="1"/>
  <c r="K14" i="4"/>
  <c r="K27" i="3"/>
  <c r="C19" i="3"/>
  <c r="K16" i="8"/>
  <c r="E17" i="8"/>
  <c r="F28" i="2"/>
  <c r="F18" i="3"/>
  <c r="F17" i="4"/>
  <c r="K13" i="7"/>
  <c r="G38" i="7"/>
  <c r="C26" i="1"/>
  <c r="F29" i="3"/>
  <c r="F29" i="4" s="1"/>
  <c r="F29" i="6"/>
  <c r="J40" i="6"/>
  <c r="J16" i="6"/>
  <c r="E13" i="9"/>
  <c r="H13" i="9" s="1"/>
  <c r="K13" i="4"/>
  <c r="D39" i="8"/>
  <c r="O14" i="8"/>
  <c r="O39" i="8" s="1"/>
  <c r="N14" i="8"/>
  <c r="I7" i="4"/>
  <c r="I32" i="4" s="1"/>
  <c r="I4" i="4"/>
  <c r="I29" i="4" s="1"/>
  <c r="G17" i="3"/>
  <c r="G41" i="3"/>
  <c r="G41" i="4" s="1"/>
  <c r="C34" i="9"/>
  <c r="C46" i="9"/>
  <c r="E16" i="6"/>
  <c r="E40" i="6"/>
  <c r="K15" i="7"/>
  <c r="N15" i="7"/>
  <c r="I27" i="4"/>
  <c r="C15" i="1"/>
  <c r="G23" i="1"/>
  <c r="G16" i="1"/>
  <c r="D21" i="9"/>
  <c r="E25" i="2" l="1"/>
  <c r="G50" i="1"/>
  <c r="E50" i="2" s="1"/>
  <c r="I13" i="4"/>
  <c r="I38" i="4" s="1"/>
  <c r="F50" i="8"/>
  <c r="F26" i="8"/>
  <c r="F51" i="8" s="1"/>
  <c r="I26" i="7"/>
  <c r="I51" i="7" s="1"/>
  <c r="I50" i="7"/>
  <c r="K13" i="8"/>
  <c r="N13" i="8"/>
  <c r="N13" i="7"/>
  <c r="D38" i="8"/>
  <c r="O13" i="8"/>
  <c r="O38" i="8" s="1"/>
  <c r="D38" i="1"/>
  <c r="D38" i="2" s="1"/>
  <c r="D25" i="1"/>
  <c r="H25" i="1" s="1"/>
  <c r="H50" i="1" s="1"/>
  <c r="D13" i="2"/>
  <c r="F13" i="2" s="1"/>
  <c r="F38" i="2" s="1"/>
  <c r="D26" i="1"/>
  <c r="H26" i="1" s="1"/>
  <c r="H51" i="1" s="1"/>
  <c r="O13" i="7"/>
  <c r="O38" i="7" s="1"/>
  <c r="J17" i="6"/>
  <c r="J41" i="6"/>
  <c r="F18" i="4"/>
  <c r="F19" i="3"/>
  <c r="F43" i="3"/>
  <c r="F43" i="4" s="1"/>
  <c r="I28" i="4"/>
  <c r="I40" i="4"/>
  <c r="I31" i="4"/>
  <c r="I33" i="4"/>
  <c r="G17" i="4"/>
  <c r="G18" i="3"/>
  <c r="G42" i="3"/>
  <c r="G42" i="4" s="1"/>
  <c r="H38" i="9"/>
  <c r="K37" i="3"/>
  <c r="K36" i="3"/>
  <c r="K40" i="3"/>
  <c r="K30" i="3"/>
  <c r="K39" i="3"/>
  <c r="K33" i="3"/>
  <c r="K35" i="3"/>
  <c r="K28" i="3"/>
  <c r="K32" i="3"/>
  <c r="K29" i="3"/>
  <c r="K34" i="3"/>
  <c r="D21" i="7"/>
  <c r="D45" i="7"/>
  <c r="N32" i="8"/>
  <c r="D17" i="6"/>
  <c r="D41" i="6"/>
  <c r="H35" i="9"/>
  <c r="C42" i="6"/>
  <c r="C18" i="6"/>
  <c r="G49" i="6"/>
  <c r="G25" i="6"/>
  <c r="G50" i="6" s="1"/>
  <c r="K33" i="4"/>
  <c r="E33" i="9"/>
  <c r="K16" i="4"/>
  <c r="E16" i="9"/>
  <c r="H16" i="9" s="1"/>
  <c r="H41" i="9" s="1"/>
  <c r="M41" i="3"/>
  <c r="F45" i="1"/>
  <c r="H20" i="1"/>
  <c r="H45" i="1" s="1"/>
  <c r="H39" i="9"/>
  <c r="E18" i="3"/>
  <c r="E42" i="3"/>
  <c r="E42" i="4" s="1"/>
  <c r="E17" i="4"/>
  <c r="M17" i="3"/>
  <c r="H47" i="7"/>
  <c r="H23" i="7"/>
  <c r="E19" i="2"/>
  <c r="F19" i="2" s="1"/>
  <c r="F44" i="2" s="1"/>
  <c r="G44" i="1"/>
  <c r="E44" i="2" s="1"/>
  <c r="H40" i="9"/>
  <c r="F44" i="1"/>
  <c r="H19" i="1"/>
  <c r="H44" i="1" s="1"/>
  <c r="E34" i="9"/>
  <c r="K34" i="4"/>
  <c r="C46" i="8"/>
  <c r="C22" i="8"/>
  <c r="H20" i="8"/>
  <c r="H44" i="8"/>
  <c r="F46" i="7"/>
  <c r="F22" i="7"/>
  <c r="J43" i="8"/>
  <c r="J19" i="8"/>
  <c r="H29" i="9"/>
  <c r="H31" i="9"/>
  <c r="H30" i="9"/>
  <c r="H28" i="9"/>
  <c r="H37" i="9"/>
  <c r="H34" i="9"/>
  <c r="H36" i="9"/>
  <c r="D46" i="9"/>
  <c r="I39" i="4"/>
  <c r="K41" i="3"/>
  <c r="J18" i="3"/>
  <c r="J42" i="3"/>
  <c r="H42" i="4" s="1"/>
  <c r="H17" i="4"/>
  <c r="K38" i="3"/>
  <c r="I30" i="4"/>
  <c r="I37" i="4"/>
  <c r="E37" i="8"/>
  <c r="N27" i="8"/>
  <c r="E36" i="8"/>
  <c r="E32" i="8"/>
  <c r="M27" i="8"/>
  <c r="E30" i="8"/>
  <c r="E39" i="8"/>
  <c r="E40" i="8"/>
  <c r="K27" i="8"/>
  <c r="E33" i="8"/>
  <c r="E28" i="8"/>
  <c r="E34" i="8"/>
  <c r="E41" i="8"/>
  <c r="E35" i="8"/>
  <c r="E29" i="8"/>
  <c r="N31" i="8"/>
  <c r="E17" i="6"/>
  <c r="E41" i="6"/>
  <c r="I41" i="6"/>
  <c r="I17" i="6"/>
  <c r="G41" i="1"/>
  <c r="E41" i="2" s="1"/>
  <c r="E16" i="2"/>
  <c r="F16" i="2" s="1"/>
  <c r="F41" i="2" s="1"/>
  <c r="C26" i="2"/>
  <c r="C51" i="1"/>
  <c r="C51" i="2" s="1"/>
  <c r="M17" i="8"/>
  <c r="E18" i="8"/>
  <c r="K17" i="8"/>
  <c r="K42" i="8" s="1"/>
  <c r="E42" i="8"/>
  <c r="E39" i="6"/>
  <c r="E36" i="6"/>
  <c r="E33" i="6"/>
  <c r="E31" i="6"/>
  <c r="E38" i="6"/>
  <c r="E30" i="6"/>
  <c r="E32" i="6"/>
  <c r="E35" i="6"/>
  <c r="E27" i="6"/>
  <c r="E34" i="6"/>
  <c r="K26" i="6"/>
  <c r="E37" i="6"/>
  <c r="H17" i="6"/>
  <c r="H41" i="6"/>
  <c r="J20" i="7"/>
  <c r="J44" i="7"/>
  <c r="H16" i="1"/>
  <c r="H41" i="1" s="1"/>
  <c r="N41" i="8"/>
  <c r="N17" i="8"/>
  <c r="N42" i="8" s="1"/>
  <c r="F42" i="1"/>
  <c r="H17" i="1"/>
  <c r="H42" i="1" s="1"/>
  <c r="F23" i="6"/>
  <c r="F47" i="6"/>
  <c r="G48" i="1"/>
  <c r="E48" i="2" s="1"/>
  <c r="E23" i="2"/>
  <c r="F23" i="2" s="1"/>
  <c r="F48" i="2" s="1"/>
  <c r="H23" i="1"/>
  <c r="H48" i="1" s="1"/>
  <c r="N38" i="8"/>
  <c r="E18" i="2"/>
  <c r="F18" i="2" s="1"/>
  <c r="F43" i="2" s="1"/>
  <c r="G43" i="1"/>
  <c r="E43" i="2" s="1"/>
  <c r="M17" i="7"/>
  <c r="M42" i="7" s="1"/>
  <c r="N17" i="7"/>
  <c r="E42" i="7"/>
  <c r="E18" i="7"/>
  <c r="K17" i="7"/>
  <c r="K39" i="8"/>
  <c r="G42" i="8"/>
  <c r="G18" i="8"/>
  <c r="D43" i="8"/>
  <c r="O18" i="8"/>
  <c r="O43" i="8" s="1"/>
  <c r="K18" i="8"/>
  <c r="K43" i="8" s="1"/>
  <c r="D19" i="8"/>
  <c r="F43" i="1"/>
  <c r="H18" i="1"/>
  <c r="H43" i="1" s="1"/>
  <c r="I35" i="4"/>
  <c r="H24" i="3"/>
  <c r="H48" i="3"/>
  <c r="D42" i="3"/>
  <c r="D42" i="4" s="1"/>
  <c r="D18" i="3"/>
  <c r="K17" i="3"/>
  <c r="K42" i="3" s="1"/>
  <c r="D17" i="4"/>
  <c r="I17" i="4" s="1"/>
  <c r="I42" i="4" s="1"/>
  <c r="K41" i="8"/>
  <c r="C15" i="2"/>
  <c r="F15" i="2" s="1"/>
  <c r="F40" i="2" s="1"/>
  <c r="H15" i="1"/>
  <c r="H40" i="1" s="1"/>
  <c r="C40" i="1"/>
  <c r="C40" i="2" s="1"/>
  <c r="C19" i="4"/>
  <c r="C20" i="3"/>
  <c r="C44" i="3"/>
  <c r="C44" i="4" s="1"/>
  <c r="E40" i="7"/>
  <c r="E33" i="7"/>
  <c r="N27" i="7"/>
  <c r="K27" i="7"/>
  <c r="E41" i="7"/>
  <c r="E28" i="7"/>
  <c r="E29" i="7"/>
  <c r="E38" i="7"/>
  <c r="E39" i="7"/>
  <c r="E36" i="7"/>
  <c r="E32" i="7"/>
  <c r="E30" i="7"/>
  <c r="E31" i="7"/>
  <c r="M27" i="7"/>
  <c r="M41" i="7" s="1"/>
  <c r="E35" i="7"/>
  <c r="E38" i="8"/>
  <c r="K31" i="3"/>
  <c r="I42" i="3"/>
  <c r="I18" i="3"/>
  <c r="O17" i="3"/>
  <c r="O42" i="3" s="1"/>
  <c r="K16" i="6"/>
  <c r="K41" i="6" s="1"/>
  <c r="G42" i="7"/>
  <c r="G18" i="7"/>
  <c r="O17" i="7"/>
  <c r="O42" i="7" s="1"/>
  <c r="I34" i="4"/>
  <c r="H33" i="9"/>
  <c r="D26" i="2" l="1"/>
  <c r="F26" i="2" s="1"/>
  <c r="F51" i="2" s="1"/>
  <c r="D51" i="1"/>
  <c r="D51" i="2" s="1"/>
  <c r="D50" i="1"/>
  <c r="D50" i="2" s="1"/>
  <c r="D25" i="2"/>
  <c r="F25" i="2" s="1"/>
  <c r="F50" i="2" s="1"/>
  <c r="I43" i="3"/>
  <c r="I19" i="3"/>
  <c r="O18" i="3"/>
  <c r="O43" i="3" s="1"/>
  <c r="K29" i="7"/>
  <c r="K28" i="7"/>
  <c r="K36" i="7"/>
  <c r="K34" i="7"/>
  <c r="K37" i="7"/>
  <c r="K31" i="7"/>
  <c r="K33" i="7"/>
  <c r="K32" i="7"/>
  <c r="K30" i="7"/>
  <c r="K35" i="7"/>
  <c r="K39" i="7"/>
  <c r="K38" i="7"/>
  <c r="D20" i="8"/>
  <c r="D44" i="8"/>
  <c r="E19" i="7"/>
  <c r="N18" i="7"/>
  <c r="N43" i="7" s="1"/>
  <c r="E43" i="7"/>
  <c r="M18" i="7"/>
  <c r="M43" i="7" s="1"/>
  <c r="K18" i="7"/>
  <c r="K43" i="7" s="1"/>
  <c r="K40" i="7"/>
  <c r="H18" i="4"/>
  <c r="J19" i="3"/>
  <c r="J43" i="3"/>
  <c r="H43" i="4" s="1"/>
  <c r="F47" i="7"/>
  <c r="F23" i="7"/>
  <c r="D42" i="6"/>
  <c r="D18" i="6"/>
  <c r="N39" i="7"/>
  <c r="N28" i="7"/>
  <c r="N31" i="7"/>
  <c r="N34" i="7"/>
  <c r="N33" i="7"/>
  <c r="N35" i="7"/>
  <c r="N30" i="7"/>
  <c r="N37" i="7"/>
  <c r="N29" i="7"/>
  <c r="N36" i="7"/>
  <c r="N42" i="7"/>
  <c r="J45" i="7"/>
  <c r="J21" i="7"/>
  <c r="H48" i="7"/>
  <c r="H24" i="7"/>
  <c r="C19" i="6"/>
  <c r="C43" i="6"/>
  <c r="N38" i="7"/>
  <c r="H25" i="3"/>
  <c r="H49" i="3"/>
  <c r="F24" i="6"/>
  <c r="F48" i="6"/>
  <c r="K41" i="7"/>
  <c r="I42" i="6"/>
  <c r="I18" i="6"/>
  <c r="M28" i="8"/>
  <c r="M29" i="8"/>
  <c r="M37" i="8"/>
  <c r="M30" i="8"/>
  <c r="M32" i="8"/>
  <c r="M35" i="8"/>
  <c r="M33" i="8"/>
  <c r="M36" i="8"/>
  <c r="M40" i="8"/>
  <c r="M41" i="8"/>
  <c r="M38" i="8"/>
  <c r="M34" i="8"/>
  <c r="M39" i="8"/>
  <c r="H21" i="8"/>
  <c r="H45" i="8"/>
  <c r="K41" i="4"/>
  <c r="E41" i="9"/>
  <c r="E19" i="8"/>
  <c r="E43" i="8"/>
  <c r="M18" i="8"/>
  <c r="M43" i="8" s="1"/>
  <c r="E17" i="9"/>
  <c r="H17" i="9" s="1"/>
  <c r="H42" i="9" s="1"/>
  <c r="M42" i="3"/>
  <c r="K17" i="4"/>
  <c r="K17" i="6"/>
  <c r="K42" i="6" s="1"/>
  <c r="F20" i="3"/>
  <c r="F44" i="3"/>
  <c r="F44" i="4" s="1"/>
  <c r="F19" i="4"/>
  <c r="H18" i="6"/>
  <c r="H42" i="6"/>
  <c r="M42" i="8"/>
  <c r="N41" i="7"/>
  <c r="C47" i="8"/>
  <c r="C23" i="8"/>
  <c r="G18" i="4"/>
  <c r="G19" i="3"/>
  <c r="G43" i="3"/>
  <c r="G43" i="4" s="1"/>
  <c r="G43" i="8"/>
  <c r="G19" i="8"/>
  <c r="C45" i="3"/>
  <c r="C45" i="4" s="1"/>
  <c r="C20" i="4"/>
  <c r="C21" i="3"/>
  <c r="E18" i="6"/>
  <c r="E42" i="6"/>
  <c r="N40" i="8"/>
  <c r="N30" i="8"/>
  <c r="N29" i="8"/>
  <c r="N28" i="8"/>
  <c r="N33" i="8"/>
  <c r="N37" i="8"/>
  <c r="N34" i="8"/>
  <c r="N36" i="8"/>
  <c r="N35" i="8"/>
  <c r="N32" i="7"/>
  <c r="J44" i="8"/>
  <c r="J20" i="8"/>
  <c r="M31" i="8"/>
  <c r="D46" i="7"/>
  <c r="D22" i="7"/>
  <c r="N40" i="7"/>
  <c r="G19" i="7"/>
  <c r="G43" i="7"/>
  <c r="O18" i="7"/>
  <c r="O43" i="7" s="1"/>
  <c r="M33" i="7"/>
  <c r="M30" i="7"/>
  <c r="M39" i="7"/>
  <c r="M36" i="7"/>
  <c r="M38" i="7"/>
  <c r="M29" i="7"/>
  <c r="M34" i="7"/>
  <c r="M32" i="7"/>
  <c r="M28" i="7"/>
  <c r="M31" i="7"/>
  <c r="M37" i="7"/>
  <c r="M40" i="7"/>
  <c r="M35" i="7"/>
  <c r="D43" i="3"/>
  <c r="D43" i="4" s="1"/>
  <c r="D18" i="4"/>
  <c r="D19" i="3"/>
  <c r="K18" i="3"/>
  <c r="K43" i="3" s="1"/>
  <c r="N18" i="8"/>
  <c r="N43" i="8" s="1"/>
  <c r="K42" i="7"/>
  <c r="K31" i="6"/>
  <c r="K33" i="6"/>
  <c r="K28" i="6"/>
  <c r="K29" i="6"/>
  <c r="K30" i="6"/>
  <c r="K39" i="6"/>
  <c r="K32" i="6"/>
  <c r="K37" i="6"/>
  <c r="K34" i="6"/>
  <c r="K38" i="6"/>
  <c r="K36" i="6"/>
  <c r="K35" i="6"/>
  <c r="K27" i="6"/>
  <c r="N39" i="8"/>
  <c r="K28" i="8"/>
  <c r="K34" i="8"/>
  <c r="K33" i="8"/>
  <c r="K40" i="8"/>
  <c r="K36" i="8"/>
  <c r="K30" i="8"/>
  <c r="K29" i="8"/>
  <c r="K32" i="8"/>
  <c r="K35" i="8"/>
  <c r="K37" i="8"/>
  <c r="K31" i="8"/>
  <c r="K38" i="8"/>
  <c r="K40" i="6"/>
  <c r="E18" i="4"/>
  <c r="M18" i="3"/>
  <c r="E19" i="3"/>
  <c r="E43" i="3"/>
  <c r="E43" i="4" s="1"/>
  <c r="J18" i="6"/>
  <c r="J42" i="6"/>
  <c r="H43" i="6" l="1"/>
  <c r="H19" i="6"/>
  <c r="F49" i="6"/>
  <c r="F25" i="6"/>
  <c r="F50" i="6" s="1"/>
  <c r="H49" i="7"/>
  <c r="H25" i="7"/>
  <c r="D45" i="8"/>
  <c r="D21" i="8"/>
  <c r="J21" i="8"/>
  <c r="J45" i="8"/>
  <c r="E20" i="8"/>
  <c r="E44" i="8"/>
  <c r="M19" i="8"/>
  <c r="M44" i="8" s="1"/>
  <c r="J46" i="7"/>
  <c r="J22" i="7"/>
  <c r="J19" i="6"/>
  <c r="J43" i="6"/>
  <c r="G20" i="8"/>
  <c r="G44" i="8"/>
  <c r="C24" i="8"/>
  <c r="C48" i="8"/>
  <c r="F21" i="3"/>
  <c r="F45" i="3"/>
  <c r="F45" i="4" s="1"/>
  <c r="F20" i="4"/>
  <c r="H26" i="3"/>
  <c r="H50" i="3"/>
  <c r="M19" i="7"/>
  <c r="M44" i="7" s="1"/>
  <c r="N19" i="7"/>
  <c r="N44" i="7" s="1"/>
  <c r="E20" i="7"/>
  <c r="K19" i="7"/>
  <c r="K44" i="7" s="1"/>
  <c r="E44" i="7"/>
  <c r="I43" i="6"/>
  <c r="I19" i="6"/>
  <c r="J44" i="3"/>
  <c r="H44" i="4" s="1"/>
  <c r="H19" i="4"/>
  <c r="J20" i="3"/>
  <c r="O19" i="8"/>
  <c r="O44" i="8" s="1"/>
  <c r="F24" i="7"/>
  <c r="F48" i="7"/>
  <c r="K19" i="8"/>
  <c r="K44" i="8" s="1"/>
  <c r="O19" i="7"/>
  <c r="O44" i="7" s="1"/>
  <c r="G44" i="7"/>
  <c r="G20" i="7"/>
  <c r="E20" i="3"/>
  <c r="E44" i="3"/>
  <c r="E44" i="4" s="1"/>
  <c r="M19" i="3"/>
  <c r="E19" i="4"/>
  <c r="K18" i="4"/>
  <c r="E18" i="9"/>
  <c r="H18" i="9" s="1"/>
  <c r="H43" i="9" s="1"/>
  <c r="M43" i="3"/>
  <c r="D20" i="3"/>
  <c r="D19" i="4"/>
  <c r="D44" i="3"/>
  <c r="D44" i="4" s="1"/>
  <c r="K19" i="3"/>
  <c r="K44" i="3" s="1"/>
  <c r="D47" i="7"/>
  <c r="D23" i="7"/>
  <c r="E43" i="6"/>
  <c r="E19" i="6"/>
  <c r="K19" i="6" s="1"/>
  <c r="K44" i="6" s="1"/>
  <c r="G20" i="3"/>
  <c r="G44" i="3"/>
  <c r="G44" i="4" s="1"/>
  <c r="G19" i="4"/>
  <c r="K42" i="4"/>
  <c r="E42" i="9"/>
  <c r="H22" i="8"/>
  <c r="H46" i="8"/>
  <c r="C44" i="6"/>
  <c r="C20" i="6"/>
  <c r="I44" i="3"/>
  <c r="I20" i="3"/>
  <c r="O19" i="3"/>
  <c r="O44" i="3" s="1"/>
  <c r="I18" i="4"/>
  <c r="I43" i="4" s="1"/>
  <c r="C21" i="4"/>
  <c r="C22" i="3"/>
  <c r="C46" i="3"/>
  <c r="C46" i="4" s="1"/>
  <c r="K18" i="6"/>
  <c r="K43" i="6" s="1"/>
  <c r="D43" i="6"/>
  <c r="D19" i="6"/>
  <c r="N19" i="8"/>
  <c r="N44" i="8" s="1"/>
  <c r="D48" i="7" l="1"/>
  <c r="D24" i="7"/>
  <c r="D22" i="8"/>
  <c r="D46" i="8"/>
  <c r="C23" i="3"/>
  <c r="C22" i="4"/>
  <c r="C47" i="3"/>
  <c r="C47" i="4" s="1"/>
  <c r="F49" i="7"/>
  <c r="F25" i="7"/>
  <c r="E45" i="8"/>
  <c r="M20" i="8"/>
  <c r="M45" i="8" s="1"/>
  <c r="E21" i="8"/>
  <c r="H26" i="7"/>
  <c r="H51" i="7" s="1"/>
  <c r="H50" i="7"/>
  <c r="G21" i="8"/>
  <c r="O21" i="8" s="1"/>
  <c r="O46" i="8" s="1"/>
  <c r="G45" i="8"/>
  <c r="E19" i="9"/>
  <c r="H19" i="9" s="1"/>
  <c r="H44" i="9" s="1"/>
  <c r="K19" i="4"/>
  <c r="M44" i="3"/>
  <c r="I19" i="4"/>
  <c r="I44" i="4" s="1"/>
  <c r="M20" i="3"/>
  <c r="E45" i="3"/>
  <c r="E45" i="4" s="1"/>
  <c r="E21" i="3"/>
  <c r="E20" i="4"/>
  <c r="J21" i="3"/>
  <c r="J45" i="3"/>
  <c r="H45" i="4" s="1"/>
  <c r="H20" i="4"/>
  <c r="M20" i="7"/>
  <c r="M45" i="7" s="1"/>
  <c r="E21" i="7"/>
  <c r="E45" i="7"/>
  <c r="K20" i="7"/>
  <c r="K45" i="7" s="1"/>
  <c r="N20" i="7"/>
  <c r="N45" i="7" s="1"/>
  <c r="F21" i="4"/>
  <c r="F22" i="3"/>
  <c r="F46" i="3"/>
  <c r="F46" i="4" s="1"/>
  <c r="J22" i="8"/>
  <c r="J46" i="8"/>
  <c r="H51" i="3"/>
  <c r="G45" i="3"/>
  <c r="G45" i="4" s="1"/>
  <c r="G21" i="3"/>
  <c r="G20" i="4"/>
  <c r="D20" i="4"/>
  <c r="D45" i="3"/>
  <c r="D45" i="4" s="1"/>
  <c r="D21" i="3"/>
  <c r="K20" i="3"/>
  <c r="K45" i="3" s="1"/>
  <c r="G21" i="7"/>
  <c r="G45" i="7"/>
  <c r="O20" i="7"/>
  <c r="O45" i="7" s="1"/>
  <c r="J44" i="6"/>
  <c r="J20" i="6"/>
  <c r="N20" i="8"/>
  <c r="N45" i="8" s="1"/>
  <c r="K43" i="4"/>
  <c r="E43" i="9"/>
  <c r="J23" i="7"/>
  <c r="J47" i="7"/>
  <c r="K20" i="8"/>
  <c r="K45" i="8" s="1"/>
  <c r="H44" i="6"/>
  <c r="H20" i="6"/>
  <c r="C21" i="6"/>
  <c r="C45" i="6"/>
  <c r="E44" i="6"/>
  <c r="E20" i="6"/>
  <c r="H23" i="8"/>
  <c r="H47" i="8"/>
  <c r="D44" i="6"/>
  <c r="D20" i="6"/>
  <c r="I21" i="3"/>
  <c r="I45" i="3"/>
  <c r="O20" i="3"/>
  <c r="O45" i="3" s="1"/>
  <c r="I44" i="6"/>
  <c r="I20" i="6"/>
  <c r="C25" i="8"/>
  <c r="C49" i="8"/>
  <c r="O20" i="8"/>
  <c r="O45" i="8" s="1"/>
  <c r="F26" i="7" l="1"/>
  <c r="F51" i="7" s="1"/>
  <c r="F50" i="7"/>
  <c r="E45" i="6"/>
  <c r="E21" i="6"/>
  <c r="G46" i="8"/>
  <c r="G22" i="8"/>
  <c r="D47" i="8"/>
  <c r="D23" i="8"/>
  <c r="J48" i="7"/>
  <c r="J24" i="7"/>
  <c r="I22" i="3"/>
  <c r="I46" i="3"/>
  <c r="O21" i="3"/>
  <c r="O46" i="3" s="1"/>
  <c r="C46" i="6"/>
  <c r="C22" i="6"/>
  <c r="D22" i="3"/>
  <c r="D46" i="3"/>
  <c r="D46" i="4" s="1"/>
  <c r="D21" i="4"/>
  <c r="K21" i="3"/>
  <c r="K46" i="3" s="1"/>
  <c r="E22" i="7"/>
  <c r="M21" i="7"/>
  <c r="M46" i="7" s="1"/>
  <c r="E46" i="7"/>
  <c r="N21" i="7"/>
  <c r="N46" i="7" s="1"/>
  <c r="K21" i="7"/>
  <c r="K46" i="7" s="1"/>
  <c r="K20" i="4"/>
  <c r="M45" i="3"/>
  <c r="E20" i="9"/>
  <c r="H20" i="9" s="1"/>
  <c r="H45" i="9" s="1"/>
  <c r="C23" i="4"/>
  <c r="C24" i="3"/>
  <c r="C48" i="3"/>
  <c r="C48" i="4" s="1"/>
  <c r="G22" i="7"/>
  <c r="G46" i="7"/>
  <c r="O21" i="7"/>
  <c r="O46" i="7" s="1"/>
  <c r="D21" i="6"/>
  <c r="D45" i="6"/>
  <c r="J21" i="6"/>
  <c r="J45" i="6"/>
  <c r="M21" i="8"/>
  <c r="M46" i="8" s="1"/>
  <c r="E46" i="8"/>
  <c r="E22" i="8"/>
  <c r="N22" i="8" s="1"/>
  <c r="N47" i="8" s="1"/>
  <c r="D49" i="7"/>
  <c r="D25" i="7"/>
  <c r="E22" i="3"/>
  <c r="M21" i="3"/>
  <c r="E46" i="3"/>
  <c r="E46" i="4" s="1"/>
  <c r="E21" i="4"/>
  <c r="K20" i="6"/>
  <c r="K45" i="6" s="1"/>
  <c r="I20" i="4"/>
  <c r="I45" i="4" s="1"/>
  <c r="C50" i="8"/>
  <c r="C26" i="8"/>
  <c r="F47" i="3"/>
  <c r="F47" i="4" s="1"/>
  <c r="F23" i="3"/>
  <c r="F22" i="4"/>
  <c r="K44" i="4"/>
  <c r="E44" i="9"/>
  <c r="N21" i="8"/>
  <c r="N46" i="8" s="1"/>
  <c r="J23" i="8"/>
  <c r="J47" i="8"/>
  <c r="H45" i="6"/>
  <c r="H21" i="6"/>
  <c r="I21" i="6"/>
  <c r="I45" i="6"/>
  <c r="H48" i="8"/>
  <c r="H24" i="8"/>
  <c r="G22" i="3"/>
  <c r="G21" i="4"/>
  <c r="G46" i="3"/>
  <c r="G46" i="4" s="1"/>
  <c r="J22" i="3"/>
  <c r="J46" i="3"/>
  <c r="H46" i="4" s="1"/>
  <c r="H21" i="4"/>
  <c r="K21" i="8"/>
  <c r="K46" i="8" s="1"/>
  <c r="J23" i="3" l="1"/>
  <c r="J47" i="3"/>
  <c r="H47" i="4" s="1"/>
  <c r="H22" i="4"/>
  <c r="H46" i="6"/>
  <c r="H22" i="6"/>
  <c r="F23" i="4"/>
  <c r="F24" i="3"/>
  <c r="F48" i="3"/>
  <c r="F48" i="4" s="1"/>
  <c r="D50" i="7"/>
  <c r="D26" i="7"/>
  <c r="D46" i="6"/>
  <c r="D22" i="6"/>
  <c r="K22" i="6" s="1"/>
  <c r="K47" i="6" s="1"/>
  <c r="E47" i="7"/>
  <c r="E23" i="7"/>
  <c r="M22" i="7"/>
  <c r="M47" i="7" s="1"/>
  <c r="N22" i="7"/>
  <c r="N47" i="7" s="1"/>
  <c r="K22" i="7"/>
  <c r="K47" i="7" s="1"/>
  <c r="D48" i="8"/>
  <c r="D24" i="8"/>
  <c r="E45" i="9"/>
  <c r="K45" i="4"/>
  <c r="I21" i="4"/>
  <c r="I46" i="4" s="1"/>
  <c r="I47" i="3"/>
  <c r="I23" i="3"/>
  <c r="O22" i="3"/>
  <c r="O47" i="3" s="1"/>
  <c r="G23" i="8"/>
  <c r="G47" i="8"/>
  <c r="E21" i="9"/>
  <c r="H21" i="9" s="1"/>
  <c r="H46" i="9" s="1"/>
  <c r="K21" i="4"/>
  <c r="M46" i="3"/>
  <c r="G23" i="7"/>
  <c r="G47" i="7"/>
  <c r="O22" i="7"/>
  <c r="O47" i="7" s="1"/>
  <c r="J49" i="7"/>
  <c r="J25" i="7"/>
  <c r="E23" i="3"/>
  <c r="M22" i="3"/>
  <c r="E22" i="4"/>
  <c r="E47" i="3"/>
  <c r="E47" i="4" s="1"/>
  <c r="D22" i="4"/>
  <c r="I22" i="4" s="1"/>
  <c r="I47" i="4" s="1"/>
  <c r="D47" i="3"/>
  <c r="D47" i="4" s="1"/>
  <c r="D23" i="3"/>
  <c r="K22" i="3"/>
  <c r="K47" i="3" s="1"/>
  <c r="E22" i="6"/>
  <c r="E46" i="6"/>
  <c r="C51" i="8"/>
  <c r="G23" i="3"/>
  <c r="G22" i="4"/>
  <c r="G47" i="3"/>
  <c r="G47" i="4" s="1"/>
  <c r="C47" i="6"/>
  <c r="C23" i="6"/>
  <c r="E47" i="8"/>
  <c r="E23" i="8"/>
  <c r="M22" i="8"/>
  <c r="M47" i="8" s="1"/>
  <c r="J48" i="8"/>
  <c r="J24" i="8"/>
  <c r="H25" i="8"/>
  <c r="H49" i="8"/>
  <c r="J46" i="6"/>
  <c r="J22" i="6"/>
  <c r="C25" i="3"/>
  <c r="C49" i="3"/>
  <c r="C49" i="4" s="1"/>
  <c r="C24" i="4"/>
  <c r="O22" i="8"/>
  <c r="O47" i="8" s="1"/>
  <c r="I22" i="6"/>
  <c r="I46" i="6"/>
  <c r="K21" i="6"/>
  <c r="K46" i="6" s="1"/>
  <c r="K22" i="8"/>
  <c r="K47" i="8" s="1"/>
  <c r="C50" i="3" l="1"/>
  <c r="C50" i="4" s="1"/>
  <c r="C25" i="4"/>
  <c r="C26" i="3"/>
  <c r="G48" i="3"/>
  <c r="G48" i="4" s="1"/>
  <c r="G23" i="4"/>
  <c r="G24" i="3"/>
  <c r="D48" i="3"/>
  <c r="D48" i="4" s="1"/>
  <c r="D23" i="4"/>
  <c r="I23" i="4" s="1"/>
  <c r="I48" i="4" s="1"/>
  <c r="D24" i="3"/>
  <c r="K23" i="3"/>
  <c r="K48" i="3" s="1"/>
  <c r="G48" i="8"/>
  <c r="G24" i="8"/>
  <c r="O23" i="8"/>
  <c r="O48" i="8" s="1"/>
  <c r="I24" i="3"/>
  <c r="I48" i="3"/>
  <c r="O23" i="3"/>
  <c r="O48" i="3" s="1"/>
  <c r="D25" i="8"/>
  <c r="D49" i="8"/>
  <c r="K24" i="8"/>
  <c r="K49" i="8" s="1"/>
  <c r="N24" i="8"/>
  <c r="N49" i="8" s="1"/>
  <c r="C48" i="6"/>
  <c r="C24" i="6"/>
  <c r="G48" i="7"/>
  <c r="G24" i="7"/>
  <c r="O23" i="7"/>
  <c r="O48" i="7" s="1"/>
  <c r="D51" i="7"/>
  <c r="H23" i="6"/>
  <c r="K23" i="6" s="1"/>
  <c r="H47" i="6"/>
  <c r="E48" i="8"/>
  <c r="E24" i="8"/>
  <c r="M23" i="8"/>
  <c r="M48" i="8" s="1"/>
  <c r="F24" i="4"/>
  <c r="F49" i="3"/>
  <c r="F49" i="4" s="1"/>
  <c r="F25" i="3"/>
  <c r="N23" i="8"/>
  <c r="N48" i="8" s="1"/>
  <c r="K22" i="4"/>
  <c r="M47" i="3"/>
  <c r="E22" i="9"/>
  <c r="H22" i="9" s="1"/>
  <c r="H47" i="9" s="1"/>
  <c r="D47" i="6"/>
  <c r="D23" i="6"/>
  <c r="I47" i="6"/>
  <c r="I23" i="6"/>
  <c r="K46" i="4"/>
  <c r="E46" i="9"/>
  <c r="H26" i="8"/>
  <c r="H51" i="8" s="1"/>
  <c r="H50" i="8"/>
  <c r="E23" i="4"/>
  <c r="M23" i="3"/>
  <c r="E48" i="3"/>
  <c r="E48" i="4" s="1"/>
  <c r="E24" i="3"/>
  <c r="J23" i="6"/>
  <c r="J47" i="6"/>
  <c r="J49" i="8"/>
  <c r="J25" i="8"/>
  <c r="E23" i="6"/>
  <c r="E47" i="6"/>
  <c r="J50" i="7"/>
  <c r="J26" i="7"/>
  <c r="J51" i="7" s="1"/>
  <c r="K23" i="8"/>
  <c r="K48" i="8" s="1"/>
  <c r="E48" i="7"/>
  <c r="M23" i="7"/>
  <c r="M48" i="7" s="1"/>
  <c r="E24" i="7"/>
  <c r="K23" i="7"/>
  <c r="K48" i="7" s="1"/>
  <c r="N23" i="7"/>
  <c r="N48" i="7" s="1"/>
  <c r="J24" i="3"/>
  <c r="J48" i="3"/>
  <c r="H48" i="4" s="1"/>
  <c r="H23" i="4"/>
  <c r="K48" i="6" l="1"/>
  <c r="K24" i="6"/>
  <c r="C25" i="6"/>
  <c r="C50" i="6" s="1"/>
  <c r="C49" i="6"/>
  <c r="M48" i="3"/>
  <c r="K23" i="4"/>
  <c r="E23" i="9"/>
  <c r="H23" i="9" s="1"/>
  <c r="H48" i="9" s="1"/>
  <c r="I25" i="3"/>
  <c r="I49" i="3"/>
  <c r="O24" i="3"/>
  <c r="O49" i="3" s="1"/>
  <c r="G49" i="3"/>
  <c r="G49" i="4" s="1"/>
  <c r="G25" i="3"/>
  <c r="G24" i="4"/>
  <c r="I48" i="6"/>
  <c r="I24" i="6"/>
  <c r="D24" i="6"/>
  <c r="D48" i="6"/>
  <c r="G25" i="8"/>
  <c r="G49" i="8"/>
  <c r="E25" i="8"/>
  <c r="M24" i="8"/>
  <c r="M49" i="8" s="1"/>
  <c r="E49" i="8"/>
  <c r="O24" i="8"/>
  <c r="O49" i="8" s="1"/>
  <c r="C26" i="4"/>
  <c r="C51" i="3"/>
  <c r="C51" i="4" s="1"/>
  <c r="H24" i="6"/>
  <c r="H48" i="6"/>
  <c r="J50" i="8"/>
  <c r="J26" i="8"/>
  <c r="J51" i="8" s="1"/>
  <c r="K47" i="4"/>
  <c r="E47" i="9"/>
  <c r="G49" i="7"/>
  <c r="G25" i="7"/>
  <c r="O24" i="7"/>
  <c r="O49" i="7" s="1"/>
  <c r="E24" i="4"/>
  <c r="E49" i="3"/>
  <c r="E49" i="4" s="1"/>
  <c r="M24" i="3"/>
  <c r="E25" i="3"/>
  <c r="J49" i="3"/>
  <c r="H49" i="4" s="1"/>
  <c r="J25" i="3"/>
  <c r="H24" i="4"/>
  <c r="F50" i="3"/>
  <c r="F50" i="4" s="1"/>
  <c r="F25" i="4"/>
  <c r="F26" i="3"/>
  <c r="E24" i="6"/>
  <c r="E48" i="6"/>
  <c r="E25" i="7"/>
  <c r="M24" i="7"/>
  <c r="M49" i="7" s="1"/>
  <c r="E49" i="7"/>
  <c r="K24" i="7"/>
  <c r="K49" i="7" s="1"/>
  <c r="N24" i="7"/>
  <c r="N49" i="7" s="1"/>
  <c r="J48" i="6"/>
  <c r="J24" i="6"/>
  <c r="D50" i="8"/>
  <c r="D26" i="8"/>
  <c r="O25" i="8"/>
  <c r="O50" i="8" s="1"/>
  <c r="D49" i="3"/>
  <c r="D49" i="4" s="1"/>
  <c r="D25" i="3"/>
  <c r="D24" i="4"/>
  <c r="I24" i="4" s="1"/>
  <c r="I49" i="4" s="1"/>
  <c r="K24" i="3"/>
  <c r="M25" i="7" l="1"/>
  <c r="M50" i="7" s="1"/>
  <c r="E50" i="7"/>
  <c r="E26" i="7"/>
  <c r="K25" i="7"/>
  <c r="K50" i="7" s="1"/>
  <c r="N25" i="7"/>
  <c r="N50" i="7" s="1"/>
  <c r="I26" i="3"/>
  <c r="I50" i="3"/>
  <c r="O25" i="3"/>
  <c r="O50" i="3" s="1"/>
  <c r="I49" i="6"/>
  <c r="I25" i="6"/>
  <c r="I50" i="6" s="1"/>
  <c r="D51" i="8"/>
  <c r="D25" i="6"/>
  <c r="D50" i="6" s="1"/>
  <c r="D49" i="6"/>
  <c r="K25" i="3"/>
  <c r="K49" i="3"/>
  <c r="E25" i="4"/>
  <c r="M25" i="3"/>
  <c r="E26" i="3"/>
  <c r="E50" i="3"/>
  <c r="E50" i="4" s="1"/>
  <c r="J49" i="6"/>
  <c r="J25" i="6"/>
  <c r="J50" i="6" s="1"/>
  <c r="F26" i="4"/>
  <c r="F51" i="3"/>
  <c r="F51" i="4" s="1"/>
  <c r="K48" i="4"/>
  <c r="E48" i="9"/>
  <c r="E26" i="8"/>
  <c r="E50" i="8"/>
  <c r="M25" i="8"/>
  <c r="M50" i="8" s="1"/>
  <c r="E25" i="6"/>
  <c r="E50" i="6" s="1"/>
  <c r="E49" i="6"/>
  <c r="D50" i="3"/>
  <c r="D50" i="4" s="1"/>
  <c r="D25" i="4"/>
  <c r="D26" i="3"/>
  <c r="K25" i="8"/>
  <c r="K50" i="8" s="1"/>
  <c r="H49" i="6"/>
  <c r="H25" i="6"/>
  <c r="H50" i="6" s="1"/>
  <c r="G50" i="8"/>
  <c r="G26" i="8"/>
  <c r="G51" i="8" s="1"/>
  <c r="K25" i="6"/>
  <c r="K50" i="6" s="1"/>
  <c r="K49" i="6"/>
  <c r="K24" i="4"/>
  <c r="M49" i="3"/>
  <c r="E24" i="9"/>
  <c r="H24" i="9" s="1"/>
  <c r="H49" i="9" s="1"/>
  <c r="G26" i="3"/>
  <c r="G50" i="3"/>
  <c r="G50" i="4" s="1"/>
  <c r="G25" i="4"/>
  <c r="N25" i="8"/>
  <c r="N50" i="8" s="1"/>
  <c r="H25" i="4"/>
  <c r="J50" i="3"/>
  <c r="H50" i="4" s="1"/>
  <c r="J26" i="3"/>
  <c r="G50" i="7"/>
  <c r="G26" i="7"/>
  <c r="O25" i="7"/>
  <c r="O50" i="7" s="1"/>
  <c r="O26" i="8" l="1"/>
  <c r="O51" i="8" s="1"/>
  <c r="N26" i="8"/>
  <c r="N51" i="8" s="1"/>
  <c r="M26" i="3"/>
  <c r="E51" i="3"/>
  <c r="E51" i="4" s="1"/>
  <c r="E26" i="4"/>
  <c r="I51" i="3"/>
  <c r="O26" i="3"/>
  <c r="O51" i="3" s="1"/>
  <c r="E51" i="8"/>
  <c r="M26" i="8"/>
  <c r="M51" i="8" s="1"/>
  <c r="D26" i="4"/>
  <c r="D51" i="3"/>
  <c r="D51" i="4" s="1"/>
  <c r="G51" i="7"/>
  <c r="O26" i="7"/>
  <c r="O51" i="7" s="1"/>
  <c r="H26" i="4"/>
  <c r="J51" i="3"/>
  <c r="H51" i="4" s="1"/>
  <c r="K26" i="8"/>
  <c r="K51" i="8" s="1"/>
  <c r="M26" i="7"/>
  <c r="M51" i="7" s="1"/>
  <c r="E51" i="7"/>
  <c r="K26" i="7"/>
  <c r="K51" i="7" s="1"/>
  <c r="N26" i="7"/>
  <c r="N51" i="7" s="1"/>
  <c r="K49" i="4"/>
  <c r="E49" i="9"/>
  <c r="I25" i="4"/>
  <c r="I50" i="4" s="1"/>
  <c r="K26" i="3"/>
  <c r="K51" i="3" s="1"/>
  <c r="K50" i="3"/>
  <c r="G26" i="4"/>
  <c r="G51" i="3"/>
  <c r="G51" i="4" s="1"/>
  <c r="K25" i="4"/>
  <c r="E25" i="9"/>
  <c r="H25" i="9" s="1"/>
  <c r="H50" i="9" s="1"/>
  <c r="M50" i="3"/>
  <c r="I26" i="4" l="1"/>
  <c r="I51" i="4" s="1"/>
  <c r="E50" i="9"/>
  <c r="K50" i="4"/>
  <c r="E26" i="9"/>
  <c r="H26" i="9" s="1"/>
  <c r="H51" i="9" s="1"/>
  <c r="K26" i="4"/>
  <c r="M51" i="3"/>
  <c r="K51" i="4" l="1"/>
  <c r="E51" i="9"/>
</calcChain>
</file>

<file path=xl/sharedStrings.xml><?xml version="1.0" encoding="utf-8"?>
<sst xmlns="http://schemas.openxmlformats.org/spreadsheetml/2006/main" count="301" uniqueCount="39">
  <si>
    <t>宝昌</t>
    <phoneticPr fontId="1" type="noConversion"/>
  </si>
  <si>
    <t>南电</t>
    <phoneticPr fontId="1" type="noConversion"/>
  </si>
  <si>
    <t>南天</t>
    <phoneticPr fontId="1" type="noConversion"/>
  </si>
  <si>
    <t>钰湖</t>
    <phoneticPr fontId="1" type="noConversion"/>
  </si>
  <si>
    <t>中海油</t>
    <phoneticPr fontId="1" type="noConversion"/>
  </si>
  <si>
    <t>上网电量</t>
    <phoneticPr fontId="1" type="noConversion"/>
  </si>
  <si>
    <t>估计容量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</si>
  <si>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</si>
  <si>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</si>
  <si>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</si>
  <si>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</si>
  <si>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</si>
  <si>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1-6</t>
    <phoneticPr fontId="1" type="noConversion"/>
  </si>
  <si>
    <t>1-7</t>
    <phoneticPr fontId="1" type="noConversion"/>
  </si>
  <si>
    <t>1-8</t>
    <phoneticPr fontId="1" type="noConversion"/>
  </si>
  <si>
    <t>1-9</t>
    <phoneticPr fontId="1" type="noConversion"/>
  </si>
  <si>
    <t>1-10</t>
    <phoneticPr fontId="1" type="noConversion"/>
  </si>
  <si>
    <t>1-12</t>
    <phoneticPr fontId="1" type="noConversion"/>
  </si>
  <si>
    <t>1-11</t>
    <phoneticPr fontId="1" type="noConversion"/>
  </si>
  <si>
    <t>累计上网电量</t>
    <phoneticPr fontId="1" type="noConversion"/>
  </si>
  <si>
    <t>月利用小时</t>
    <phoneticPr fontId="1" type="noConversion"/>
  </si>
  <si>
    <t>平均值</t>
    <phoneticPr fontId="1" type="noConversion"/>
  </si>
  <si>
    <t>累计利用小时（估计容量）</t>
    <phoneticPr fontId="1" type="noConversion"/>
  </si>
  <si>
    <t>前湾</t>
    <phoneticPr fontId="1" type="noConversion"/>
  </si>
  <si>
    <t>能东</t>
    <phoneticPr fontId="1" type="noConversion"/>
  </si>
  <si>
    <t>美视A</t>
    <phoneticPr fontId="1" type="noConversion"/>
  </si>
  <si>
    <t>估计容量</t>
    <phoneticPr fontId="1" type="noConversion"/>
  </si>
  <si>
    <t>平均值</t>
    <phoneticPr fontId="1" type="noConversion"/>
  </si>
  <si>
    <t xml:space="preserve"> </t>
    <phoneticPr fontId="1" type="noConversion"/>
  </si>
  <si>
    <t>宝昌南电中海油</t>
    <phoneticPr fontId="1" type="noConversion"/>
  </si>
  <si>
    <t>所有9E</t>
    <phoneticPr fontId="1" type="noConversion"/>
  </si>
  <si>
    <t>美视</t>
    <phoneticPr fontId="1" type="noConversion"/>
  </si>
  <si>
    <t>美视</t>
    <phoneticPr fontId="1" type="noConversion"/>
  </si>
  <si>
    <t>调电计划</t>
    <phoneticPr fontId="1" type="noConversion"/>
  </si>
  <si>
    <t>累计计划</t>
    <phoneticPr fontId="1" type="noConversion"/>
  </si>
  <si>
    <r>
      <t>2</t>
    </r>
    <r>
      <rPr>
        <sz val="12"/>
        <rFont val="宋体"/>
        <family val="3"/>
        <charset val="134"/>
      </rPr>
      <t>20KV</t>
    </r>
    <phoneticPr fontId="1" type="noConversion"/>
  </si>
  <si>
    <t>南电（山）</t>
    <phoneticPr fontId="1" type="noConversion"/>
  </si>
  <si>
    <t>南天（美B）</t>
    <phoneticPr fontId="1" type="noConversion"/>
  </si>
  <si>
    <t>中海油(福华德)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</si>
</sst>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9" x14ac:knownFonts="1">
    <font>
      <sz val="12"/>
      <name val="宋体"/>
      <charset val="134"/>
    </font>
    <font>
      <sz val="9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b/>
      <sz val="12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color rgb="FFFF0000"/>
      <name val="宋体"/>
      <family val="3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EF4A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>
      <alignment vertical="center"/>
    </xf>
    <xf numFmtId="0" fontId="2" fillId="0" borderId="0" xfId="0" applyFont="1">
      <alignment vertical="center"/>
    </xf>
    <xf numFmtId="49" fontId="0" fillId="2" borderId="1" xfId="0" applyNumberFormat="1" applyFill="1" applyBorder="1" applyAlignment="1">
      <alignment horizontal="center" vertical="center"/>
    </xf>
    <xf numFmtId="0" fontId="0" fillId="2" borderId="1" xfId="0" applyFill="1" applyBorder="1">
      <alignment vertical="center"/>
    </xf>
    <xf numFmtId="0" fontId="2" fillId="2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>
      <alignment vertical="center"/>
    </xf>
    <xf numFmtId="176" fontId="2" fillId="3" borderId="1" xfId="0" applyNumberFormat="1" applyFont="1" applyFill="1" applyBorder="1">
      <alignment vertical="center"/>
    </xf>
    <xf numFmtId="176" fontId="0" fillId="2" borderId="1" xfId="0" applyNumberFormat="1" applyFill="1" applyBorder="1">
      <alignment vertical="center"/>
    </xf>
    <xf numFmtId="176" fontId="2" fillId="2" borderId="1" xfId="0" applyNumberFormat="1" applyFont="1" applyFill="1" applyBorder="1">
      <alignment vertical="center"/>
    </xf>
    <xf numFmtId="0" fontId="0" fillId="3" borderId="1" xfId="0" applyFill="1" applyBorder="1">
      <alignment vertical="center"/>
    </xf>
    <xf numFmtId="0" fontId="2" fillId="3" borderId="1" xfId="0" applyFont="1" applyFill="1" applyBorder="1">
      <alignment vertical="center"/>
    </xf>
    <xf numFmtId="49" fontId="0" fillId="0" borderId="1" xfId="0" applyNumberFormat="1" applyFill="1" applyBorder="1" applyAlignment="1">
      <alignment horizontal="center" vertical="center"/>
    </xf>
    <xf numFmtId="176" fontId="0" fillId="0" borderId="1" xfId="0" applyNumberFormat="1" applyFill="1" applyBorder="1">
      <alignment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49" fontId="0" fillId="5" borderId="1" xfId="0" applyNumberForma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Fill="1" applyBorder="1">
      <alignment vertical="center"/>
    </xf>
    <xf numFmtId="176" fontId="0" fillId="0" borderId="1" xfId="0" applyNumberFormat="1" applyBorder="1">
      <alignment vertical="center"/>
    </xf>
    <xf numFmtId="176" fontId="2" fillId="3" borderId="2" xfId="0" applyNumberFormat="1" applyFont="1" applyFill="1" applyBorder="1">
      <alignment vertical="center"/>
    </xf>
    <xf numFmtId="176" fontId="2" fillId="2" borderId="2" xfId="0" applyNumberFormat="1" applyFont="1" applyFill="1" applyBorder="1">
      <alignment vertical="center"/>
    </xf>
    <xf numFmtId="0" fontId="4" fillId="4" borderId="1" xfId="0" applyFont="1" applyFill="1" applyBorder="1">
      <alignment vertical="center"/>
    </xf>
    <xf numFmtId="0" fontId="4" fillId="5" borderId="1" xfId="0" applyFont="1" applyFill="1" applyBorder="1">
      <alignment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176" fontId="0" fillId="5" borderId="1" xfId="0" applyNumberFormat="1" applyFill="1" applyBorder="1">
      <alignment vertical="center"/>
    </xf>
    <xf numFmtId="176" fontId="4" fillId="5" borderId="1" xfId="0" applyNumberFormat="1" applyFont="1" applyFill="1" applyBorder="1">
      <alignment vertical="center"/>
    </xf>
    <xf numFmtId="176" fontId="0" fillId="0" borderId="0" xfId="0" applyNumberFormat="1">
      <alignment vertical="center"/>
    </xf>
    <xf numFmtId="176" fontId="0" fillId="4" borderId="1" xfId="0" applyNumberFormat="1" applyFill="1" applyBorder="1">
      <alignment vertical="center"/>
    </xf>
    <xf numFmtId="176" fontId="4" fillId="4" borderId="1" xfId="0" applyNumberFormat="1" applyFont="1" applyFill="1" applyBorder="1">
      <alignment vertical="center"/>
    </xf>
    <xf numFmtId="0" fontId="6" fillId="0" borderId="0" xfId="0" applyFont="1">
      <alignment vertical="center"/>
    </xf>
    <xf numFmtId="0" fontId="0" fillId="6" borderId="1" xfId="0" applyFill="1" applyBorder="1">
      <alignment vertical="center"/>
    </xf>
    <xf numFmtId="176" fontId="0" fillId="6" borderId="1" xfId="0" applyNumberFormat="1" applyFill="1" applyBorder="1">
      <alignment vertical="center"/>
    </xf>
    <xf numFmtId="0" fontId="6" fillId="3" borderId="1" xfId="0" applyFont="1" applyFill="1" applyBorder="1">
      <alignment vertical="center"/>
    </xf>
    <xf numFmtId="0" fontId="6" fillId="0" borderId="1" xfId="0" applyFont="1" applyBorder="1">
      <alignment vertical="center"/>
    </xf>
    <xf numFmtId="176" fontId="0" fillId="7" borderId="0" xfId="0" applyNumberFormat="1" applyFill="1">
      <alignment vertical="center"/>
    </xf>
    <xf numFmtId="0" fontId="0" fillId="7" borderId="0" xfId="0" applyFill="1">
      <alignment vertical="center"/>
    </xf>
    <xf numFmtId="0" fontId="8" fillId="3" borderId="1" xfId="0" applyFont="1" applyFill="1" applyBorder="1">
      <alignment vertical="center"/>
    </xf>
    <xf numFmtId="0" fontId="0" fillId="3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13" sqref="C13:J13"/>
    </sheetView>
  </sheetViews>
  <sheetFormatPr defaultRowHeight="15.6" x14ac:dyDescent="0.25"/>
  <cols>
    <col min="1" max="1" width="11.19921875" customWidth="1"/>
    <col min="3" max="3" width="11" customWidth="1"/>
    <col min="4" max="4" width="11.19921875" customWidth="1"/>
    <col min="5" max="6" width="10.5" customWidth="1"/>
    <col min="7" max="7" width="11.09765625" customWidth="1"/>
    <col min="8" max="8" width="9.8984375" customWidth="1"/>
    <col min="9" max="9" width="10" customWidth="1"/>
    <col min="10" max="10" width="10.19921875" customWidth="1"/>
    <col min="11" max="11" width="10.59765625" style="9" customWidth="1"/>
    <col min="13" max="13" width="10.8984375" customWidth="1"/>
  </cols>
  <sheetData>
    <row r="2" spans="1:15" x14ac:dyDescent="0.25">
      <c r="A2" s="3"/>
      <c r="B2" s="2"/>
      <c r="C2" s="3" t="s">
        <v>0</v>
      </c>
      <c r="D2" s="3" t="s">
        <v>36</v>
      </c>
      <c r="E2" s="3" t="s">
        <v>37</v>
      </c>
      <c r="F2" s="3" t="s">
        <v>3</v>
      </c>
      <c r="G2" s="44" t="s">
        <v>38</v>
      </c>
      <c r="H2" s="5" t="s">
        <v>23</v>
      </c>
      <c r="I2" s="5" t="s">
        <v>24</v>
      </c>
      <c r="J2" s="5" t="s">
        <v>25</v>
      </c>
      <c r="K2" s="8" t="s">
        <v>27</v>
      </c>
      <c r="M2" t="s">
        <v>31</v>
      </c>
      <c r="O2" s="40" t="s">
        <v>35</v>
      </c>
    </row>
    <row r="3" spans="1:15" x14ac:dyDescent="0.25">
      <c r="A3" s="48" t="s">
        <v>5</v>
      </c>
      <c r="B3" s="13">
        <v>1</v>
      </c>
      <c r="C3" s="18">
        <v>0</v>
      </c>
      <c r="D3" s="18">
        <v>13641.144</v>
      </c>
      <c r="E3" s="18">
        <v>0</v>
      </c>
      <c r="F3" s="18">
        <v>11945.933999999999</v>
      </c>
      <c r="G3" s="18">
        <v>2738.3159999999998</v>
      </c>
      <c r="H3" s="18">
        <v>12747.9</v>
      </c>
      <c r="I3" s="18">
        <v>21367.5</v>
      </c>
      <c r="J3" s="18">
        <v>8217.8799999999992</v>
      </c>
      <c r="K3" s="19">
        <f t="shared" ref="K3:K11" si="0">SUM(C3:J3)</f>
        <v>70658.673999999999</v>
      </c>
      <c r="M3" s="3">
        <f>E3+J3</f>
        <v>8217.8799999999992</v>
      </c>
      <c r="O3">
        <f>H3+I3+J3</f>
        <v>42333.279999999999</v>
      </c>
    </row>
    <row r="4" spans="1:15" x14ac:dyDescent="0.25">
      <c r="A4" s="48"/>
      <c r="B4" s="13">
        <v>2</v>
      </c>
      <c r="C4" s="18">
        <v>4084.6080000000002</v>
      </c>
      <c r="D4" s="18">
        <v>6889.08</v>
      </c>
      <c r="E4" s="18">
        <v>0</v>
      </c>
      <c r="F4" s="18">
        <v>5504.3339999999998</v>
      </c>
      <c r="G4" s="18">
        <v>10541.352999999999</v>
      </c>
      <c r="H4" s="18">
        <v>3494.7</v>
      </c>
      <c r="I4" s="18">
        <v>7001.5</v>
      </c>
      <c r="J4" s="18">
        <v>3165.36</v>
      </c>
      <c r="K4" s="19">
        <f t="shared" si="0"/>
        <v>40680.934999999998</v>
      </c>
      <c r="M4" s="3">
        <f t="shared" ref="M4:M27" si="1">E4+J4</f>
        <v>3165.36</v>
      </c>
      <c r="O4">
        <f t="shared" ref="O4:O27" si="2">H4+I4+J4</f>
        <v>13661.560000000001</v>
      </c>
    </row>
    <row r="5" spans="1:15" x14ac:dyDescent="0.25">
      <c r="A5" s="48"/>
      <c r="B5" s="13">
        <v>3</v>
      </c>
      <c r="C5" s="18">
        <v>15078.36</v>
      </c>
      <c r="D5" s="18">
        <v>11914.144</v>
      </c>
      <c r="E5" s="18">
        <v>5397.7439999999997</v>
      </c>
      <c r="F5" s="18">
        <v>7546.308</v>
      </c>
      <c r="G5" s="18">
        <v>11043.769</v>
      </c>
      <c r="H5" s="18">
        <v>33399.300000000003</v>
      </c>
      <c r="I5" s="18">
        <v>23177</v>
      </c>
      <c r="J5" s="18">
        <v>8666.68</v>
      </c>
      <c r="K5" s="19">
        <f t="shared" si="0"/>
        <v>116223.30499999999</v>
      </c>
      <c r="M5" s="3">
        <f t="shared" si="1"/>
        <v>14064.423999999999</v>
      </c>
      <c r="O5">
        <f t="shared" si="2"/>
        <v>65242.98</v>
      </c>
    </row>
    <row r="6" spans="1:15" x14ac:dyDescent="0.25">
      <c r="A6" s="48"/>
      <c r="B6" s="13">
        <v>4</v>
      </c>
      <c r="C6" s="43">
        <v>15482.72</v>
      </c>
      <c r="D6" s="18">
        <v>17534.175999999999</v>
      </c>
      <c r="E6" s="18">
        <v>8241.7279999999992</v>
      </c>
      <c r="F6" s="18">
        <v>7500.3059999999996</v>
      </c>
      <c r="G6" s="18">
        <v>14209.924000000001</v>
      </c>
      <c r="H6" s="18">
        <v>38075.4</v>
      </c>
      <c r="I6" s="18">
        <v>24733.5</v>
      </c>
      <c r="J6" s="18">
        <v>9822.56</v>
      </c>
      <c r="K6" s="19">
        <f t="shared" si="0"/>
        <v>135600.31399999998</v>
      </c>
      <c r="M6" s="3">
        <f t="shared" si="1"/>
        <v>18064.288</v>
      </c>
      <c r="O6">
        <f t="shared" si="2"/>
        <v>72631.460000000006</v>
      </c>
    </row>
    <row r="7" spans="1:15" x14ac:dyDescent="0.25">
      <c r="A7" s="48"/>
      <c r="B7" s="13">
        <v>5</v>
      </c>
      <c r="C7" s="18">
        <v>16231.688</v>
      </c>
      <c r="D7" s="18">
        <v>18408.632000000001</v>
      </c>
      <c r="E7" s="18">
        <v>9791.76</v>
      </c>
      <c r="F7" s="18">
        <v>12398.694</v>
      </c>
      <c r="G7" s="18">
        <v>15871.647000000001</v>
      </c>
      <c r="H7" s="18">
        <v>35112</v>
      </c>
      <c r="I7" s="18">
        <v>28990.5</v>
      </c>
      <c r="J7" s="18">
        <v>8961.3040000000001</v>
      </c>
      <c r="K7" s="19">
        <f t="shared" si="0"/>
        <v>145766.22500000001</v>
      </c>
      <c r="M7" s="3">
        <f t="shared" si="1"/>
        <v>18753.063999999998</v>
      </c>
      <c r="O7">
        <f t="shared" si="2"/>
        <v>73063.804000000004</v>
      </c>
    </row>
    <row r="8" spans="1:15" x14ac:dyDescent="0.25">
      <c r="A8" s="48"/>
      <c r="B8" s="13">
        <v>6</v>
      </c>
      <c r="C8" s="18">
        <v>14700.575999999999</v>
      </c>
      <c r="D8" s="18">
        <v>19120.903999999999</v>
      </c>
      <c r="E8" s="18">
        <v>2352.944</v>
      </c>
      <c r="F8" s="18">
        <v>15711.366</v>
      </c>
      <c r="G8" s="18">
        <v>14875.177</v>
      </c>
      <c r="H8" s="18">
        <v>26192.1</v>
      </c>
      <c r="I8" s="18">
        <v>20289.5</v>
      </c>
      <c r="J8" s="18">
        <v>5746.1360000000004</v>
      </c>
      <c r="K8" s="19">
        <f t="shared" si="0"/>
        <v>118988.70300000001</v>
      </c>
      <c r="M8" s="3">
        <f t="shared" si="1"/>
        <v>8099.08</v>
      </c>
      <c r="O8">
        <f t="shared" si="2"/>
        <v>52227.735999999997</v>
      </c>
    </row>
    <row r="9" spans="1:15" x14ac:dyDescent="0.25">
      <c r="A9" s="48"/>
      <c r="B9" s="13">
        <v>7</v>
      </c>
      <c r="C9" s="18">
        <v>15227.696</v>
      </c>
      <c r="D9" s="18">
        <v>21841.952000000001</v>
      </c>
      <c r="E9" s="18">
        <v>8761.8080000000009</v>
      </c>
      <c r="F9" s="18">
        <v>13903.824000000001</v>
      </c>
      <c r="G9" s="18">
        <v>18839.447</v>
      </c>
      <c r="H9" s="18">
        <v>40555.343999999997</v>
      </c>
      <c r="I9" s="18">
        <v>43026.5</v>
      </c>
      <c r="J9" s="18">
        <v>8618.0159999999996</v>
      </c>
      <c r="K9" s="19">
        <f t="shared" si="0"/>
        <v>170774.587</v>
      </c>
      <c r="M9" s="3">
        <f t="shared" si="1"/>
        <v>17379.824000000001</v>
      </c>
      <c r="O9">
        <f t="shared" si="2"/>
        <v>92199.86</v>
      </c>
    </row>
    <row r="10" spans="1:15" x14ac:dyDescent="0.25">
      <c r="A10" s="48"/>
      <c r="B10" s="13">
        <v>8</v>
      </c>
      <c r="C10" s="18">
        <v>13125.376</v>
      </c>
      <c r="D10" s="18">
        <v>20078.934000000001</v>
      </c>
      <c r="E10" s="18">
        <v>8973.18</v>
      </c>
      <c r="F10" s="18">
        <v>16544.5</v>
      </c>
      <c r="G10" s="18">
        <v>18921.71</v>
      </c>
      <c r="H10" s="18">
        <v>41553.61</v>
      </c>
      <c r="I10" s="18">
        <v>45062.05</v>
      </c>
      <c r="J10" s="18">
        <v>11037.75</v>
      </c>
      <c r="K10" s="19">
        <f t="shared" si="0"/>
        <v>175297.11</v>
      </c>
      <c r="M10" s="3">
        <f t="shared" si="1"/>
        <v>20010.93</v>
      </c>
      <c r="O10">
        <f t="shared" si="2"/>
        <v>97653.41</v>
      </c>
    </row>
    <row r="11" spans="1:15" x14ac:dyDescent="0.25">
      <c r="A11" s="48"/>
      <c r="B11" s="13">
        <v>9</v>
      </c>
      <c r="C11" s="43">
        <v>12417.856</v>
      </c>
      <c r="D11" s="43">
        <v>18037.887999999999</v>
      </c>
      <c r="E11" s="43">
        <v>6822.64</v>
      </c>
      <c r="F11" s="43">
        <v>10915.647000000001</v>
      </c>
      <c r="G11" s="43">
        <v>11692.59</v>
      </c>
      <c r="H11" s="43">
        <v>23829.63</v>
      </c>
      <c r="I11" s="43">
        <v>45248.5</v>
      </c>
      <c r="J11" s="43">
        <v>9986.2839999999997</v>
      </c>
      <c r="K11" s="19">
        <f t="shared" si="0"/>
        <v>138951.035</v>
      </c>
      <c r="M11" s="3">
        <f t="shared" si="1"/>
        <v>16808.923999999999</v>
      </c>
      <c r="O11">
        <f t="shared" si="2"/>
        <v>79064.414000000004</v>
      </c>
    </row>
    <row r="12" spans="1:15" x14ac:dyDescent="0.25">
      <c r="A12" s="48"/>
      <c r="B12" s="13">
        <v>10</v>
      </c>
      <c r="C12" s="18">
        <v>6759.28</v>
      </c>
      <c r="D12" s="43">
        <v>10036.84</v>
      </c>
      <c r="E12" s="18">
        <v>4658.72</v>
      </c>
      <c r="F12" s="18">
        <v>7548.8159999999998</v>
      </c>
      <c r="G12" s="18">
        <v>4476.1239999999998</v>
      </c>
      <c r="H12" s="43">
        <v>30910.77</v>
      </c>
      <c r="I12" s="47">
        <v>13342.56</v>
      </c>
      <c r="J12" s="18">
        <v>8909.5159999999996</v>
      </c>
      <c r="K12" s="19">
        <f>SUM(C12:J12)</f>
        <v>86642.626000000004</v>
      </c>
      <c r="M12" s="3">
        <f t="shared" si="1"/>
        <v>13568.236000000001</v>
      </c>
      <c r="O12">
        <f t="shared" si="2"/>
        <v>53162.846000000005</v>
      </c>
    </row>
    <row r="13" spans="1:15" x14ac:dyDescent="0.25">
      <c r="A13" s="48"/>
      <c r="B13" s="13">
        <v>11</v>
      </c>
      <c r="C13" s="18">
        <v>7941.4</v>
      </c>
      <c r="D13" s="18">
        <v>9250</v>
      </c>
      <c r="E13" s="18">
        <v>8105.8600000000006</v>
      </c>
      <c r="F13" s="18">
        <v>4901.1400000000003</v>
      </c>
      <c r="G13" s="18">
        <v>5669.86</v>
      </c>
      <c r="H13" s="18">
        <v>487.43199999999996</v>
      </c>
      <c r="I13" s="18">
        <v>22757.9</v>
      </c>
      <c r="J13" s="18">
        <v>10653.369999999999</v>
      </c>
      <c r="K13" s="19">
        <f>SUM(C13:J13)</f>
        <v>69766.962</v>
      </c>
      <c r="M13" s="3">
        <f t="shared" si="1"/>
        <v>18759.23</v>
      </c>
      <c r="O13">
        <f t="shared" si="2"/>
        <v>33898.702000000005</v>
      </c>
    </row>
    <row r="14" spans="1:15" x14ac:dyDescent="0.25">
      <c r="A14" s="48"/>
      <c r="B14" s="13">
        <v>12</v>
      </c>
      <c r="C14" s="18"/>
      <c r="D14" s="18"/>
      <c r="E14" s="18"/>
      <c r="F14" s="18"/>
      <c r="G14" s="18"/>
      <c r="H14" s="18"/>
      <c r="I14" s="18"/>
      <c r="J14" s="18"/>
      <c r="K14" s="19">
        <f>SUM(C14:J14)</f>
        <v>0</v>
      </c>
      <c r="M14" s="3">
        <f t="shared" si="1"/>
        <v>0</v>
      </c>
      <c r="O14">
        <f t="shared" si="2"/>
        <v>0</v>
      </c>
    </row>
    <row r="15" spans="1:15" x14ac:dyDescent="0.25">
      <c r="A15" s="49" t="s">
        <v>19</v>
      </c>
      <c r="B15" s="10" t="s">
        <v>7</v>
      </c>
      <c r="C15" s="11">
        <f>C3</f>
        <v>0</v>
      </c>
      <c r="D15" s="11">
        <f t="shared" ref="D15:J15" si="3">D3</f>
        <v>13641.144</v>
      </c>
      <c r="E15" s="11">
        <f t="shared" si="3"/>
        <v>0</v>
      </c>
      <c r="F15" s="11">
        <f t="shared" si="3"/>
        <v>11945.933999999999</v>
      </c>
      <c r="G15" s="11">
        <f t="shared" si="3"/>
        <v>2738.3159999999998</v>
      </c>
      <c r="H15" s="11">
        <f t="shared" si="3"/>
        <v>12747.9</v>
      </c>
      <c r="I15" s="11">
        <f t="shared" si="3"/>
        <v>21367.5</v>
      </c>
      <c r="J15" s="11">
        <f t="shared" si="3"/>
        <v>8217.8799999999992</v>
      </c>
      <c r="K15" s="12">
        <f t="shared" ref="K15:K23" si="4">SUM(C15:J15)</f>
        <v>70658.673999999999</v>
      </c>
      <c r="M15" s="3">
        <f t="shared" si="1"/>
        <v>8217.8799999999992</v>
      </c>
      <c r="O15">
        <f t="shared" si="2"/>
        <v>42333.279999999999</v>
      </c>
    </row>
    <row r="16" spans="1:15" x14ac:dyDescent="0.25">
      <c r="A16" s="49"/>
      <c r="B16" s="10" t="s">
        <v>8</v>
      </c>
      <c r="C16" s="11">
        <f t="shared" ref="C16:H16" si="5">C15+C4</f>
        <v>4084.6080000000002</v>
      </c>
      <c r="D16" s="11">
        <f t="shared" si="5"/>
        <v>20530.224000000002</v>
      </c>
      <c r="E16" s="11">
        <f t="shared" si="5"/>
        <v>0</v>
      </c>
      <c r="F16" s="11">
        <f t="shared" si="5"/>
        <v>17450.268</v>
      </c>
      <c r="G16" s="11">
        <f t="shared" si="5"/>
        <v>13279.668999999998</v>
      </c>
      <c r="H16" s="11">
        <f t="shared" si="5"/>
        <v>16242.599999999999</v>
      </c>
      <c r="I16" s="11">
        <f t="shared" ref="I16:J18" si="6">I15+I4</f>
        <v>28369</v>
      </c>
      <c r="J16" s="11">
        <f t="shared" si="6"/>
        <v>11383.24</v>
      </c>
      <c r="K16" s="12">
        <f t="shared" si="4"/>
        <v>111339.60900000001</v>
      </c>
      <c r="M16" s="3">
        <f t="shared" si="1"/>
        <v>11383.24</v>
      </c>
      <c r="O16">
        <f t="shared" si="2"/>
        <v>55994.84</v>
      </c>
    </row>
    <row r="17" spans="1:15" x14ac:dyDescent="0.25">
      <c r="A17" s="49"/>
      <c r="B17" s="10" t="s">
        <v>9</v>
      </c>
      <c r="C17" s="11">
        <f t="shared" ref="C17:C26" si="7">C16+C5</f>
        <v>19162.968000000001</v>
      </c>
      <c r="D17" s="11">
        <f t="shared" ref="D17:D26" si="8">D16+D5</f>
        <v>32444.368000000002</v>
      </c>
      <c r="E17" s="11">
        <f t="shared" ref="E17:E26" si="9">E16+E5</f>
        <v>5397.7439999999997</v>
      </c>
      <c r="F17" s="11">
        <f t="shared" ref="F17:F26" si="10">F16+F5</f>
        <v>24996.576000000001</v>
      </c>
      <c r="G17" s="11">
        <f t="shared" ref="G17:G26" si="11">G16+G5</f>
        <v>24323.437999999998</v>
      </c>
      <c r="H17" s="11">
        <f t="shared" ref="H17:J26" si="12">H16+H5</f>
        <v>49641.9</v>
      </c>
      <c r="I17" s="11">
        <f t="shared" si="6"/>
        <v>51546</v>
      </c>
      <c r="J17" s="11">
        <f t="shared" si="6"/>
        <v>20049.919999999998</v>
      </c>
      <c r="K17" s="12">
        <f t="shared" si="4"/>
        <v>227562.91399999999</v>
      </c>
      <c r="L17" t="s">
        <v>28</v>
      </c>
      <c r="M17" s="3">
        <f t="shared" si="1"/>
        <v>25447.663999999997</v>
      </c>
      <c r="O17">
        <f t="shared" si="2"/>
        <v>121237.81999999999</v>
      </c>
    </row>
    <row r="18" spans="1:15" x14ac:dyDescent="0.25">
      <c r="A18" s="49"/>
      <c r="B18" s="10" t="s">
        <v>10</v>
      </c>
      <c r="C18" s="11">
        <f t="shared" si="7"/>
        <v>34645.688000000002</v>
      </c>
      <c r="D18" s="11">
        <f t="shared" si="8"/>
        <v>49978.544000000002</v>
      </c>
      <c r="E18" s="11">
        <f t="shared" si="9"/>
        <v>13639.471999999998</v>
      </c>
      <c r="F18" s="11">
        <f t="shared" si="10"/>
        <v>32496.882000000001</v>
      </c>
      <c r="G18" s="11">
        <f t="shared" si="11"/>
        <v>38533.362000000001</v>
      </c>
      <c r="H18" s="11">
        <f t="shared" si="12"/>
        <v>87717.3</v>
      </c>
      <c r="I18" s="11">
        <f t="shared" si="6"/>
        <v>76279.5</v>
      </c>
      <c r="J18" s="11">
        <f t="shared" si="6"/>
        <v>29872.479999999996</v>
      </c>
      <c r="K18" s="12">
        <f t="shared" si="4"/>
        <v>363163.228</v>
      </c>
      <c r="M18" s="3">
        <f t="shared" si="1"/>
        <v>43511.95199999999</v>
      </c>
      <c r="O18">
        <f t="shared" si="2"/>
        <v>193869.27999999997</v>
      </c>
    </row>
    <row r="19" spans="1:15" x14ac:dyDescent="0.25">
      <c r="A19" s="49"/>
      <c r="B19" s="10" t="s">
        <v>11</v>
      </c>
      <c r="C19" s="11">
        <f t="shared" si="7"/>
        <v>50877.376000000004</v>
      </c>
      <c r="D19" s="11">
        <f t="shared" si="8"/>
        <v>68387.176000000007</v>
      </c>
      <c r="E19" s="11">
        <f t="shared" si="9"/>
        <v>23431.231999999996</v>
      </c>
      <c r="F19" s="11">
        <f t="shared" si="10"/>
        <v>44895.576000000001</v>
      </c>
      <c r="G19" s="11">
        <f t="shared" si="11"/>
        <v>54405.009000000005</v>
      </c>
      <c r="H19" s="11">
        <f t="shared" si="12"/>
        <v>122829.3</v>
      </c>
      <c r="I19" s="11">
        <f t="shared" si="12"/>
        <v>105270</v>
      </c>
      <c r="J19" s="11">
        <f t="shared" si="12"/>
        <v>38833.784</v>
      </c>
      <c r="K19" s="12">
        <f t="shared" si="4"/>
        <v>508929.45299999998</v>
      </c>
      <c r="M19" s="3">
        <f t="shared" si="1"/>
        <v>62265.015999999996</v>
      </c>
      <c r="O19">
        <f t="shared" si="2"/>
        <v>266933.08399999997</v>
      </c>
    </row>
    <row r="20" spans="1:15" x14ac:dyDescent="0.25">
      <c r="A20" s="49"/>
      <c r="B20" s="10" t="s">
        <v>12</v>
      </c>
      <c r="C20" s="11">
        <f t="shared" si="7"/>
        <v>65577.952000000005</v>
      </c>
      <c r="D20" s="11">
        <f t="shared" si="8"/>
        <v>87508.08</v>
      </c>
      <c r="E20" s="11">
        <f t="shared" si="9"/>
        <v>25784.175999999996</v>
      </c>
      <c r="F20" s="11">
        <f t="shared" si="10"/>
        <v>60606.942000000003</v>
      </c>
      <c r="G20" s="11">
        <f t="shared" si="11"/>
        <v>69280.186000000002</v>
      </c>
      <c r="H20" s="11">
        <f t="shared" si="12"/>
        <v>149021.4</v>
      </c>
      <c r="I20" s="11">
        <f t="shared" si="12"/>
        <v>125559.5</v>
      </c>
      <c r="J20" s="11">
        <f t="shared" si="12"/>
        <v>44579.92</v>
      </c>
      <c r="K20" s="12">
        <f t="shared" si="4"/>
        <v>627918.15600000008</v>
      </c>
      <c r="M20" s="3">
        <f t="shared" si="1"/>
        <v>70364.09599999999</v>
      </c>
      <c r="O20">
        <f t="shared" si="2"/>
        <v>319160.82</v>
      </c>
    </row>
    <row r="21" spans="1:15" x14ac:dyDescent="0.25">
      <c r="A21" s="49"/>
      <c r="B21" s="10" t="s">
        <v>13</v>
      </c>
      <c r="C21" s="11">
        <f t="shared" si="7"/>
        <v>80805.648000000001</v>
      </c>
      <c r="D21" s="11">
        <f t="shared" si="8"/>
        <v>109350.03200000001</v>
      </c>
      <c r="E21" s="11">
        <f t="shared" si="9"/>
        <v>34545.983999999997</v>
      </c>
      <c r="F21" s="11">
        <f t="shared" si="10"/>
        <v>74510.766000000003</v>
      </c>
      <c r="G21" s="11">
        <f t="shared" si="11"/>
        <v>88119.633000000002</v>
      </c>
      <c r="H21" s="11">
        <f t="shared" si="12"/>
        <v>189576.74400000001</v>
      </c>
      <c r="I21" s="11">
        <f t="shared" si="12"/>
        <v>168586</v>
      </c>
      <c r="J21" s="11">
        <f t="shared" si="12"/>
        <v>53197.936000000002</v>
      </c>
      <c r="K21" s="12">
        <f t="shared" si="4"/>
        <v>798692.74300000002</v>
      </c>
      <c r="M21" s="3">
        <f t="shared" si="1"/>
        <v>87743.92</v>
      </c>
      <c r="O21">
        <f t="shared" si="2"/>
        <v>411360.68</v>
      </c>
    </row>
    <row r="22" spans="1:15" x14ac:dyDescent="0.25">
      <c r="A22" s="49"/>
      <c r="B22" s="10" t="s">
        <v>14</v>
      </c>
      <c r="C22" s="11">
        <f t="shared" si="7"/>
        <v>93931.024000000005</v>
      </c>
      <c r="D22" s="11">
        <f t="shared" si="8"/>
        <v>129428.96600000001</v>
      </c>
      <c r="E22" s="11">
        <f t="shared" si="9"/>
        <v>43519.163999999997</v>
      </c>
      <c r="F22" s="11">
        <f t="shared" si="10"/>
        <v>91055.266000000003</v>
      </c>
      <c r="G22" s="11">
        <f t="shared" si="11"/>
        <v>107041.34299999999</v>
      </c>
      <c r="H22" s="11">
        <f t="shared" si="12"/>
        <v>231130.35399999999</v>
      </c>
      <c r="I22" s="11">
        <f t="shared" si="12"/>
        <v>213648.05</v>
      </c>
      <c r="J22" s="11">
        <f t="shared" si="12"/>
        <v>64235.686000000002</v>
      </c>
      <c r="K22" s="12">
        <f t="shared" si="4"/>
        <v>973989.85300000012</v>
      </c>
      <c r="M22" s="3">
        <f t="shared" si="1"/>
        <v>107754.85</v>
      </c>
      <c r="O22">
        <f t="shared" si="2"/>
        <v>509014.08999999997</v>
      </c>
    </row>
    <row r="23" spans="1:15" x14ac:dyDescent="0.25">
      <c r="A23" s="49"/>
      <c r="B23" s="10" t="s">
        <v>15</v>
      </c>
      <c r="C23" s="11">
        <f t="shared" si="7"/>
        <v>106348.88</v>
      </c>
      <c r="D23" s="11">
        <f t="shared" si="8"/>
        <v>147466.85400000002</v>
      </c>
      <c r="E23" s="11">
        <f t="shared" si="9"/>
        <v>50341.803999999996</v>
      </c>
      <c r="F23" s="11">
        <f t="shared" si="10"/>
        <v>101970.913</v>
      </c>
      <c r="G23" s="11">
        <f t="shared" si="11"/>
        <v>118733.93299999999</v>
      </c>
      <c r="H23" s="11">
        <f t="shared" si="12"/>
        <v>254959.984</v>
      </c>
      <c r="I23" s="11">
        <f t="shared" si="12"/>
        <v>258896.55</v>
      </c>
      <c r="J23" s="11">
        <f t="shared" si="12"/>
        <v>74221.97</v>
      </c>
      <c r="K23" s="12">
        <f t="shared" si="4"/>
        <v>1112940.888</v>
      </c>
      <c r="M23" s="3">
        <f t="shared" si="1"/>
        <v>124563.774</v>
      </c>
      <c r="O23">
        <f t="shared" si="2"/>
        <v>588078.50399999996</v>
      </c>
    </row>
    <row r="24" spans="1:15" x14ac:dyDescent="0.25">
      <c r="A24" s="49"/>
      <c r="B24" s="10" t="s">
        <v>16</v>
      </c>
      <c r="C24" s="11">
        <f t="shared" si="7"/>
        <v>113108.16</v>
      </c>
      <c r="D24" s="11">
        <f t="shared" si="8"/>
        <v>157503.69400000002</v>
      </c>
      <c r="E24" s="11">
        <f t="shared" si="9"/>
        <v>55000.523999999998</v>
      </c>
      <c r="F24" s="11">
        <f t="shared" si="10"/>
        <v>109519.72900000001</v>
      </c>
      <c r="G24" s="11">
        <f t="shared" si="11"/>
        <v>123210.05699999999</v>
      </c>
      <c r="H24" s="11">
        <f t="shared" si="12"/>
        <v>285870.75400000002</v>
      </c>
      <c r="I24" s="11">
        <f t="shared" si="12"/>
        <v>272239.11</v>
      </c>
      <c r="J24" s="11">
        <f t="shared" si="12"/>
        <v>83131.486000000004</v>
      </c>
      <c r="K24" s="12">
        <f>SUM(C24:J24)</f>
        <v>1199583.514</v>
      </c>
      <c r="M24" s="3">
        <f t="shared" si="1"/>
        <v>138132.01</v>
      </c>
      <c r="O24">
        <f t="shared" si="2"/>
        <v>641241.35000000009</v>
      </c>
    </row>
    <row r="25" spans="1:15" x14ac:dyDescent="0.25">
      <c r="A25" s="49"/>
      <c r="B25" s="10" t="s">
        <v>18</v>
      </c>
      <c r="C25" s="11">
        <f t="shared" si="7"/>
        <v>121049.56</v>
      </c>
      <c r="D25" s="11">
        <f t="shared" si="8"/>
        <v>166753.69400000002</v>
      </c>
      <c r="E25" s="11">
        <f t="shared" si="9"/>
        <v>63106.383999999998</v>
      </c>
      <c r="F25" s="11">
        <f t="shared" si="10"/>
        <v>114420.86900000001</v>
      </c>
      <c r="G25" s="11">
        <f t="shared" si="11"/>
        <v>128879.91699999999</v>
      </c>
      <c r="H25" s="11">
        <f t="shared" si="12"/>
        <v>286358.18599999999</v>
      </c>
      <c r="I25" s="11">
        <f t="shared" si="12"/>
        <v>294997.01</v>
      </c>
      <c r="J25" s="11">
        <f t="shared" si="12"/>
        <v>93784.856</v>
      </c>
      <c r="K25" s="12">
        <f>K24+K13</f>
        <v>1269350.476</v>
      </c>
      <c r="M25" s="3">
        <f t="shared" si="1"/>
        <v>156891.24</v>
      </c>
      <c r="O25">
        <f t="shared" si="2"/>
        <v>675140.05200000003</v>
      </c>
    </row>
    <row r="26" spans="1:15" x14ac:dyDescent="0.25">
      <c r="A26" s="49"/>
      <c r="B26" s="10" t="s">
        <v>17</v>
      </c>
      <c r="C26" s="11">
        <f t="shared" si="7"/>
        <v>121049.56</v>
      </c>
      <c r="D26" s="11">
        <f t="shared" si="8"/>
        <v>166753.69400000002</v>
      </c>
      <c r="E26" s="11">
        <f t="shared" si="9"/>
        <v>63106.383999999998</v>
      </c>
      <c r="F26" s="11">
        <f t="shared" si="10"/>
        <v>114420.86900000001</v>
      </c>
      <c r="G26" s="11">
        <f t="shared" si="11"/>
        <v>128879.91699999999</v>
      </c>
      <c r="H26" s="11">
        <f t="shared" si="12"/>
        <v>286358.18599999999</v>
      </c>
      <c r="I26" s="11">
        <f t="shared" si="12"/>
        <v>294997.01</v>
      </c>
      <c r="J26" s="11">
        <f t="shared" si="12"/>
        <v>93784.856</v>
      </c>
      <c r="K26" s="12">
        <f>K25+K14</f>
        <v>1269350.476</v>
      </c>
      <c r="M26" s="3">
        <f t="shared" si="1"/>
        <v>156891.24</v>
      </c>
      <c r="O26">
        <f t="shared" si="2"/>
        <v>675140.05200000003</v>
      </c>
    </row>
    <row r="27" spans="1:15" x14ac:dyDescent="0.25">
      <c r="A27" s="6" t="s">
        <v>26</v>
      </c>
      <c r="B27" s="7"/>
      <c r="C27" s="8">
        <v>36.68</v>
      </c>
      <c r="D27" s="8">
        <f>'110KV'!D27</f>
        <v>54</v>
      </c>
      <c r="E27" s="8">
        <f>'110KV'!E27</f>
        <v>24.3</v>
      </c>
      <c r="F27" s="8">
        <v>37.200000000000003</v>
      </c>
      <c r="G27" s="8">
        <v>61.3</v>
      </c>
      <c r="H27" s="8">
        <v>117</v>
      </c>
      <c r="I27" s="8">
        <v>117</v>
      </c>
      <c r="J27" s="8">
        <v>44</v>
      </c>
      <c r="K27" s="8">
        <f>SUM(C27:J27)</f>
        <v>491.48</v>
      </c>
      <c r="M27" s="3">
        <f t="shared" si="1"/>
        <v>68.3</v>
      </c>
      <c r="O27">
        <f t="shared" si="2"/>
        <v>278</v>
      </c>
    </row>
    <row r="28" spans="1:15" x14ac:dyDescent="0.25">
      <c r="A28" s="48" t="s">
        <v>20</v>
      </c>
      <c r="B28" s="13">
        <v>1</v>
      </c>
      <c r="C28" s="14">
        <f t="shared" ref="C28:K28" si="13">C3/C27</f>
        <v>0</v>
      </c>
      <c r="D28" s="14">
        <f t="shared" si="13"/>
        <v>252.61377777777778</v>
      </c>
      <c r="E28" s="14">
        <f t="shared" si="13"/>
        <v>0</v>
      </c>
      <c r="F28" s="14">
        <f t="shared" si="13"/>
        <v>321.12725806451607</v>
      </c>
      <c r="G28" s="14">
        <f t="shared" si="13"/>
        <v>44.670734094616641</v>
      </c>
      <c r="H28" s="14">
        <f t="shared" si="13"/>
        <v>108.95641025641025</v>
      </c>
      <c r="I28" s="14">
        <f t="shared" si="13"/>
        <v>182.62820512820514</v>
      </c>
      <c r="J28" s="14">
        <f t="shared" si="13"/>
        <v>186.76999999999998</v>
      </c>
      <c r="K28" s="15">
        <f t="shared" si="13"/>
        <v>143.7671400667372</v>
      </c>
      <c r="L28" s="29"/>
      <c r="M28" s="15">
        <f>M3/M27</f>
        <v>120.3203513909224</v>
      </c>
      <c r="N28" s="15"/>
      <c r="O28" s="15">
        <f t="shared" ref="O28" si="14">O3/O27</f>
        <v>152.27798561151079</v>
      </c>
    </row>
    <row r="29" spans="1:15" x14ac:dyDescent="0.25">
      <c r="A29" s="48"/>
      <c r="B29" s="13">
        <v>2</v>
      </c>
      <c r="C29" s="14">
        <f>C4/C27</f>
        <v>111.35790621592149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H4/H27</f>
        <v>29.869230769230768</v>
      </c>
      <c r="I29" s="14">
        <f>I4/I27</f>
        <v>59.841880341880341</v>
      </c>
      <c r="J29" s="14">
        <f>J4/J27</f>
        <v>71.94</v>
      </c>
      <c r="K29" s="15">
        <f>K4/K27</f>
        <v>82.772310165215259</v>
      </c>
      <c r="L29" s="29"/>
      <c r="M29" s="15">
        <f>M4/M27</f>
        <v>46.344948755490485</v>
      </c>
      <c r="N29" s="15"/>
      <c r="O29" s="15">
        <f t="shared" ref="O29" si="15">O4/O27</f>
        <v>49.142302158273388</v>
      </c>
    </row>
    <row r="30" spans="1:15" x14ac:dyDescent="0.25">
      <c r="A30" s="48"/>
      <c r="B30" s="13">
        <v>3</v>
      </c>
      <c r="C30" s="14">
        <f>C5/C27</f>
        <v>411.07851690294439</v>
      </c>
      <c r="D30" s="14">
        <f>'110KV'!D30</f>
        <v>220.63229629629629</v>
      </c>
      <c r="E30" s="14">
        <f>'110KV'!E30</f>
        <v>222.12938271604935</v>
      </c>
      <c r="F30" s="14">
        <f>'110KV'!F30</f>
        <v>202.85774193548386</v>
      </c>
      <c r="G30" s="14">
        <f>'110KV'!G30</f>
        <v>185.60956302521009</v>
      </c>
      <c r="H30" s="14">
        <f>H5/H27</f>
        <v>285.46410256410257</v>
      </c>
      <c r="I30" s="14">
        <f>I5/I27</f>
        <v>198.09401709401709</v>
      </c>
      <c r="J30" s="14">
        <f>J5/J27</f>
        <v>196.97</v>
      </c>
      <c r="K30" s="15">
        <f>K5/K27</f>
        <v>236.47616383169202</v>
      </c>
      <c r="L30" s="29"/>
      <c r="M30" s="15">
        <f>M5/M27</f>
        <v>205.92128843338213</v>
      </c>
      <c r="N30" s="15"/>
      <c r="O30" s="15">
        <f t="shared" ref="O30" si="16">O5/O27</f>
        <v>234.6869784172662</v>
      </c>
    </row>
    <row r="31" spans="1:15" x14ac:dyDescent="0.25">
      <c r="A31" s="48"/>
      <c r="B31" s="13">
        <v>4</v>
      </c>
      <c r="C31" s="14">
        <f>C6/C27</f>
        <v>422.10250817884406</v>
      </c>
      <c r="D31" s="14">
        <f t="shared" ref="D31:J31" si="17">D6/D27</f>
        <v>324.70696296296296</v>
      </c>
      <c r="E31" s="14">
        <f t="shared" si="17"/>
        <v>339.16576131687236</v>
      </c>
      <c r="F31" s="14">
        <f t="shared" si="17"/>
        <v>201.62112903225804</v>
      </c>
      <c r="G31" s="14">
        <f t="shared" si="17"/>
        <v>231.80952691680264</v>
      </c>
      <c r="H31" s="14">
        <f t="shared" si="17"/>
        <v>325.43076923076922</v>
      </c>
      <c r="I31" s="14">
        <f t="shared" si="17"/>
        <v>211.39743589743588</v>
      </c>
      <c r="J31" s="14">
        <f t="shared" si="17"/>
        <v>223.23999999999998</v>
      </c>
      <c r="K31" s="15">
        <f>K6/K27</f>
        <v>275.90199804671602</v>
      </c>
      <c r="L31" s="29"/>
      <c r="M31" s="15">
        <f>M6/M27</f>
        <v>264.48445095168375</v>
      </c>
      <c r="N31" s="15"/>
      <c r="O31" s="15">
        <f t="shared" ref="O31" si="18">O6/O27</f>
        <v>261.26424460431656</v>
      </c>
    </row>
    <row r="32" spans="1:15" x14ac:dyDescent="0.25">
      <c r="A32" s="48"/>
      <c r="B32" s="13">
        <v>5</v>
      </c>
      <c r="C32" s="14">
        <f>C7/C27</f>
        <v>442.52148309705564</v>
      </c>
      <c r="D32" s="14">
        <f t="shared" ref="D32:J32" si="19">D7/D27</f>
        <v>340.9005925925926</v>
      </c>
      <c r="E32" s="14">
        <f t="shared" si="19"/>
        <v>402.95308641975311</v>
      </c>
      <c r="F32" s="14">
        <f t="shared" si="19"/>
        <v>333.29822580645157</v>
      </c>
      <c r="G32" s="14">
        <f t="shared" si="19"/>
        <v>258.91756933115829</v>
      </c>
      <c r="H32" s="14">
        <f t="shared" si="19"/>
        <v>300.10256410256409</v>
      </c>
      <c r="I32" s="14">
        <f t="shared" si="19"/>
        <v>247.78205128205127</v>
      </c>
      <c r="J32" s="14">
        <f t="shared" si="19"/>
        <v>203.666</v>
      </c>
      <c r="K32" s="15">
        <f>K7/K27</f>
        <v>296.58628021486123</v>
      </c>
      <c r="L32" s="29"/>
      <c r="M32" s="15">
        <f>M7/M27</f>
        <v>274.56901903367498</v>
      </c>
      <c r="N32" s="15"/>
      <c r="O32" s="15">
        <f t="shared" ref="O32" si="20">O7/O27</f>
        <v>262.81943884892087</v>
      </c>
    </row>
    <row r="33" spans="1:15" x14ac:dyDescent="0.25">
      <c r="A33" s="48"/>
      <c r="B33" s="13">
        <v>6</v>
      </c>
      <c r="C33" s="14">
        <f>C8/C27</f>
        <v>400.77906215921479</v>
      </c>
      <c r="D33" s="14">
        <f t="shared" ref="D33:J33" si="21">D8/D27</f>
        <v>354.09081481481479</v>
      </c>
      <c r="E33" s="14">
        <f t="shared" si="21"/>
        <v>96.82897119341564</v>
      </c>
      <c r="F33" s="14">
        <f t="shared" si="21"/>
        <v>422.34854838709674</v>
      </c>
      <c r="G33" s="14">
        <f t="shared" si="21"/>
        <v>242.66194127243068</v>
      </c>
      <c r="H33" s="14">
        <f t="shared" si="21"/>
        <v>223.86410256410255</v>
      </c>
      <c r="I33" s="14">
        <f t="shared" si="21"/>
        <v>173.41452991452991</v>
      </c>
      <c r="J33" s="14">
        <f t="shared" si="21"/>
        <v>130.59400000000002</v>
      </c>
      <c r="K33" s="15">
        <f>K8/K27</f>
        <v>242.10283836575243</v>
      </c>
      <c r="L33" s="29"/>
      <c r="M33" s="15">
        <f>M8/M27</f>
        <v>118.58096632503661</v>
      </c>
      <c r="N33" s="15"/>
      <c r="O33" s="15">
        <f t="shared" ref="O33" si="22">O8/O27</f>
        <v>187.86955395683452</v>
      </c>
    </row>
    <row r="34" spans="1:15" x14ac:dyDescent="0.25">
      <c r="A34" s="48"/>
      <c r="B34" s="13">
        <v>7</v>
      </c>
      <c r="C34" s="14">
        <f>C9/C27</f>
        <v>415.14983642311887</v>
      </c>
      <c r="D34" s="14">
        <f t="shared" ref="D34:J34" si="23">D9/D27</f>
        <v>404.48059259259259</v>
      </c>
      <c r="E34" s="14">
        <f t="shared" si="23"/>
        <v>360.56823045267492</v>
      </c>
      <c r="F34" s="14">
        <f t="shared" si="23"/>
        <v>373.75870967741935</v>
      </c>
      <c r="G34" s="14">
        <f t="shared" si="23"/>
        <v>307.33192495921696</v>
      </c>
      <c r="H34" s="14">
        <f t="shared" si="23"/>
        <v>346.62687179487176</v>
      </c>
      <c r="I34" s="14">
        <f t="shared" si="23"/>
        <v>367.74786324786322</v>
      </c>
      <c r="J34" s="14">
        <f t="shared" si="23"/>
        <v>195.864</v>
      </c>
      <c r="K34" s="15">
        <f>K9/K27</f>
        <v>347.47006388866282</v>
      </c>
      <c r="L34" s="29"/>
      <c r="M34" s="15">
        <f>M9/M27</f>
        <v>254.4630161054173</v>
      </c>
      <c r="N34" s="15"/>
      <c r="O34" s="15">
        <f t="shared" ref="O34" si="24">O9/O27</f>
        <v>331.65417266187052</v>
      </c>
    </row>
    <row r="35" spans="1:15" x14ac:dyDescent="0.25">
      <c r="A35" s="48"/>
      <c r="B35" s="13">
        <v>8</v>
      </c>
      <c r="C35" s="14">
        <f>C10/C27</f>
        <v>357.83467829880044</v>
      </c>
      <c r="D35" s="14">
        <f t="shared" ref="D35:J35" si="25">D10/D27</f>
        <v>371.83211111111115</v>
      </c>
      <c r="E35" s="14">
        <f t="shared" si="25"/>
        <v>369.26666666666665</v>
      </c>
      <c r="F35" s="14">
        <f t="shared" si="25"/>
        <v>444.74462365591393</v>
      </c>
      <c r="G35" s="14">
        <f t="shared" si="25"/>
        <v>308.67389885807506</v>
      </c>
      <c r="H35" s="14">
        <f t="shared" si="25"/>
        <v>355.15905982905986</v>
      </c>
      <c r="I35" s="14">
        <f t="shared" si="25"/>
        <v>385.14572649572654</v>
      </c>
      <c r="J35" s="14">
        <f t="shared" si="25"/>
        <v>250.85795454545453</v>
      </c>
      <c r="K35" s="15">
        <f>K10/K27</f>
        <v>356.67190933506953</v>
      </c>
      <c r="L35" s="29"/>
      <c r="M35" s="15">
        <f>M10/M27</f>
        <v>292.98579795021965</v>
      </c>
      <c r="N35" s="15"/>
      <c r="O35" s="15">
        <f t="shared" ref="O35" si="26">O10/O27</f>
        <v>351.27125899280577</v>
      </c>
    </row>
    <row r="36" spans="1:15" x14ac:dyDescent="0.25">
      <c r="A36" s="48"/>
      <c r="B36" s="13">
        <v>9</v>
      </c>
      <c r="C36" s="14">
        <f>C11/C27</f>
        <v>338.54569247546345</v>
      </c>
      <c r="D36" s="14">
        <f t="shared" ref="D36:J36" si="27">D11/D27</f>
        <v>334.03496296296294</v>
      </c>
      <c r="E36" s="14">
        <f t="shared" si="27"/>
        <v>280.76707818930043</v>
      </c>
      <c r="F36" s="14">
        <f t="shared" si="27"/>
        <v>293.43137096774194</v>
      </c>
      <c r="G36" s="14">
        <f t="shared" si="27"/>
        <v>190.74371941272432</v>
      </c>
      <c r="H36" s="14">
        <f t="shared" si="27"/>
        <v>203.67205128205129</v>
      </c>
      <c r="I36" s="14">
        <f t="shared" si="27"/>
        <v>386.73931623931622</v>
      </c>
      <c r="J36" s="14">
        <f t="shared" si="27"/>
        <v>226.96099999999998</v>
      </c>
      <c r="K36" s="15">
        <f>K11/K27</f>
        <v>282.71961219174739</v>
      </c>
      <c r="L36" s="29"/>
      <c r="M36" s="15">
        <f>M11/M27</f>
        <v>246.1043045387994</v>
      </c>
      <c r="N36" s="15"/>
      <c r="O36" s="15">
        <f t="shared" ref="O36" si="28">O11/O27</f>
        <v>284.40436690647482</v>
      </c>
    </row>
    <row r="37" spans="1:15" x14ac:dyDescent="0.25">
      <c r="A37" s="48"/>
      <c r="B37" s="13">
        <v>10</v>
      </c>
      <c r="C37" s="14">
        <f>C12/C27</f>
        <v>184.27699018538712</v>
      </c>
      <c r="D37" s="14">
        <f t="shared" ref="D37:J37" si="29">D12/D27</f>
        <v>185.8674074074074</v>
      </c>
      <c r="E37" s="14">
        <f t="shared" si="29"/>
        <v>191.71687242798353</v>
      </c>
      <c r="F37" s="14">
        <f t="shared" si="29"/>
        <v>202.92516129032256</v>
      </c>
      <c r="G37" s="14">
        <f t="shared" si="29"/>
        <v>73.019967373572598</v>
      </c>
      <c r="H37" s="14">
        <f t="shared" si="29"/>
        <v>264.19461538461536</v>
      </c>
      <c r="I37" s="14">
        <f t="shared" si="29"/>
        <v>114.03897435897436</v>
      </c>
      <c r="J37" s="14">
        <f t="shared" si="29"/>
        <v>202.489</v>
      </c>
      <c r="K37" s="15">
        <f>K12/K27</f>
        <v>176.28922031415317</v>
      </c>
      <c r="L37" s="29"/>
      <c r="M37" s="15">
        <f>M12/M27</f>
        <v>198.65645680819915</v>
      </c>
      <c r="N37" s="15"/>
      <c r="O37" s="15">
        <f t="shared" ref="O37" si="30">O12/O27</f>
        <v>191.23325899280579</v>
      </c>
    </row>
    <row r="38" spans="1:15" x14ac:dyDescent="0.25">
      <c r="A38" s="48"/>
      <c r="B38" s="13">
        <v>11</v>
      </c>
      <c r="C38" s="14">
        <f>C13/C27</f>
        <v>216.50490730643401</v>
      </c>
      <c r="D38" s="14">
        <f t="shared" ref="D38:J38" si="31">D13/D27</f>
        <v>171.2962962962963</v>
      </c>
      <c r="E38" s="14">
        <f t="shared" si="31"/>
        <v>333.57448559670786</v>
      </c>
      <c r="F38" s="14">
        <f t="shared" si="31"/>
        <v>131.7510752688172</v>
      </c>
      <c r="G38" s="14">
        <f t="shared" si="31"/>
        <v>92.493637846655787</v>
      </c>
      <c r="H38" s="14">
        <f t="shared" si="31"/>
        <v>4.1660854700854699</v>
      </c>
      <c r="I38" s="14">
        <f t="shared" si="31"/>
        <v>194.51196581196584</v>
      </c>
      <c r="J38" s="14">
        <f t="shared" si="31"/>
        <v>242.12204545454543</v>
      </c>
      <c r="K38" s="15">
        <f>K13/K27</f>
        <v>141.95279970700739</v>
      </c>
      <c r="L38" s="29"/>
      <c r="M38" s="15">
        <f>M13/M27</f>
        <v>274.65929721815519</v>
      </c>
      <c r="N38" s="15"/>
      <c r="O38" s="15">
        <f t="shared" ref="O38" si="32">O13/O27</f>
        <v>121.93777697841729</v>
      </c>
    </row>
    <row r="39" spans="1:15" x14ac:dyDescent="0.25">
      <c r="A39" s="48"/>
      <c r="B39" s="13">
        <v>12</v>
      </c>
      <c r="C39" s="14">
        <f>C14/C27</f>
        <v>0</v>
      </c>
      <c r="D39" s="14">
        <f t="shared" ref="D39:J39" si="33">D14/D27</f>
        <v>0</v>
      </c>
      <c r="E39" s="14">
        <f t="shared" si="33"/>
        <v>0</v>
      </c>
      <c r="F39" s="14">
        <f t="shared" si="33"/>
        <v>0</v>
      </c>
      <c r="G39" s="14">
        <f t="shared" si="33"/>
        <v>0</v>
      </c>
      <c r="H39" s="14">
        <f t="shared" si="33"/>
        <v>0</v>
      </c>
      <c r="I39" s="14">
        <f t="shared" si="33"/>
        <v>0</v>
      </c>
      <c r="J39" s="14">
        <f t="shared" si="33"/>
        <v>0</v>
      </c>
      <c r="K39" s="15">
        <f>K14/K27</f>
        <v>0</v>
      </c>
      <c r="L39" s="29"/>
      <c r="M39" s="15">
        <f>M14/M27</f>
        <v>0</v>
      </c>
      <c r="N39" s="15"/>
      <c r="O39" s="15">
        <f t="shared" ref="O39" si="34">O14/O27</f>
        <v>0</v>
      </c>
    </row>
    <row r="40" spans="1:15" x14ac:dyDescent="0.25">
      <c r="A40" s="49" t="s">
        <v>22</v>
      </c>
      <c r="B40" s="10" t="s">
        <v>7</v>
      </c>
      <c r="C40" s="16">
        <f t="shared" ref="C40:K40" si="35">C15/C27</f>
        <v>0</v>
      </c>
      <c r="D40" s="16">
        <f t="shared" si="35"/>
        <v>252.61377777777778</v>
      </c>
      <c r="E40" s="16">
        <f t="shared" si="35"/>
        <v>0</v>
      </c>
      <c r="F40" s="16">
        <f t="shared" si="35"/>
        <v>321.12725806451607</v>
      </c>
      <c r="G40" s="16">
        <f t="shared" si="35"/>
        <v>44.670734094616641</v>
      </c>
      <c r="H40" s="16">
        <f t="shared" si="35"/>
        <v>108.95641025641025</v>
      </c>
      <c r="I40" s="16">
        <f t="shared" si="35"/>
        <v>182.62820512820514</v>
      </c>
      <c r="J40" s="16">
        <f t="shared" si="35"/>
        <v>186.76999999999998</v>
      </c>
      <c r="K40" s="17">
        <f t="shared" si="35"/>
        <v>143.7671400667372</v>
      </c>
      <c r="L40" s="30"/>
      <c r="M40" s="17">
        <f>M15/M27</f>
        <v>120.3203513909224</v>
      </c>
      <c r="N40" s="17"/>
      <c r="O40" s="17">
        <f t="shared" ref="O40" si="36">O15/O27</f>
        <v>152.27798561151079</v>
      </c>
    </row>
    <row r="41" spans="1:15" x14ac:dyDescent="0.25">
      <c r="A41" s="49"/>
      <c r="B41" s="10" t="s">
        <v>8</v>
      </c>
      <c r="C41" s="16">
        <f t="shared" ref="C41:K41" si="37">C16/C27</f>
        <v>111.35790621592149</v>
      </c>
      <c r="D41" s="16">
        <f t="shared" si="37"/>
        <v>380.18933333333337</v>
      </c>
      <c r="E41" s="16">
        <f t="shared" si="37"/>
        <v>0</v>
      </c>
      <c r="F41" s="16">
        <f t="shared" si="37"/>
        <v>469.09322580645158</v>
      </c>
      <c r="G41" s="16">
        <f t="shared" si="37"/>
        <v>216.63407830342575</v>
      </c>
      <c r="H41" s="16">
        <f t="shared" si="37"/>
        <v>138.825641025641</v>
      </c>
      <c r="I41" s="16">
        <f t="shared" si="37"/>
        <v>242.47008547008548</v>
      </c>
      <c r="J41" s="16">
        <f t="shared" si="37"/>
        <v>258.70999999999998</v>
      </c>
      <c r="K41" s="17">
        <f t="shared" si="37"/>
        <v>226.53945023195249</v>
      </c>
      <c r="L41" s="30"/>
      <c r="M41" s="17">
        <f>M16/M27</f>
        <v>166.66530014641287</v>
      </c>
      <c r="N41" s="17"/>
      <c r="O41" s="17">
        <f t="shared" ref="O41" si="38">O16/O27</f>
        <v>201.42028776978415</v>
      </c>
    </row>
    <row r="42" spans="1:15" x14ac:dyDescent="0.25">
      <c r="A42" s="49"/>
      <c r="B42" s="10" t="s">
        <v>9</v>
      </c>
      <c r="C42" s="16">
        <f t="shared" ref="C42:K42" si="39">C17/C27</f>
        <v>522.43642311886595</v>
      </c>
      <c r="D42" s="16">
        <f t="shared" si="39"/>
        <v>600.82162962962968</v>
      </c>
      <c r="E42" s="16">
        <f t="shared" si="39"/>
        <v>222.12938271604935</v>
      </c>
      <c r="F42" s="16">
        <f t="shared" si="39"/>
        <v>671.95096774193541</v>
      </c>
      <c r="G42" s="16">
        <f t="shared" si="39"/>
        <v>396.79344208809135</v>
      </c>
      <c r="H42" s="16">
        <f t="shared" si="39"/>
        <v>424.28974358974358</v>
      </c>
      <c r="I42" s="16">
        <f t="shared" si="39"/>
        <v>440.56410256410254</v>
      </c>
      <c r="J42" s="16">
        <f t="shared" si="39"/>
        <v>455.67999999999995</v>
      </c>
      <c r="K42" s="17">
        <f t="shared" si="39"/>
        <v>463.01561406364448</v>
      </c>
      <c r="L42" s="30"/>
      <c r="M42" s="17">
        <f>M17/M27</f>
        <v>372.58658857979498</v>
      </c>
      <c r="N42" s="17"/>
      <c r="O42" s="17">
        <f t="shared" ref="O42" si="40">O17/O27</f>
        <v>436.10726618705036</v>
      </c>
    </row>
    <row r="43" spans="1:15" x14ac:dyDescent="0.25">
      <c r="A43" s="49"/>
      <c r="B43" s="10" t="s">
        <v>10</v>
      </c>
      <c r="C43" s="16">
        <f t="shared" ref="C43:K43" si="41">C18/C27</f>
        <v>944.53893129770995</v>
      </c>
      <c r="D43" s="16">
        <f t="shared" si="41"/>
        <v>925.52859259259264</v>
      </c>
      <c r="E43" s="16">
        <f t="shared" si="41"/>
        <v>561.29514403292171</v>
      </c>
      <c r="F43" s="16">
        <f t="shared" si="41"/>
        <v>873.57209677419348</v>
      </c>
      <c r="G43" s="16">
        <f t="shared" si="41"/>
        <v>628.60296900489402</v>
      </c>
      <c r="H43" s="16">
        <f t="shared" si="41"/>
        <v>749.72051282051279</v>
      </c>
      <c r="I43" s="16">
        <f t="shared" si="41"/>
        <v>651.96153846153845</v>
      </c>
      <c r="J43" s="16">
        <f t="shared" si="41"/>
        <v>678.92</v>
      </c>
      <c r="K43" s="17">
        <f t="shared" si="41"/>
        <v>738.91761211036055</v>
      </c>
      <c r="L43" s="30"/>
      <c r="M43" s="17">
        <f>M18/M27</f>
        <v>637.07103953147862</v>
      </c>
      <c r="N43" s="17"/>
      <c r="O43" s="17">
        <f t="shared" ref="O43" si="42">O18/O27</f>
        <v>697.37151079136675</v>
      </c>
    </row>
    <row r="44" spans="1:15" x14ac:dyDescent="0.25">
      <c r="A44" s="49"/>
      <c r="B44" s="10" t="s">
        <v>11</v>
      </c>
      <c r="C44" s="16">
        <f t="shared" ref="C44:K44" si="43">C19/C27</f>
        <v>1387.0604143947658</v>
      </c>
      <c r="D44" s="16">
        <f t="shared" si="43"/>
        <v>1266.4291851851854</v>
      </c>
      <c r="E44" s="16">
        <f t="shared" si="43"/>
        <v>964.24823045267476</v>
      </c>
      <c r="F44" s="16">
        <f t="shared" si="43"/>
        <v>1206.8703225806451</v>
      </c>
      <c r="G44" s="16">
        <f t="shared" si="43"/>
        <v>887.52053833605237</v>
      </c>
      <c r="H44" s="16">
        <f t="shared" si="43"/>
        <v>1049.823076923077</v>
      </c>
      <c r="I44" s="16">
        <f t="shared" si="43"/>
        <v>899.74358974358972</v>
      </c>
      <c r="J44" s="16">
        <f t="shared" si="43"/>
        <v>882.58600000000001</v>
      </c>
      <c r="K44" s="17">
        <f t="shared" si="43"/>
        <v>1035.5038923252216</v>
      </c>
      <c r="L44" s="30"/>
      <c r="M44" s="17">
        <f>M19/M27</f>
        <v>911.64005856515371</v>
      </c>
      <c r="N44" s="17"/>
      <c r="O44" s="17">
        <f t="shared" ref="O44" si="44">O19/O27</f>
        <v>960.19094964028773</v>
      </c>
    </row>
    <row r="45" spans="1:15" x14ac:dyDescent="0.25">
      <c r="A45" s="49"/>
      <c r="B45" s="10" t="s">
        <v>12</v>
      </c>
      <c r="C45" s="16">
        <f t="shared" ref="C45:K45" si="45">C20/C27</f>
        <v>1787.8394765539806</v>
      </c>
      <c r="D45" s="16">
        <f t="shared" si="45"/>
        <v>1620.52</v>
      </c>
      <c r="E45" s="16">
        <f t="shared" si="45"/>
        <v>1061.0772016460903</v>
      </c>
      <c r="F45" s="16">
        <f t="shared" si="45"/>
        <v>1629.2188709677419</v>
      </c>
      <c r="G45" s="16">
        <f t="shared" si="45"/>
        <v>1130.1824796084829</v>
      </c>
      <c r="H45" s="16">
        <f t="shared" si="45"/>
        <v>1273.6871794871795</v>
      </c>
      <c r="I45" s="16">
        <f t="shared" si="45"/>
        <v>1073.1581196581196</v>
      </c>
      <c r="J45" s="16">
        <f t="shared" si="45"/>
        <v>1013.18</v>
      </c>
      <c r="K45" s="17">
        <f t="shared" si="45"/>
        <v>1277.6067306909742</v>
      </c>
      <c r="L45" s="30"/>
      <c r="M45" s="17">
        <f>M20/M27</f>
        <v>1030.2210248901902</v>
      </c>
      <c r="N45" s="17"/>
      <c r="O45" s="17">
        <f t="shared" ref="O45" si="46">O20/O27</f>
        <v>1148.0605035971223</v>
      </c>
    </row>
    <row r="46" spans="1:15" x14ac:dyDescent="0.25">
      <c r="A46" s="49"/>
      <c r="B46" s="10" t="s">
        <v>13</v>
      </c>
      <c r="C46" s="16">
        <f t="shared" ref="C46:K46" si="47">C21/C27</f>
        <v>2202.9893129770994</v>
      </c>
      <c r="D46" s="16">
        <f t="shared" si="47"/>
        <v>2025.0005925925927</v>
      </c>
      <c r="E46" s="16">
        <f t="shared" si="47"/>
        <v>1421.6454320987652</v>
      </c>
      <c r="F46" s="16">
        <f t="shared" si="47"/>
        <v>2002.9775806451612</v>
      </c>
      <c r="G46" s="16">
        <f t="shared" si="47"/>
        <v>1437.5144045677</v>
      </c>
      <c r="H46" s="16">
        <f t="shared" si="47"/>
        <v>1620.3140512820514</v>
      </c>
      <c r="I46" s="16">
        <f t="shared" si="47"/>
        <v>1440.9059829059829</v>
      </c>
      <c r="J46" s="16">
        <f t="shared" si="47"/>
        <v>1209.0440000000001</v>
      </c>
      <c r="K46" s="17">
        <f t="shared" si="47"/>
        <v>1625.076794579637</v>
      </c>
      <c r="L46" s="30"/>
      <c r="M46" s="17">
        <f>M21/M27</f>
        <v>1284.6840409956076</v>
      </c>
      <c r="N46" s="17"/>
      <c r="O46" s="17">
        <f t="shared" ref="O46" si="48">O21/O27</f>
        <v>1479.7146762589928</v>
      </c>
    </row>
    <row r="47" spans="1:15" x14ac:dyDescent="0.25">
      <c r="A47" s="49"/>
      <c r="B47" s="10" t="s">
        <v>14</v>
      </c>
      <c r="C47" s="16">
        <f t="shared" ref="C47:K47" si="49">C22/C27</f>
        <v>2560.8239912759</v>
      </c>
      <c r="D47" s="16">
        <f t="shared" si="49"/>
        <v>2396.8327037037038</v>
      </c>
      <c r="E47" s="16">
        <f t="shared" si="49"/>
        <v>1790.9120987654319</v>
      </c>
      <c r="F47" s="16">
        <f t="shared" si="49"/>
        <v>2447.7222043010752</v>
      </c>
      <c r="G47" s="16">
        <f t="shared" si="49"/>
        <v>1746.1883034257748</v>
      </c>
      <c r="H47" s="16">
        <f t="shared" si="49"/>
        <v>1975.4731111111109</v>
      </c>
      <c r="I47" s="16">
        <f t="shared" si="49"/>
        <v>1826.0517094017093</v>
      </c>
      <c r="J47" s="16">
        <f t="shared" si="49"/>
        <v>1459.9019545454546</v>
      </c>
      <c r="K47" s="17">
        <f t="shared" si="49"/>
        <v>1981.7487039147068</v>
      </c>
      <c r="L47" s="30"/>
      <c r="M47" s="17">
        <f>M22/M27</f>
        <v>1577.6698389458275</v>
      </c>
      <c r="N47" s="17"/>
      <c r="O47" s="17">
        <f t="shared" ref="O47" si="50">O22/O27</f>
        <v>1830.9859352517985</v>
      </c>
    </row>
    <row r="48" spans="1:15" x14ac:dyDescent="0.25">
      <c r="A48" s="49"/>
      <c r="B48" s="10" t="s">
        <v>15</v>
      </c>
      <c r="C48" s="16">
        <f t="shared" ref="C48:K48" si="51">C23/C27</f>
        <v>2899.3696837513635</v>
      </c>
      <c r="D48" s="16">
        <f t="shared" si="51"/>
        <v>2730.867666666667</v>
      </c>
      <c r="E48" s="16">
        <f t="shared" si="51"/>
        <v>2071.6791769547322</v>
      </c>
      <c r="F48" s="16">
        <f t="shared" si="51"/>
        <v>2741.1535752688169</v>
      </c>
      <c r="G48" s="16">
        <f t="shared" si="51"/>
        <v>1936.9320228384991</v>
      </c>
      <c r="H48" s="16">
        <f t="shared" si="51"/>
        <v>2179.1451623931625</v>
      </c>
      <c r="I48" s="16">
        <f t="shared" si="51"/>
        <v>2212.7910256410255</v>
      </c>
      <c r="J48" s="16">
        <f t="shared" si="51"/>
        <v>1686.8629545454546</v>
      </c>
      <c r="K48" s="17">
        <f t="shared" si="51"/>
        <v>2264.468316106454</v>
      </c>
      <c r="L48" s="30"/>
      <c r="M48" s="17">
        <f>M23/M27</f>
        <v>1823.7741434846268</v>
      </c>
      <c r="N48" s="17"/>
      <c r="O48" s="17">
        <f t="shared" ref="O48" si="52">O23/O27</f>
        <v>2115.3903021582732</v>
      </c>
    </row>
    <row r="49" spans="1:15" x14ac:dyDescent="0.25">
      <c r="A49" s="49"/>
      <c r="B49" s="10" t="s">
        <v>16</v>
      </c>
      <c r="C49" s="16">
        <f t="shared" ref="C49:K49" si="53">C24/C27</f>
        <v>3083.6466739367502</v>
      </c>
      <c r="D49" s="16">
        <f t="shared" si="53"/>
        <v>2916.7350740740744</v>
      </c>
      <c r="E49" s="16">
        <f t="shared" si="53"/>
        <v>2263.3960493827158</v>
      </c>
      <c r="F49" s="16">
        <f t="shared" si="53"/>
        <v>2944.0787365591395</v>
      </c>
      <c r="G49" s="16">
        <f t="shared" si="53"/>
        <v>2009.9519902120717</v>
      </c>
      <c r="H49" s="16">
        <f t="shared" si="53"/>
        <v>2443.3397777777777</v>
      </c>
      <c r="I49" s="16">
        <f t="shared" si="53"/>
        <v>2326.83</v>
      </c>
      <c r="J49" s="16">
        <f t="shared" si="53"/>
        <v>1889.3519545454546</v>
      </c>
      <c r="K49" s="17">
        <f t="shared" si="53"/>
        <v>2440.7575364206068</v>
      </c>
      <c r="L49" s="30"/>
      <c r="M49" s="17">
        <f>M24/M27</f>
        <v>2022.4306002928261</v>
      </c>
      <c r="N49" s="17"/>
      <c r="O49" s="17">
        <f t="shared" ref="O49" si="54">O24/O27</f>
        <v>2306.6235611510797</v>
      </c>
    </row>
    <row r="50" spans="1:15" x14ac:dyDescent="0.25">
      <c r="A50" s="49"/>
      <c r="B50" s="10" t="s">
        <v>18</v>
      </c>
      <c r="C50" s="16">
        <f t="shared" ref="C50:K50" si="55">C25/C27</f>
        <v>3300.1515812431844</v>
      </c>
      <c r="D50" s="16">
        <f t="shared" si="55"/>
        <v>3088.0313703703705</v>
      </c>
      <c r="E50" s="16">
        <f t="shared" si="55"/>
        <v>2596.9705349794235</v>
      </c>
      <c r="F50" s="16">
        <f t="shared" si="55"/>
        <v>3075.8298118279567</v>
      </c>
      <c r="G50" s="16">
        <f t="shared" si="55"/>
        <v>2102.4456280587274</v>
      </c>
      <c r="H50" s="16">
        <f t="shared" si="55"/>
        <v>2447.5058632478631</v>
      </c>
      <c r="I50" s="16">
        <f t="shared" si="55"/>
        <v>2521.341965811966</v>
      </c>
      <c r="J50" s="16">
        <f t="shared" si="55"/>
        <v>2131.4740000000002</v>
      </c>
      <c r="K50" s="17">
        <f t="shared" si="55"/>
        <v>2582.7103361276145</v>
      </c>
      <c r="L50" s="30"/>
      <c r="M50" s="17">
        <f>M25/M27</f>
        <v>2297.0898975109808</v>
      </c>
      <c r="N50" s="17"/>
      <c r="O50" s="17">
        <f t="shared" ref="O50" si="56">O25/O27</f>
        <v>2428.5613381294966</v>
      </c>
    </row>
    <row r="51" spans="1:15" x14ac:dyDescent="0.25">
      <c r="A51" s="49"/>
      <c r="B51" s="10" t="s">
        <v>17</v>
      </c>
      <c r="C51" s="16">
        <f t="shared" ref="C51:K51" si="57">C26/C27</f>
        <v>3300.1515812431844</v>
      </c>
      <c r="D51" s="16">
        <f t="shared" si="57"/>
        <v>3088.0313703703705</v>
      </c>
      <c r="E51" s="16">
        <f t="shared" si="57"/>
        <v>2596.9705349794235</v>
      </c>
      <c r="F51" s="16">
        <f t="shared" si="57"/>
        <v>3075.8298118279567</v>
      </c>
      <c r="G51" s="16">
        <f t="shared" si="57"/>
        <v>2102.4456280587274</v>
      </c>
      <c r="H51" s="16">
        <f t="shared" si="57"/>
        <v>2447.5058632478631</v>
      </c>
      <c r="I51" s="16">
        <f t="shared" si="57"/>
        <v>2521.341965811966</v>
      </c>
      <c r="J51" s="16">
        <f t="shared" si="57"/>
        <v>2131.4740000000002</v>
      </c>
      <c r="K51" s="17">
        <f t="shared" si="57"/>
        <v>2582.7103361276145</v>
      </c>
      <c r="L51" s="30"/>
      <c r="M51" s="17">
        <f>M26/M27</f>
        <v>2297.0898975109808</v>
      </c>
      <c r="N51" s="17"/>
      <c r="O51" s="17">
        <f t="shared" ref="O51" si="58">O26/O27</f>
        <v>2428.5613381294966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H51"/>
  <sheetViews>
    <sheetView workbookViewId="0">
      <pane ySplit="2" topLeftCell="A6" activePane="bottomLeft" state="frozen"/>
      <selection pane="bottomLeft" activeCell="G35" sqref="G35"/>
    </sheetView>
  </sheetViews>
  <sheetFormatPr defaultRowHeight="15.6" x14ac:dyDescent="0.25"/>
  <cols>
    <col min="2" max="2" width="9" style="1"/>
    <col min="3" max="4" width="10.59765625" customWidth="1"/>
    <col min="5" max="5" width="10" customWidth="1"/>
    <col min="6" max="6" width="10.59765625" customWidth="1"/>
    <col min="7" max="7" width="11.3984375" customWidth="1"/>
    <col min="8" max="8" width="9.5" bestFit="1" customWidth="1"/>
  </cols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f>所有燃气电厂!C3</f>
        <v>0</v>
      </c>
      <c r="D3" s="18">
        <f>所有燃气电厂!D3</f>
        <v>13641.144</v>
      </c>
      <c r="E3" s="18">
        <f>所有燃气电厂!E3</f>
        <v>0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28325.394</v>
      </c>
    </row>
    <row r="4" spans="1:8" x14ac:dyDescent="0.25">
      <c r="A4" s="48"/>
      <c r="B4" s="13">
        <v>2</v>
      </c>
      <c r="C4" s="18">
        <f>所有燃气电厂!C4</f>
        <v>4084.6080000000002</v>
      </c>
      <c r="D4" s="18">
        <f>所有燃气电厂!D4</f>
        <v>6889.08</v>
      </c>
      <c r="E4" s="18">
        <f>所有燃气电厂!E4</f>
        <v>0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27019.375</v>
      </c>
    </row>
    <row r="5" spans="1:8" x14ac:dyDescent="0.25">
      <c r="A5" s="48"/>
      <c r="B5" s="13">
        <v>3</v>
      </c>
      <c r="C5" s="18">
        <f>所有燃气电厂!C5</f>
        <v>15078.36</v>
      </c>
      <c r="D5" s="18">
        <f>所有燃气电厂!D5</f>
        <v>11914.144</v>
      </c>
      <c r="E5" s="18">
        <f>所有燃气电厂!E5</f>
        <v>5397.7439999999997</v>
      </c>
      <c r="F5" s="18">
        <f>所有燃气电厂!F5</f>
        <v>7546.308</v>
      </c>
      <c r="G5" s="18">
        <f>所有燃气电厂!G5</f>
        <v>11043.769</v>
      </c>
      <c r="H5" s="18">
        <f t="shared" si="0"/>
        <v>50980.324999999997</v>
      </c>
    </row>
    <row r="6" spans="1:8" x14ac:dyDescent="0.25">
      <c r="A6" s="48"/>
      <c r="B6" s="13">
        <v>4</v>
      </c>
      <c r="C6" s="18">
        <f>所有燃气电厂!C6</f>
        <v>15482.72</v>
      </c>
      <c r="D6" s="18">
        <f>所有燃气电厂!D6</f>
        <v>17534.175999999999</v>
      </c>
      <c r="E6" s="18">
        <f>所有燃气电厂!E6</f>
        <v>8241.7279999999992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62968.853999999992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所有燃气电厂!E7</f>
        <v>9791.76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72702.421000000002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所有燃气电厂!E8</f>
        <v>2352.944</v>
      </c>
      <c r="F8" s="18">
        <f>所有燃气电厂!F8</f>
        <v>15711.366</v>
      </c>
      <c r="G8" s="18">
        <f>所有燃气电厂!G8</f>
        <v>14875.177</v>
      </c>
      <c r="H8" s="18">
        <f t="shared" si="0"/>
        <v>66760.967000000004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所有燃气电厂!E9</f>
        <v>8761.8080000000009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78574.727000000014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所有燃气电厂!E10</f>
        <v>8973.18</v>
      </c>
      <c r="F10" s="18">
        <f>所有燃气电厂!F10</f>
        <v>16544.5</v>
      </c>
      <c r="G10" s="18">
        <f>所有燃气电厂!G10</f>
        <v>18921.71</v>
      </c>
      <c r="H10" s="18">
        <f t="shared" si="0"/>
        <v>77643.7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所有燃气电厂!E11</f>
        <v>6822.64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59886.620999999999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所有燃气电厂!E12</f>
        <v>4658.72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33479.78</v>
      </c>
    </row>
    <row r="13" spans="1:8" x14ac:dyDescent="0.25">
      <c r="A13" s="48"/>
      <c r="B13" s="13">
        <v>11</v>
      </c>
      <c r="C13" s="18">
        <f>所有燃气电厂!C13</f>
        <v>7941.4</v>
      </c>
      <c r="D13" s="18">
        <f>所有燃气电厂!D13</f>
        <v>9250</v>
      </c>
      <c r="E13" s="18">
        <f>所有燃气电厂!E13</f>
        <v>8105.8600000000006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35868.26</v>
      </c>
    </row>
    <row r="14" spans="1:8" x14ac:dyDescent="0.25">
      <c r="A14" s="48"/>
      <c r="B14" s="13">
        <v>12</v>
      </c>
      <c r="C14" s="18"/>
      <c r="D14" s="18"/>
      <c r="E14" s="18"/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0</v>
      </c>
      <c r="D15" s="11">
        <f>D3</f>
        <v>13641.144</v>
      </c>
      <c r="E15" s="11">
        <f>E3</f>
        <v>0</v>
      </c>
      <c r="F15" s="11">
        <f>F3</f>
        <v>11945.933999999999</v>
      </c>
      <c r="G15" s="11">
        <f>G3</f>
        <v>2738.3159999999998</v>
      </c>
      <c r="H15" s="11">
        <f>SUM(C15:G15)</f>
        <v>28325.394</v>
      </c>
    </row>
    <row r="16" spans="1:8" x14ac:dyDescent="0.25">
      <c r="A16" s="49"/>
      <c r="B16" s="10" t="s">
        <v>8</v>
      </c>
      <c r="C16" s="11">
        <f>C3+C4</f>
        <v>4084.6080000000002</v>
      </c>
      <c r="D16" s="11">
        <f>D3+D4</f>
        <v>20530.224000000002</v>
      </c>
      <c r="E16" s="11">
        <f>E3+E4</f>
        <v>0</v>
      </c>
      <c r="F16" s="11">
        <f>F3+F4</f>
        <v>17450.268</v>
      </c>
      <c r="G16" s="11">
        <f>G3+G4</f>
        <v>13279.668999999998</v>
      </c>
      <c r="H16" s="11">
        <f t="shared" si="0"/>
        <v>55344.769</v>
      </c>
    </row>
    <row r="17" spans="1:8" x14ac:dyDescent="0.25">
      <c r="A17" s="49"/>
      <c r="B17" s="10" t="s">
        <v>9</v>
      </c>
      <c r="C17" s="11">
        <f>C3+C4+C5</f>
        <v>19162.968000000001</v>
      </c>
      <c r="D17" s="11">
        <f>D3+D4+D5</f>
        <v>32444.368000000002</v>
      </c>
      <c r="E17" s="11">
        <f>E3+E4+E5</f>
        <v>5397.7439999999997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106325.094</v>
      </c>
    </row>
    <row r="18" spans="1:8" x14ac:dyDescent="0.25">
      <c r="A18" s="49"/>
      <c r="B18" s="10" t="s">
        <v>10</v>
      </c>
      <c r="C18" s="11">
        <f>C3+C4+C5+C6</f>
        <v>34645.688000000002</v>
      </c>
      <c r="D18" s="11">
        <f>D3+D4+D5+D6</f>
        <v>49978.544000000002</v>
      </c>
      <c r="E18" s="11">
        <f>E3+E4+E5+E6</f>
        <v>13639.471999999998</v>
      </c>
      <c r="F18" s="11">
        <f>F3+F4+F5+F6</f>
        <v>32496.882000000001</v>
      </c>
      <c r="G18" s="11">
        <f>G3+G4+G5+G6</f>
        <v>38533.362000000001</v>
      </c>
      <c r="H18" s="11">
        <f t="shared" si="0"/>
        <v>169293.948</v>
      </c>
    </row>
    <row r="19" spans="1:8" x14ac:dyDescent="0.25">
      <c r="A19" s="49"/>
      <c r="B19" s="10" t="s">
        <v>11</v>
      </c>
      <c r="C19" s="11">
        <f>C3+C4+C5+C6+C7</f>
        <v>50877.376000000004</v>
      </c>
      <c r="D19" s="11">
        <f>D3+D4+D5+D6+D7</f>
        <v>68387.176000000007</v>
      </c>
      <c r="E19" s="11">
        <f>E3+E4+E5+E6+E7</f>
        <v>23431.231999999996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241996.36900000001</v>
      </c>
    </row>
    <row r="20" spans="1:8" x14ac:dyDescent="0.25">
      <c r="A20" s="49"/>
      <c r="B20" s="10" t="s">
        <v>12</v>
      </c>
      <c r="C20" s="11">
        <f>C3+C4+C5+C6+C7+C8</f>
        <v>65577.952000000005</v>
      </c>
      <c r="D20" s="11">
        <f>D3+D4+D5+D6+D7+D8</f>
        <v>87508.08</v>
      </c>
      <c r="E20" s="11">
        <f>E3+E4+E5+E6+E7+E8</f>
        <v>25784.175999999996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308757.33600000001</v>
      </c>
    </row>
    <row r="21" spans="1:8" x14ac:dyDescent="0.25">
      <c r="A21" s="49"/>
      <c r="B21" s="10" t="s">
        <v>13</v>
      </c>
      <c r="C21" s="11">
        <f>C3+C4+C5+C6+C7+C8+C9</f>
        <v>80805.648000000001</v>
      </c>
      <c r="D21" s="11">
        <f>D3+D4+D5+D6+D7+D8+D9</f>
        <v>109350.03200000001</v>
      </c>
      <c r="E21" s="11">
        <f>E3+E4+E5+E6+E7+E8+E9</f>
        <v>34545.983999999997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387332.06299999997</v>
      </c>
    </row>
    <row r="22" spans="1:8" x14ac:dyDescent="0.25">
      <c r="A22" s="49"/>
      <c r="B22" s="10" t="s">
        <v>14</v>
      </c>
      <c r="C22" s="11">
        <f>SUM(C3:C10)</f>
        <v>93931.024000000005</v>
      </c>
      <c r="D22" s="11">
        <f>SUM(D3:D10)</f>
        <v>129428.96600000001</v>
      </c>
      <c r="E22" s="11">
        <f>SUM(E3:E10)</f>
        <v>43519.163999999997</v>
      </c>
      <c r="F22" s="11">
        <f>SUM(F3:F10)</f>
        <v>91055.266000000003</v>
      </c>
      <c r="G22" s="11">
        <f>SUM(G3:G10)</f>
        <v>107041.34299999999</v>
      </c>
      <c r="H22" s="11">
        <f t="shared" si="0"/>
        <v>464975.76300000004</v>
      </c>
    </row>
    <row r="23" spans="1:8" x14ac:dyDescent="0.25">
      <c r="A23" s="49"/>
      <c r="B23" s="10" t="s">
        <v>15</v>
      </c>
      <c r="C23" s="11">
        <f>SUM(C3:C11)</f>
        <v>106348.88</v>
      </c>
      <c r="D23" s="11">
        <f>SUM(D3:D11)</f>
        <v>147466.85400000002</v>
      </c>
      <c r="E23" s="11">
        <f>SUM(E3:E11)</f>
        <v>50341.803999999996</v>
      </c>
      <c r="F23" s="11">
        <f>SUM(F3:F11)</f>
        <v>101970.913</v>
      </c>
      <c r="G23" s="11">
        <f>SUM(G3:G11)</f>
        <v>118733.93299999999</v>
      </c>
      <c r="H23" s="11">
        <f t="shared" si="0"/>
        <v>524862.38399999996</v>
      </c>
    </row>
    <row r="24" spans="1:8" x14ac:dyDescent="0.25">
      <c r="A24" s="49"/>
      <c r="B24" s="10" t="s">
        <v>16</v>
      </c>
      <c r="C24" s="11">
        <f>SUM(C3:C12)</f>
        <v>113108.16</v>
      </c>
      <c r="D24" s="11">
        <f>SUM(D3:D12)</f>
        <v>157503.69400000002</v>
      </c>
      <c r="E24" s="11">
        <f>SUM(E3:E12)</f>
        <v>55000.523999999998</v>
      </c>
      <c r="F24" s="11">
        <f>SUM(F3:F12)</f>
        <v>109519.72900000001</v>
      </c>
      <c r="G24" s="11">
        <f>SUM(G3:G12)</f>
        <v>123210.05699999999</v>
      </c>
      <c r="H24" s="11">
        <f t="shared" si="0"/>
        <v>558342.16399999999</v>
      </c>
    </row>
    <row r="25" spans="1:8" x14ac:dyDescent="0.25">
      <c r="A25" s="49"/>
      <c r="B25" s="10" t="s">
        <v>18</v>
      </c>
      <c r="C25" s="11">
        <f>SUM(C3:C13)</f>
        <v>121049.56</v>
      </c>
      <c r="D25" s="11">
        <f>SUM(D3:D13)</f>
        <v>166753.69400000002</v>
      </c>
      <c r="E25" s="11">
        <f>SUM(E3:E13)</f>
        <v>63106.383999999998</v>
      </c>
      <c r="F25" s="11">
        <f>SUM(F3:F13)</f>
        <v>114420.86900000001</v>
      </c>
      <c r="G25" s="11">
        <f>SUM(G3:G13)</f>
        <v>128879.91699999999</v>
      </c>
      <c r="H25" s="11">
        <f t="shared" si="0"/>
        <v>594210.424</v>
      </c>
    </row>
    <row r="26" spans="1:8" x14ac:dyDescent="0.25">
      <c r="A26" s="49"/>
      <c r="B26" s="10" t="s">
        <v>17</v>
      </c>
      <c r="C26" s="11">
        <f>SUM(C3:C14)</f>
        <v>121049.56</v>
      </c>
      <c r="D26" s="11">
        <f>SUM(D3:D14)</f>
        <v>166753.69400000002</v>
      </c>
      <c r="E26" s="11">
        <f>SUM(E3:E14)</f>
        <v>63106.383999999998</v>
      </c>
      <c r="F26" s="11">
        <f>SUM(F3:F14)</f>
        <v>114420.86900000001</v>
      </c>
      <c r="G26" s="11">
        <f>SUM(G3:G14)</f>
        <v>128879.91699999999</v>
      </c>
      <c r="H26" s="11">
        <f t="shared" si="0"/>
        <v>594210.424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3">
        <v>24.3</v>
      </c>
      <c r="F27" s="3">
        <v>37.200000000000003</v>
      </c>
      <c r="G27" s="3">
        <v>59.5</v>
      </c>
      <c r="H27" s="3">
        <f>SUM(C27:G27)</f>
        <v>211.68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0</v>
      </c>
      <c r="D28" s="14">
        <f t="shared" si="1"/>
        <v>252.61377777777778</v>
      </c>
      <c r="E28" s="14">
        <f t="shared" si="1"/>
        <v>0</v>
      </c>
      <c r="F28" s="14">
        <f t="shared" si="1"/>
        <v>321.12725806451607</v>
      </c>
      <c r="G28" s="14">
        <f t="shared" si="1"/>
        <v>46.02211764705882</v>
      </c>
      <c r="H28" s="14">
        <f t="shared" si="1"/>
        <v>133.81232993197278</v>
      </c>
    </row>
    <row r="29" spans="1:8" x14ac:dyDescent="0.25">
      <c r="A29" s="48"/>
      <c r="B29" s="13">
        <v>2</v>
      </c>
      <c r="C29" s="14">
        <f t="shared" ref="C29:H29" si="2">C4/C27</f>
        <v>111.35790621592149</v>
      </c>
      <c r="D29" s="14">
        <f t="shared" si="2"/>
        <v>127.57555555555555</v>
      </c>
      <c r="E29" s="14">
        <f t="shared" si="2"/>
        <v>0</v>
      </c>
      <c r="F29" s="14">
        <f t="shared" si="2"/>
        <v>147.96596774193546</v>
      </c>
      <c r="G29" s="14">
        <f t="shared" si="2"/>
        <v>177.16559663865544</v>
      </c>
      <c r="H29" s="14">
        <f t="shared" si="2"/>
        <v>127.64255007558579</v>
      </c>
    </row>
    <row r="30" spans="1:8" x14ac:dyDescent="0.25">
      <c r="A30" s="48"/>
      <c r="B30" s="13">
        <v>3</v>
      </c>
      <c r="C30" s="14">
        <f t="shared" ref="C30:H30" si="3">C5/C27</f>
        <v>411.07851690294439</v>
      </c>
      <c r="D30" s="14">
        <f t="shared" si="3"/>
        <v>220.63229629629629</v>
      </c>
      <c r="E30" s="14">
        <f t="shared" si="3"/>
        <v>222.12938271604935</v>
      </c>
      <c r="F30" s="14">
        <f t="shared" si="3"/>
        <v>202.85774193548386</v>
      </c>
      <c r="G30" s="14">
        <f t="shared" si="3"/>
        <v>185.60956302521009</v>
      </c>
      <c r="H30" s="14">
        <f t="shared" si="3"/>
        <v>240.83675831443688</v>
      </c>
    </row>
    <row r="31" spans="1:8" x14ac:dyDescent="0.25">
      <c r="A31" s="48"/>
      <c r="B31" s="13">
        <v>4</v>
      </c>
      <c r="C31" s="14">
        <f t="shared" ref="C31:H31" si="4">C6/C27</f>
        <v>422.10250817884406</v>
      </c>
      <c r="D31" s="14">
        <f t="shared" si="4"/>
        <v>324.70696296296296</v>
      </c>
      <c r="E31" s="14">
        <f t="shared" si="4"/>
        <v>339.16576131687236</v>
      </c>
      <c r="F31" s="14">
        <f t="shared" si="4"/>
        <v>201.62112903225804</v>
      </c>
      <c r="G31" s="14">
        <f t="shared" si="4"/>
        <v>238.82225210084036</v>
      </c>
      <c r="H31" s="14">
        <f t="shared" si="4"/>
        <v>297.47191043083893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 t="shared" si="5"/>
        <v>402.95308641975311</v>
      </c>
      <c r="F32" s="14">
        <f t="shared" si="5"/>
        <v>333.29822580645157</v>
      </c>
      <c r="G32" s="14">
        <f t="shared" si="5"/>
        <v>266.75036974789919</v>
      </c>
      <c r="H32" s="14">
        <f t="shared" si="5"/>
        <v>343.45436980347694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 t="shared" si="6"/>
        <v>96.82897119341564</v>
      </c>
      <c r="F33" s="14">
        <f t="shared" si="6"/>
        <v>422.34854838709674</v>
      </c>
      <c r="G33" s="14">
        <f t="shared" si="6"/>
        <v>250.00297478991595</v>
      </c>
      <c r="H33" s="14">
        <f t="shared" si="6"/>
        <v>315.38627645502646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 t="shared" si="7"/>
        <v>360.56823045267492</v>
      </c>
      <c r="F34" s="14">
        <f t="shared" si="7"/>
        <v>373.75870967741935</v>
      </c>
      <c r="G34" s="14">
        <f t="shared" si="7"/>
        <v>316.62936134453781</v>
      </c>
      <c r="H34" s="14">
        <f t="shared" si="7"/>
        <v>371.19580026455031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 t="shared" si="8"/>
        <v>369.26666666666665</v>
      </c>
      <c r="F35" s="14">
        <f t="shared" si="8"/>
        <v>444.74462365591393</v>
      </c>
      <c r="G35" s="14">
        <f t="shared" si="8"/>
        <v>318.01193277310921</v>
      </c>
      <c r="H35" s="14">
        <f t="shared" si="8"/>
        <v>366.79752456538171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 t="shared" si="9"/>
        <v>280.76707818930043</v>
      </c>
      <c r="F36" s="14">
        <f t="shared" si="9"/>
        <v>293.43137096774194</v>
      </c>
      <c r="G36" s="14">
        <f t="shared" si="9"/>
        <v>196.51411764705884</v>
      </c>
      <c r="H36" s="14">
        <f t="shared" si="9"/>
        <v>282.91109693877547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 t="shared" si="10"/>
        <v>191.71687242798353</v>
      </c>
      <c r="F37" s="14">
        <f t="shared" si="10"/>
        <v>202.92516129032256</v>
      </c>
      <c r="G37" s="14">
        <f t="shared" si="10"/>
        <v>75.228974789915966</v>
      </c>
      <c r="H37" s="14">
        <f t="shared" si="10"/>
        <v>158.1622260015117</v>
      </c>
    </row>
    <row r="38" spans="1:8" x14ac:dyDescent="0.25">
      <c r="A38" s="48"/>
      <c r="B38" s="13">
        <v>11</v>
      </c>
      <c r="C38" s="14">
        <f t="shared" ref="C38:H38" si="11">C13/C27</f>
        <v>216.50490730643401</v>
      </c>
      <c r="D38" s="14">
        <f t="shared" si="11"/>
        <v>171.2962962962963</v>
      </c>
      <c r="E38" s="14">
        <f t="shared" si="11"/>
        <v>333.57448559670786</v>
      </c>
      <c r="F38" s="14">
        <f t="shared" si="11"/>
        <v>131.7510752688172</v>
      </c>
      <c r="G38" s="14">
        <f t="shared" si="11"/>
        <v>95.291764705882343</v>
      </c>
      <c r="H38" s="14">
        <f t="shared" si="11"/>
        <v>169.44567271352986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 t="shared" si="12"/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0</v>
      </c>
      <c r="D40" s="21">
        <f t="shared" si="13"/>
        <v>252.61377777777778</v>
      </c>
      <c r="E40" s="21">
        <f t="shared" si="13"/>
        <v>0</v>
      </c>
      <c r="F40" s="21">
        <f t="shared" si="13"/>
        <v>321.12725806451607</v>
      </c>
      <c r="G40" s="21">
        <f t="shared" si="13"/>
        <v>46.02211764705882</v>
      </c>
      <c r="H40" s="21">
        <f t="shared" si="13"/>
        <v>133.81232993197278</v>
      </c>
    </row>
    <row r="41" spans="1:8" x14ac:dyDescent="0.25">
      <c r="A41" s="50"/>
      <c r="B41" s="20" t="s">
        <v>8</v>
      </c>
      <c r="C41" s="21">
        <f t="shared" ref="C41:H41" si="14">C16/C27</f>
        <v>111.35790621592149</v>
      </c>
      <c r="D41" s="21">
        <f t="shared" si="14"/>
        <v>380.18933333333337</v>
      </c>
      <c r="E41" s="21">
        <f t="shared" si="14"/>
        <v>0</v>
      </c>
      <c r="F41" s="21">
        <f t="shared" si="14"/>
        <v>469.09322580645158</v>
      </c>
      <c r="G41" s="21">
        <f t="shared" si="14"/>
        <v>223.18771428571426</v>
      </c>
      <c r="H41" s="21">
        <f t="shared" si="14"/>
        <v>261.45488000755859</v>
      </c>
    </row>
    <row r="42" spans="1:8" x14ac:dyDescent="0.25">
      <c r="A42" s="50"/>
      <c r="B42" s="20" t="s">
        <v>9</v>
      </c>
      <c r="C42" s="21">
        <f t="shared" ref="C42:H42" si="15">C17/C27</f>
        <v>522.43642311886595</v>
      </c>
      <c r="D42" s="21">
        <f t="shared" si="15"/>
        <v>600.82162962962968</v>
      </c>
      <c r="E42" s="21">
        <f t="shared" si="15"/>
        <v>222.12938271604935</v>
      </c>
      <c r="F42" s="21">
        <f t="shared" si="15"/>
        <v>671.95096774193541</v>
      </c>
      <c r="G42" s="21">
        <f t="shared" si="15"/>
        <v>408.79727731092436</v>
      </c>
      <c r="H42" s="21">
        <f t="shared" si="15"/>
        <v>502.29163832199544</v>
      </c>
    </row>
    <row r="43" spans="1:8" x14ac:dyDescent="0.25">
      <c r="A43" s="50"/>
      <c r="B43" s="20" t="s">
        <v>10</v>
      </c>
      <c r="C43" s="21">
        <f t="shared" ref="C43:H43" si="16">C18/C27</f>
        <v>944.53893129770995</v>
      </c>
      <c r="D43" s="21">
        <f t="shared" si="16"/>
        <v>925.52859259259264</v>
      </c>
      <c r="E43" s="21">
        <f t="shared" si="16"/>
        <v>561.29514403292171</v>
      </c>
      <c r="F43" s="21">
        <f t="shared" si="16"/>
        <v>873.57209677419348</v>
      </c>
      <c r="G43" s="21">
        <f t="shared" si="16"/>
        <v>647.61952941176469</v>
      </c>
      <c r="H43" s="21">
        <f t="shared" si="16"/>
        <v>799.76354875283448</v>
      </c>
    </row>
    <row r="44" spans="1:8" x14ac:dyDescent="0.25">
      <c r="A44" s="50"/>
      <c r="B44" s="20" t="s">
        <v>11</v>
      </c>
      <c r="C44" s="21">
        <f t="shared" ref="C44:H44" si="17">C19/C27</f>
        <v>1387.0604143947658</v>
      </c>
      <c r="D44" s="21">
        <f t="shared" si="17"/>
        <v>1266.4291851851854</v>
      </c>
      <c r="E44" s="21">
        <f t="shared" si="17"/>
        <v>964.24823045267476</v>
      </c>
      <c r="F44" s="21">
        <f t="shared" si="17"/>
        <v>1206.8703225806451</v>
      </c>
      <c r="G44" s="21">
        <f t="shared" si="17"/>
        <v>914.36989915966399</v>
      </c>
      <c r="H44" s="21">
        <f t="shared" si="17"/>
        <v>1143.2179185563114</v>
      </c>
    </row>
    <row r="45" spans="1:8" x14ac:dyDescent="0.25">
      <c r="A45" s="50"/>
      <c r="B45" s="20" t="s">
        <v>12</v>
      </c>
      <c r="C45" s="21">
        <f t="shared" ref="C45:H45" si="18">C20/C27</f>
        <v>1787.8394765539806</v>
      </c>
      <c r="D45" s="21">
        <f t="shared" si="18"/>
        <v>1620.52</v>
      </c>
      <c r="E45" s="21">
        <f t="shared" si="18"/>
        <v>1061.0772016460903</v>
      </c>
      <c r="F45" s="21">
        <f t="shared" si="18"/>
        <v>1629.2188709677419</v>
      </c>
      <c r="G45" s="21">
        <f t="shared" si="18"/>
        <v>1164.3728739495798</v>
      </c>
      <c r="H45" s="21">
        <f t="shared" si="18"/>
        <v>1458.6041950113379</v>
      </c>
    </row>
    <row r="46" spans="1:8" x14ac:dyDescent="0.25">
      <c r="A46" s="50"/>
      <c r="B46" s="20" t="s">
        <v>13</v>
      </c>
      <c r="C46" s="21">
        <f t="shared" ref="C46:H46" si="19">C21/C27</f>
        <v>2202.9893129770994</v>
      </c>
      <c r="D46" s="21">
        <f t="shared" si="19"/>
        <v>2025.0005925925927</v>
      </c>
      <c r="E46" s="21">
        <f t="shared" si="19"/>
        <v>1421.6454320987652</v>
      </c>
      <c r="F46" s="21">
        <f t="shared" si="19"/>
        <v>2002.9775806451612</v>
      </c>
      <c r="G46" s="21">
        <f t="shared" si="19"/>
        <v>1481.0022352941178</v>
      </c>
      <c r="H46" s="21">
        <f t="shared" si="19"/>
        <v>1829.799995275888</v>
      </c>
    </row>
    <row r="47" spans="1:8" x14ac:dyDescent="0.25">
      <c r="A47" s="50"/>
      <c r="B47" s="20" t="s">
        <v>14</v>
      </c>
      <c r="C47" s="21">
        <f t="shared" ref="C47:H47" si="20">C22/C27</f>
        <v>2560.8239912759</v>
      </c>
      <c r="D47" s="21">
        <f t="shared" si="20"/>
        <v>2396.8327037037038</v>
      </c>
      <c r="E47" s="21">
        <f t="shared" si="20"/>
        <v>1790.9120987654319</v>
      </c>
      <c r="F47" s="21">
        <f t="shared" si="20"/>
        <v>2447.7222043010752</v>
      </c>
      <c r="G47" s="21">
        <f t="shared" si="20"/>
        <v>1799.0141680672268</v>
      </c>
      <c r="H47" s="21">
        <f t="shared" si="20"/>
        <v>2196.5975198412698</v>
      </c>
    </row>
    <row r="48" spans="1:8" x14ac:dyDescent="0.25">
      <c r="A48" s="50"/>
      <c r="B48" s="20" t="s">
        <v>15</v>
      </c>
      <c r="C48" s="21">
        <f t="shared" ref="C48:H48" si="21">C23/C27</f>
        <v>2899.3696837513635</v>
      </c>
      <c r="D48" s="21">
        <f t="shared" si="21"/>
        <v>2730.867666666667</v>
      </c>
      <c r="E48" s="21">
        <f t="shared" si="21"/>
        <v>2071.6791769547322</v>
      </c>
      <c r="F48" s="21">
        <f t="shared" si="21"/>
        <v>2741.1535752688169</v>
      </c>
      <c r="G48" s="21">
        <f t="shared" si="21"/>
        <v>1995.5282857142856</v>
      </c>
      <c r="H48" s="21">
        <f t="shared" si="21"/>
        <v>2479.508616780045</v>
      </c>
    </row>
    <row r="49" spans="1:8" x14ac:dyDescent="0.25">
      <c r="A49" s="50"/>
      <c r="B49" s="20" t="s">
        <v>16</v>
      </c>
      <c r="C49" s="21">
        <f t="shared" ref="C49:H49" si="22">C24/C27</f>
        <v>3083.6466739367502</v>
      </c>
      <c r="D49" s="21">
        <f t="shared" si="22"/>
        <v>2916.7350740740744</v>
      </c>
      <c r="E49" s="21">
        <f t="shared" si="22"/>
        <v>2263.3960493827158</v>
      </c>
      <c r="F49" s="21">
        <f t="shared" si="22"/>
        <v>2944.0787365591395</v>
      </c>
      <c r="G49" s="21">
        <f t="shared" si="22"/>
        <v>2070.7572605042014</v>
      </c>
      <c r="H49" s="21">
        <f t="shared" si="22"/>
        <v>2637.670842781557</v>
      </c>
    </row>
    <row r="50" spans="1:8" x14ac:dyDescent="0.25">
      <c r="A50" s="50"/>
      <c r="B50" s="20" t="s">
        <v>18</v>
      </c>
      <c r="C50" s="21">
        <f t="shared" ref="C50:H50" si="23">C25/C27</f>
        <v>3300.1515812431844</v>
      </c>
      <c r="D50" s="21">
        <f t="shared" si="23"/>
        <v>3088.0313703703705</v>
      </c>
      <c r="E50" s="21">
        <f t="shared" si="23"/>
        <v>2596.9705349794235</v>
      </c>
      <c r="F50" s="21">
        <f t="shared" si="23"/>
        <v>3075.8298118279567</v>
      </c>
      <c r="G50" s="21">
        <f t="shared" si="23"/>
        <v>2166.049025210084</v>
      </c>
      <c r="H50" s="21">
        <f t="shared" si="23"/>
        <v>2807.1165154950868</v>
      </c>
    </row>
    <row r="51" spans="1:8" x14ac:dyDescent="0.25">
      <c r="A51" s="50"/>
      <c r="B51" s="20" t="s">
        <v>17</v>
      </c>
      <c r="C51" s="21">
        <f t="shared" ref="C51:H51" si="24">C26/C27</f>
        <v>3300.1515812431844</v>
      </c>
      <c r="D51" s="21">
        <f t="shared" si="24"/>
        <v>3088.0313703703705</v>
      </c>
      <c r="E51" s="21">
        <f t="shared" si="24"/>
        <v>2596.9705349794235</v>
      </c>
      <c r="F51" s="21">
        <f t="shared" si="24"/>
        <v>3075.8298118279567</v>
      </c>
      <c r="G51" s="21">
        <f t="shared" si="24"/>
        <v>2166.049025210084</v>
      </c>
      <c r="H51" s="21">
        <f t="shared" si="24"/>
        <v>2807.1165154950868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pageSetup paperSize="9" orientation="portrait" horizontalDpi="0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E42" sqref="E42"/>
    </sheetView>
  </sheetViews>
  <sheetFormatPr defaultRowHeight="15.6" x14ac:dyDescent="0.25"/>
  <sheetData>
    <row r="2" spans="1:6" x14ac:dyDescent="0.25">
      <c r="A2" s="3"/>
      <c r="B2" s="2"/>
      <c r="C2" s="3" t="s">
        <v>0</v>
      </c>
      <c r="D2" s="3" t="s">
        <v>1</v>
      </c>
      <c r="E2" s="3" t="s">
        <v>4</v>
      </c>
      <c r="F2" s="2" t="s">
        <v>21</v>
      </c>
    </row>
    <row r="3" spans="1:6" x14ac:dyDescent="0.25">
      <c r="A3" s="48" t="s">
        <v>5</v>
      </c>
      <c r="B3" s="13">
        <v>1</v>
      </c>
      <c r="C3" s="18">
        <f>'110KV'!C3</f>
        <v>0</v>
      </c>
      <c r="D3" s="18">
        <f>'110KV'!D3</f>
        <v>13641.144</v>
      </c>
      <c r="E3" s="18">
        <f>'110KV'!G3</f>
        <v>2738.3159999999998</v>
      </c>
      <c r="F3" s="18">
        <f>SUM(C3:E3)</f>
        <v>16379.46</v>
      </c>
    </row>
    <row r="4" spans="1:6" x14ac:dyDescent="0.25">
      <c r="A4" s="48"/>
      <c r="B4" s="13">
        <v>2</v>
      </c>
      <c r="C4" s="18">
        <f>'110KV'!C4</f>
        <v>4084.6080000000002</v>
      </c>
      <c r="D4" s="18">
        <f>'110KV'!D4</f>
        <v>6889.08</v>
      </c>
      <c r="E4" s="18">
        <f>'110KV'!G4</f>
        <v>10541.352999999999</v>
      </c>
      <c r="F4" s="18">
        <f t="shared" ref="F4:F27" si="0">SUM(C4:E4)</f>
        <v>21515.040999999997</v>
      </c>
    </row>
    <row r="5" spans="1:6" x14ac:dyDescent="0.25">
      <c r="A5" s="48"/>
      <c r="B5" s="13">
        <v>3</v>
      </c>
      <c r="C5" s="18">
        <f>'110KV'!C5</f>
        <v>15078.36</v>
      </c>
      <c r="D5" s="18">
        <f>'110KV'!D5</f>
        <v>11914.144</v>
      </c>
      <c r="E5" s="18">
        <f>'110KV'!G5</f>
        <v>11043.769</v>
      </c>
      <c r="F5" s="18">
        <f t="shared" si="0"/>
        <v>38036.273000000001</v>
      </c>
    </row>
    <row r="6" spans="1:6" x14ac:dyDescent="0.25">
      <c r="A6" s="48"/>
      <c r="B6" s="13">
        <v>4</v>
      </c>
      <c r="C6" s="18">
        <f>'110KV'!C6</f>
        <v>15482.72</v>
      </c>
      <c r="D6" s="18">
        <f>'110KV'!D6</f>
        <v>17534.175999999999</v>
      </c>
      <c r="E6" s="18">
        <f>'110KV'!G6</f>
        <v>14209.924000000001</v>
      </c>
      <c r="F6" s="18">
        <f t="shared" si="0"/>
        <v>47226.82</v>
      </c>
    </row>
    <row r="7" spans="1:6" x14ac:dyDescent="0.25">
      <c r="A7" s="48"/>
      <c r="B7" s="13">
        <v>5</v>
      </c>
      <c r="C7" s="18">
        <f>'110KV'!C7</f>
        <v>16231.688</v>
      </c>
      <c r="D7" s="18">
        <f>'110KV'!D7</f>
        <v>18408.632000000001</v>
      </c>
      <c r="E7" s="18">
        <f>'110KV'!G7</f>
        <v>15871.647000000001</v>
      </c>
      <c r="F7" s="18">
        <f t="shared" si="0"/>
        <v>50511.967000000004</v>
      </c>
    </row>
    <row r="8" spans="1:6" x14ac:dyDescent="0.25">
      <c r="A8" s="48"/>
      <c r="B8" s="13">
        <v>6</v>
      </c>
      <c r="C8" s="18">
        <f>'110KV'!C8</f>
        <v>14700.575999999999</v>
      </c>
      <c r="D8" s="18">
        <f>'110KV'!D8</f>
        <v>19120.903999999999</v>
      </c>
      <c r="E8" s="18">
        <f>'110KV'!G8</f>
        <v>14875.177</v>
      </c>
      <c r="F8" s="18">
        <f t="shared" si="0"/>
        <v>48696.656999999992</v>
      </c>
    </row>
    <row r="9" spans="1:6" x14ac:dyDescent="0.25">
      <c r="A9" s="48"/>
      <c r="B9" s="13">
        <v>7</v>
      </c>
      <c r="C9" s="18">
        <f>'110KV'!C9</f>
        <v>15227.696</v>
      </c>
      <c r="D9" s="18">
        <f>'110KV'!D9</f>
        <v>21841.952000000001</v>
      </c>
      <c r="E9" s="18">
        <f>'110KV'!G9</f>
        <v>18839.447</v>
      </c>
      <c r="F9" s="18">
        <f t="shared" si="0"/>
        <v>55909.095000000001</v>
      </c>
    </row>
    <row r="10" spans="1:6" x14ac:dyDescent="0.25">
      <c r="A10" s="48"/>
      <c r="B10" s="13">
        <v>8</v>
      </c>
      <c r="C10" s="18">
        <f>'110KV'!C10</f>
        <v>13125.376</v>
      </c>
      <c r="D10" s="18">
        <f>'110KV'!D10</f>
        <v>20078.934000000001</v>
      </c>
      <c r="E10" s="18">
        <f>'110KV'!G10</f>
        <v>18921.71</v>
      </c>
      <c r="F10" s="18">
        <f t="shared" si="0"/>
        <v>52126.02</v>
      </c>
    </row>
    <row r="11" spans="1:6" x14ac:dyDescent="0.25">
      <c r="A11" s="48"/>
      <c r="B11" s="13">
        <v>9</v>
      </c>
      <c r="C11" s="18">
        <f>'110KV'!C11</f>
        <v>12417.856</v>
      </c>
      <c r="D11" s="18">
        <f>'110KV'!D11</f>
        <v>18037.887999999999</v>
      </c>
      <c r="E11" s="18">
        <f>'110KV'!G11</f>
        <v>11692.59</v>
      </c>
      <c r="F11" s="18">
        <f t="shared" si="0"/>
        <v>42148.334000000003</v>
      </c>
    </row>
    <row r="12" spans="1:6" x14ac:dyDescent="0.25">
      <c r="A12" s="48"/>
      <c r="B12" s="13">
        <v>10</v>
      </c>
      <c r="C12" s="18">
        <f>'110KV'!C12</f>
        <v>6759.28</v>
      </c>
      <c r="D12" s="18">
        <f>'110KV'!D12</f>
        <v>10036.84</v>
      </c>
      <c r="E12" s="18">
        <f>'110KV'!G12</f>
        <v>4476.1239999999998</v>
      </c>
      <c r="F12" s="18">
        <f t="shared" si="0"/>
        <v>21272.243999999999</v>
      </c>
    </row>
    <row r="13" spans="1:6" x14ac:dyDescent="0.25">
      <c r="A13" s="48"/>
      <c r="B13" s="13">
        <v>11</v>
      </c>
      <c r="C13" s="18">
        <f>'110KV'!C13</f>
        <v>7941.4</v>
      </c>
      <c r="D13" s="18">
        <f>'110KV'!D13</f>
        <v>9250</v>
      </c>
      <c r="E13" s="18">
        <f>'110KV'!G13</f>
        <v>5669.86</v>
      </c>
      <c r="F13" s="18">
        <f t="shared" si="0"/>
        <v>22861.260000000002</v>
      </c>
    </row>
    <row r="14" spans="1:6" x14ac:dyDescent="0.25">
      <c r="A14" s="48"/>
      <c r="B14" s="13">
        <v>12</v>
      </c>
      <c r="C14" s="18">
        <f>'110KV'!C14</f>
        <v>0</v>
      </c>
      <c r="D14" s="18">
        <f>'110KV'!D14</f>
        <v>0</v>
      </c>
      <c r="E14" s="18">
        <f>'110KV'!G14</f>
        <v>0</v>
      </c>
      <c r="F14" s="18">
        <f t="shared" si="0"/>
        <v>0</v>
      </c>
    </row>
    <row r="15" spans="1:6" x14ac:dyDescent="0.25">
      <c r="A15" s="49" t="s">
        <v>19</v>
      </c>
      <c r="B15" s="10" t="s">
        <v>7</v>
      </c>
      <c r="C15" s="11">
        <f>'110KV'!C15</f>
        <v>0</v>
      </c>
      <c r="D15" s="11">
        <f>'110KV'!D15</f>
        <v>13641.144</v>
      </c>
      <c r="E15" s="11">
        <f>'110KV'!G15</f>
        <v>2738.3159999999998</v>
      </c>
      <c r="F15" s="11">
        <f t="shared" si="0"/>
        <v>16379.46</v>
      </c>
    </row>
    <row r="16" spans="1:6" x14ac:dyDescent="0.25">
      <c r="A16" s="49"/>
      <c r="B16" s="10" t="s">
        <v>8</v>
      </c>
      <c r="C16" s="11">
        <f>'110KV'!C16</f>
        <v>4084.6080000000002</v>
      </c>
      <c r="D16" s="11">
        <f>'110KV'!D16</f>
        <v>20530.224000000002</v>
      </c>
      <c r="E16" s="11">
        <f>'110KV'!G16</f>
        <v>13279.668999999998</v>
      </c>
      <c r="F16" s="11">
        <f t="shared" si="0"/>
        <v>37894.501000000004</v>
      </c>
    </row>
    <row r="17" spans="1:6" x14ac:dyDescent="0.25">
      <c r="A17" s="49"/>
      <c r="B17" s="10" t="s">
        <v>9</v>
      </c>
      <c r="C17" s="11">
        <f>'110KV'!C17</f>
        <v>19162.968000000001</v>
      </c>
      <c r="D17" s="11">
        <f>'110KV'!D17</f>
        <v>32444.368000000002</v>
      </c>
      <c r="E17" s="11">
        <f>'110KV'!G17</f>
        <v>24323.437999999998</v>
      </c>
      <c r="F17" s="11">
        <f t="shared" si="0"/>
        <v>75930.774000000005</v>
      </c>
    </row>
    <row r="18" spans="1:6" x14ac:dyDescent="0.25">
      <c r="A18" s="49"/>
      <c r="B18" s="10" t="s">
        <v>10</v>
      </c>
      <c r="C18" s="11">
        <f>'110KV'!C18</f>
        <v>34645.688000000002</v>
      </c>
      <c r="D18" s="11">
        <f>'110KV'!D18</f>
        <v>49978.544000000002</v>
      </c>
      <c r="E18" s="11">
        <f>'110KV'!G18</f>
        <v>38533.362000000001</v>
      </c>
      <c r="F18" s="11">
        <f t="shared" si="0"/>
        <v>123157.59400000001</v>
      </c>
    </row>
    <row r="19" spans="1:6" x14ac:dyDescent="0.25">
      <c r="A19" s="49"/>
      <c r="B19" s="10" t="s">
        <v>11</v>
      </c>
      <c r="C19" s="11">
        <f>'110KV'!C19</f>
        <v>50877.376000000004</v>
      </c>
      <c r="D19" s="11">
        <f>'110KV'!D19</f>
        <v>68387.176000000007</v>
      </c>
      <c r="E19" s="11">
        <f>'110KV'!G19</f>
        <v>54405.009000000005</v>
      </c>
      <c r="F19" s="11">
        <f t="shared" si="0"/>
        <v>173669.56100000002</v>
      </c>
    </row>
    <row r="20" spans="1:6" x14ac:dyDescent="0.25">
      <c r="A20" s="49"/>
      <c r="B20" s="10" t="s">
        <v>12</v>
      </c>
      <c r="C20" s="11">
        <f>'110KV'!C20</f>
        <v>65577.952000000005</v>
      </c>
      <c r="D20" s="11">
        <f>'110KV'!D20</f>
        <v>87508.08</v>
      </c>
      <c r="E20" s="11">
        <f>'110KV'!G20</f>
        <v>69280.186000000002</v>
      </c>
      <c r="F20" s="11">
        <f t="shared" si="0"/>
        <v>222366.21799999999</v>
      </c>
    </row>
    <row r="21" spans="1:6" x14ac:dyDescent="0.25">
      <c r="A21" s="49"/>
      <c r="B21" s="10" t="s">
        <v>13</v>
      </c>
      <c r="C21" s="11">
        <f>'110KV'!C21</f>
        <v>80805.648000000001</v>
      </c>
      <c r="D21" s="11">
        <f>'110KV'!D21</f>
        <v>109350.03200000001</v>
      </c>
      <c r="E21" s="11">
        <f>'110KV'!G21</f>
        <v>88119.633000000002</v>
      </c>
      <c r="F21" s="11">
        <f t="shared" si="0"/>
        <v>278275.31299999997</v>
      </c>
    </row>
    <row r="22" spans="1:6" x14ac:dyDescent="0.25">
      <c r="A22" s="49"/>
      <c r="B22" s="10" t="s">
        <v>14</v>
      </c>
      <c r="C22" s="11">
        <f>'110KV'!C22</f>
        <v>93931.024000000005</v>
      </c>
      <c r="D22" s="11">
        <f>'110KV'!D22</f>
        <v>129428.96600000001</v>
      </c>
      <c r="E22" s="11">
        <f>'110KV'!G22</f>
        <v>107041.34299999999</v>
      </c>
      <c r="F22" s="11">
        <f t="shared" si="0"/>
        <v>330401.33299999998</v>
      </c>
    </row>
    <row r="23" spans="1:6" x14ac:dyDescent="0.25">
      <c r="A23" s="49"/>
      <c r="B23" s="10" t="s">
        <v>15</v>
      </c>
      <c r="C23" s="11">
        <f>'110KV'!C23</f>
        <v>106348.88</v>
      </c>
      <c r="D23" s="11">
        <f>'110KV'!D23</f>
        <v>147466.85400000002</v>
      </c>
      <c r="E23" s="11">
        <f>'110KV'!G23</f>
        <v>118733.93299999999</v>
      </c>
      <c r="F23" s="11">
        <f t="shared" si="0"/>
        <v>372549.66700000002</v>
      </c>
    </row>
    <row r="24" spans="1:6" x14ac:dyDescent="0.25">
      <c r="A24" s="49"/>
      <c r="B24" s="10" t="s">
        <v>16</v>
      </c>
      <c r="C24" s="11">
        <f>'110KV'!C24</f>
        <v>113108.16</v>
      </c>
      <c r="D24" s="11">
        <f>'110KV'!D24</f>
        <v>157503.69400000002</v>
      </c>
      <c r="E24" s="11">
        <f>'110KV'!G24</f>
        <v>123210.05699999999</v>
      </c>
      <c r="F24" s="11">
        <f t="shared" si="0"/>
        <v>393821.91100000002</v>
      </c>
    </row>
    <row r="25" spans="1:6" x14ac:dyDescent="0.25">
      <c r="A25" s="49"/>
      <c r="B25" s="10" t="s">
        <v>18</v>
      </c>
      <c r="C25" s="11">
        <f>'110KV'!C25</f>
        <v>121049.56</v>
      </c>
      <c r="D25" s="11">
        <f>'110KV'!D25</f>
        <v>166753.69400000002</v>
      </c>
      <c r="E25" s="11">
        <f>'110KV'!G25</f>
        <v>128879.91699999999</v>
      </c>
      <c r="F25" s="11">
        <f t="shared" si="0"/>
        <v>416683.17099999997</v>
      </c>
    </row>
    <row r="26" spans="1:6" x14ac:dyDescent="0.25">
      <c r="A26" s="49"/>
      <c r="B26" s="10" t="s">
        <v>17</v>
      </c>
      <c r="C26" s="11">
        <f>'110KV'!C26</f>
        <v>121049.56</v>
      </c>
      <c r="D26" s="11">
        <f>'110KV'!D26</f>
        <v>166753.69400000002</v>
      </c>
      <c r="E26" s="11">
        <f>'110KV'!G26</f>
        <v>128879.91699999999</v>
      </c>
      <c r="F26" s="11">
        <f t="shared" si="0"/>
        <v>416683.17099999997</v>
      </c>
    </row>
    <row r="27" spans="1:6" x14ac:dyDescent="0.25">
      <c r="A27" s="4" t="s">
        <v>6</v>
      </c>
      <c r="B27" s="2"/>
      <c r="C27" s="3">
        <f>所有燃气电厂!C27</f>
        <v>36.68</v>
      </c>
      <c r="D27" s="3">
        <f>'110KV'!D27</f>
        <v>54</v>
      </c>
      <c r="E27" s="3">
        <f>'110KV'!G27</f>
        <v>59.5</v>
      </c>
      <c r="F27" s="3">
        <f t="shared" si="0"/>
        <v>150.18</v>
      </c>
    </row>
    <row r="28" spans="1:6" x14ac:dyDescent="0.25">
      <c r="A28" s="48" t="s">
        <v>20</v>
      </c>
      <c r="B28" s="13">
        <v>1</v>
      </c>
      <c r="C28" s="14">
        <f>'110KV'!C28</f>
        <v>0</v>
      </c>
      <c r="D28" s="14">
        <f>'110KV'!D28</f>
        <v>252.61377777777778</v>
      </c>
      <c r="E28" s="14">
        <f>'110KV'!G28</f>
        <v>46.02211764705882</v>
      </c>
      <c r="F28" s="14">
        <f>F3/F27</f>
        <v>109.06552137435077</v>
      </c>
    </row>
    <row r="29" spans="1:6" x14ac:dyDescent="0.25">
      <c r="A29" s="48"/>
      <c r="B29" s="13">
        <v>2</v>
      </c>
      <c r="C29" s="14">
        <f>'110KV'!C29</f>
        <v>111.35790621592149</v>
      </c>
      <c r="D29" s="14">
        <f>'110KV'!D29</f>
        <v>127.57555555555555</v>
      </c>
      <c r="E29" s="14">
        <f>'110KV'!G29</f>
        <v>177.16559663865544</v>
      </c>
      <c r="F29" s="14">
        <f>F4/F27</f>
        <v>143.26169263550403</v>
      </c>
    </row>
    <row r="30" spans="1:6" x14ac:dyDescent="0.25">
      <c r="A30" s="48"/>
      <c r="B30" s="13">
        <v>3</v>
      </c>
      <c r="C30" s="14">
        <f>'110KV'!C30</f>
        <v>411.07851690294439</v>
      </c>
      <c r="D30" s="14">
        <f>'110KV'!D30</f>
        <v>220.63229629629629</v>
      </c>
      <c r="E30" s="14">
        <f>'110KV'!G30</f>
        <v>185.60956302521009</v>
      </c>
      <c r="F30" s="14">
        <f>F5/F27</f>
        <v>253.27122785990144</v>
      </c>
    </row>
    <row r="31" spans="1:6" x14ac:dyDescent="0.25">
      <c r="A31" s="48"/>
      <c r="B31" s="13">
        <v>4</v>
      </c>
      <c r="C31" s="14">
        <f>'110KV'!C31</f>
        <v>422.10250817884406</v>
      </c>
      <c r="D31" s="14">
        <f>'110KV'!D31</f>
        <v>324.70696296296296</v>
      </c>
      <c r="E31" s="14">
        <f>'110KV'!G31</f>
        <v>238.82225210084036</v>
      </c>
      <c r="F31" s="14">
        <f>F6/F27</f>
        <v>314.46810494073776</v>
      </c>
    </row>
    <row r="32" spans="1:6" x14ac:dyDescent="0.25">
      <c r="A32" s="48"/>
      <c r="B32" s="13">
        <v>5</v>
      </c>
      <c r="C32" s="14">
        <f>'110KV'!C32</f>
        <v>442.52148309705564</v>
      </c>
      <c r="D32" s="14">
        <f>'110KV'!D32</f>
        <v>340.9005925925926</v>
      </c>
      <c r="E32" s="14">
        <f>'110KV'!G32</f>
        <v>266.75036974789919</v>
      </c>
      <c r="F32" s="14">
        <f>F7/F27</f>
        <v>336.34283526434945</v>
      </c>
    </row>
    <row r="33" spans="1:6" x14ac:dyDescent="0.25">
      <c r="A33" s="48"/>
      <c r="B33" s="13">
        <v>6</v>
      </c>
      <c r="C33" s="14">
        <f>'110KV'!C33</f>
        <v>400.77906215921479</v>
      </c>
      <c r="D33" s="14">
        <f>'110KV'!D33</f>
        <v>354.09081481481479</v>
      </c>
      <c r="E33" s="14">
        <f>'110KV'!G33</f>
        <v>250.00297478991595</v>
      </c>
      <c r="F33" s="14">
        <f>F8/F27</f>
        <v>324.25527367159401</v>
      </c>
    </row>
    <row r="34" spans="1:6" x14ac:dyDescent="0.25">
      <c r="A34" s="48"/>
      <c r="B34" s="13">
        <v>7</v>
      </c>
      <c r="C34" s="14">
        <f>'110KV'!C34</f>
        <v>415.14983642311887</v>
      </c>
      <c r="D34" s="14">
        <f>'110KV'!D34</f>
        <v>404.48059259259259</v>
      </c>
      <c r="E34" s="14">
        <f>'110KV'!G34</f>
        <v>316.62936134453781</v>
      </c>
      <c r="F34" s="14">
        <f>F9/F27</f>
        <v>372.28056332401115</v>
      </c>
    </row>
    <row r="35" spans="1:6" x14ac:dyDescent="0.25">
      <c r="A35" s="48"/>
      <c r="B35" s="13">
        <v>8</v>
      </c>
      <c r="C35" s="14">
        <f>'110KV'!C35</f>
        <v>357.83467829880044</v>
      </c>
      <c r="D35" s="14">
        <f>'110KV'!D35</f>
        <v>371.83211111111115</v>
      </c>
      <c r="E35" s="14">
        <f>'110KV'!G35</f>
        <v>318.01193277310921</v>
      </c>
      <c r="F35" s="14">
        <f>F10/F27</f>
        <v>347.09029165001994</v>
      </c>
    </row>
    <row r="36" spans="1:6" x14ac:dyDescent="0.25">
      <c r="A36" s="48"/>
      <c r="B36" s="13">
        <v>9</v>
      </c>
      <c r="C36" s="14">
        <f>'110KV'!C36</f>
        <v>338.54569247546345</v>
      </c>
      <c r="D36" s="14">
        <f>'110KV'!D36</f>
        <v>334.03496296296294</v>
      </c>
      <c r="E36" s="14">
        <f>'110KV'!G36</f>
        <v>196.51411764705884</v>
      </c>
      <c r="F36" s="14">
        <f>F11/F27</f>
        <v>280.6521108003729</v>
      </c>
    </row>
    <row r="37" spans="1:6" x14ac:dyDescent="0.25">
      <c r="A37" s="48"/>
      <c r="B37" s="13">
        <v>10</v>
      </c>
      <c r="C37" s="14">
        <f>'110KV'!C37</f>
        <v>184.27699018538712</v>
      </c>
      <c r="D37" s="14">
        <f>'110KV'!D37</f>
        <v>185.8674074074074</v>
      </c>
      <c r="E37" s="14">
        <f>'110KV'!G37</f>
        <v>75.228974789915966</v>
      </c>
      <c r="F37" s="14">
        <f>F12/F27</f>
        <v>141.64498601677985</v>
      </c>
    </row>
    <row r="38" spans="1:6" x14ac:dyDescent="0.25">
      <c r="A38" s="48"/>
      <c r="B38" s="13">
        <v>11</v>
      </c>
      <c r="C38" s="14">
        <f>'110KV'!C38</f>
        <v>216.50490730643401</v>
      </c>
      <c r="D38" s="14">
        <f>'110KV'!D38</f>
        <v>171.2962962962963</v>
      </c>
      <c r="E38" s="14">
        <f>'110KV'!G38</f>
        <v>95.291764705882343</v>
      </c>
      <c r="F38" s="14">
        <f>F13/F27</f>
        <v>152.22572912504995</v>
      </c>
    </row>
    <row r="39" spans="1:6" x14ac:dyDescent="0.25">
      <c r="A39" s="48"/>
      <c r="B39" s="13">
        <v>12</v>
      </c>
      <c r="C39" s="14">
        <f>'110KV'!C39</f>
        <v>0</v>
      </c>
      <c r="D39" s="14">
        <f>'110KV'!D39</f>
        <v>0</v>
      </c>
      <c r="E39" s="14">
        <f>'110KV'!G39</f>
        <v>0</v>
      </c>
      <c r="F39" s="14">
        <f>F14/F27</f>
        <v>0</v>
      </c>
    </row>
    <row r="40" spans="1:6" x14ac:dyDescent="0.25">
      <c r="A40" s="50" t="s">
        <v>22</v>
      </c>
      <c r="B40" s="20" t="s">
        <v>7</v>
      </c>
      <c r="C40" s="21">
        <f>'110KV'!C40</f>
        <v>0</v>
      </c>
      <c r="D40" s="21">
        <f>'110KV'!D40</f>
        <v>252.61377777777778</v>
      </c>
      <c r="E40" s="21">
        <f>'110KV'!G40</f>
        <v>46.02211764705882</v>
      </c>
      <c r="F40" s="21">
        <f>F15/F27</f>
        <v>109.06552137435077</v>
      </c>
    </row>
    <row r="41" spans="1:6" x14ac:dyDescent="0.25">
      <c r="A41" s="50"/>
      <c r="B41" s="20" t="s">
        <v>8</v>
      </c>
      <c r="C41" s="21">
        <f>'110KV'!C41</f>
        <v>111.35790621592149</v>
      </c>
      <c r="D41" s="21">
        <f>'110KV'!D41</f>
        <v>380.18933333333337</v>
      </c>
      <c r="E41" s="21">
        <f>'110KV'!G41</f>
        <v>223.18771428571426</v>
      </c>
      <c r="F41" s="21">
        <f>F16/F27</f>
        <v>252.32721400985486</v>
      </c>
    </row>
    <row r="42" spans="1:6" x14ac:dyDescent="0.25">
      <c r="A42" s="50"/>
      <c r="B42" s="20" t="s">
        <v>9</v>
      </c>
      <c r="C42" s="21">
        <f>'110KV'!C42</f>
        <v>522.43642311886595</v>
      </c>
      <c r="D42" s="21">
        <f>'110KV'!D42</f>
        <v>600.82162962962968</v>
      </c>
      <c r="E42" s="21">
        <f>'110KV'!G42</f>
        <v>408.79727731092436</v>
      </c>
      <c r="F42" s="21">
        <f>F17/F27</f>
        <v>505.5984418697563</v>
      </c>
    </row>
    <row r="43" spans="1:6" x14ac:dyDescent="0.25">
      <c r="A43" s="50"/>
      <c r="B43" s="20" t="s">
        <v>10</v>
      </c>
      <c r="C43" s="21">
        <f>'110KV'!C43</f>
        <v>944.53893129770995</v>
      </c>
      <c r="D43" s="21">
        <f>'110KV'!D43</f>
        <v>925.52859259259264</v>
      </c>
      <c r="E43" s="21">
        <f>'110KV'!G43</f>
        <v>647.61952941176469</v>
      </c>
      <c r="F43" s="21">
        <f>F18/F27</f>
        <v>820.06654681049406</v>
      </c>
    </row>
    <row r="44" spans="1:6" x14ac:dyDescent="0.25">
      <c r="A44" s="50"/>
      <c r="B44" s="20" t="s">
        <v>11</v>
      </c>
      <c r="C44" s="21">
        <f>'110KV'!C44</f>
        <v>1387.0604143947658</v>
      </c>
      <c r="D44" s="21">
        <f>'110KV'!D44</f>
        <v>1266.4291851851854</v>
      </c>
      <c r="E44" s="21">
        <f>'110KV'!G44</f>
        <v>914.36989915966399</v>
      </c>
      <c r="F44" s="21">
        <f>F19/F27</f>
        <v>1156.4093820748435</v>
      </c>
    </row>
    <row r="45" spans="1:6" x14ac:dyDescent="0.25">
      <c r="A45" s="50"/>
      <c r="B45" s="20" t="s">
        <v>12</v>
      </c>
      <c r="C45" s="21">
        <f>'110KV'!C45</f>
        <v>1787.8394765539806</v>
      </c>
      <c r="D45" s="21">
        <f>'110KV'!D45</f>
        <v>1620.52</v>
      </c>
      <c r="E45" s="21">
        <f>'110KV'!G45</f>
        <v>1164.3728739495798</v>
      </c>
      <c r="F45" s="21">
        <f>F20/F27</f>
        <v>1480.6646557464376</v>
      </c>
    </row>
    <row r="46" spans="1:6" x14ac:dyDescent="0.25">
      <c r="A46" s="50"/>
      <c r="B46" s="20" t="s">
        <v>13</v>
      </c>
      <c r="C46" s="21">
        <f>'110KV'!C46</f>
        <v>2202.9893129770994</v>
      </c>
      <c r="D46" s="21">
        <f>'110KV'!D46</f>
        <v>2025.0005925925927</v>
      </c>
      <c r="E46" s="21">
        <f>'110KV'!G46</f>
        <v>1481.0022352941178</v>
      </c>
      <c r="F46" s="21">
        <f>F21/F27</f>
        <v>1852.9452190704485</v>
      </c>
    </row>
    <row r="47" spans="1:6" x14ac:dyDescent="0.25">
      <c r="A47" s="50"/>
      <c r="B47" s="20" t="s">
        <v>14</v>
      </c>
      <c r="C47" s="21">
        <f>'110KV'!C47</f>
        <v>2560.8239912759</v>
      </c>
      <c r="D47" s="21">
        <f>'110KV'!D47</f>
        <v>2396.8327037037038</v>
      </c>
      <c r="E47" s="21">
        <f>'110KV'!G47</f>
        <v>1799.0141680672268</v>
      </c>
      <c r="F47" s="21">
        <f>F22/F27</f>
        <v>2200.0355107204687</v>
      </c>
    </row>
    <row r="48" spans="1:6" x14ac:dyDescent="0.25">
      <c r="A48" s="50"/>
      <c r="B48" s="20" t="s">
        <v>15</v>
      </c>
      <c r="C48" s="21">
        <f>'110KV'!C48</f>
        <v>2899.3696837513635</v>
      </c>
      <c r="D48" s="21">
        <f>'110KV'!D48</f>
        <v>2730.867666666667</v>
      </c>
      <c r="E48" s="21">
        <f>'110KV'!G48</f>
        <v>1995.5282857142856</v>
      </c>
      <c r="F48" s="21">
        <f>F23/F27</f>
        <v>2480.6876215208417</v>
      </c>
    </row>
    <row r="49" spans="1:6" x14ac:dyDescent="0.25">
      <c r="A49" s="50"/>
      <c r="B49" s="20" t="s">
        <v>16</v>
      </c>
      <c r="C49" s="21">
        <f>'110KV'!C49</f>
        <v>3083.6466739367502</v>
      </c>
      <c r="D49" s="21">
        <f>'110KV'!D49</f>
        <v>2916.7350740740744</v>
      </c>
      <c r="E49" s="21">
        <f>'110KV'!G49</f>
        <v>2070.7572605042014</v>
      </c>
      <c r="F49" s="21">
        <f>F24/F27</f>
        <v>2622.3326075376217</v>
      </c>
    </row>
    <row r="50" spans="1:6" x14ac:dyDescent="0.25">
      <c r="A50" s="50"/>
      <c r="B50" s="20" t="s">
        <v>18</v>
      </c>
      <c r="C50" s="21">
        <f>'110KV'!C50</f>
        <v>3300.1515812431844</v>
      </c>
      <c r="D50" s="21">
        <f>'110KV'!D50</f>
        <v>3088.0313703703705</v>
      </c>
      <c r="E50" s="21">
        <f>'110KV'!G50</f>
        <v>2166.049025210084</v>
      </c>
      <c r="F50" s="21">
        <f>F25/F27</f>
        <v>2774.5583366626711</v>
      </c>
    </row>
    <row r="51" spans="1:6" x14ac:dyDescent="0.25">
      <c r="A51" s="50"/>
      <c r="B51" s="20" t="s">
        <v>17</v>
      </c>
      <c r="C51" s="21">
        <f>'110KV'!C51</f>
        <v>3300.1515812431844</v>
      </c>
      <c r="D51" s="21">
        <f>'110KV'!D51</f>
        <v>3088.0313703703705</v>
      </c>
      <c r="E51" s="21">
        <f>'110KV'!G51</f>
        <v>2166.049025210084</v>
      </c>
      <c r="F51" s="21">
        <f>F26/F27</f>
        <v>2774.5583366626711</v>
      </c>
    </row>
  </sheetData>
  <mergeCells count="4">
    <mergeCell ref="A3:A14"/>
    <mergeCell ref="A15:A26"/>
    <mergeCell ref="A28:A39"/>
    <mergeCell ref="A40:A51"/>
  </mergeCells>
  <phoneticPr fontId="1" type="noConversion"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K51"/>
  <sheetViews>
    <sheetView tabSelected="1" zoomScale="85" zoomScaleNormal="85" workbookViewId="0">
      <pane xSplit="2" ySplit="2" topLeftCell="C24" activePane="bottomRight" state="frozen"/>
      <selection pane="topRight" activeCell="C1" sqref="C1"/>
      <selection pane="bottomLeft" activeCell="A3" sqref="A3"/>
      <selection pane="bottomRight" activeCell="C50" sqref="C50:K50"/>
    </sheetView>
  </sheetViews>
  <sheetFormatPr defaultRowHeight="15.6" x14ac:dyDescent="0.25"/>
  <cols>
    <col min="1" max="1" width="10.19921875" customWidth="1"/>
    <col min="3" max="3" width="10" customWidth="1"/>
    <col min="4" max="4" width="10.09765625" customWidth="1"/>
    <col min="5" max="6" width="12.8984375" customWidth="1"/>
    <col min="7" max="7" width="9.3984375" customWidth="1"/>
    <col min="8" max="8" width="9.8984375" customWidth="1"/>
    <col min="9" max="9" width="11.8984375" customWidth="1"/>
    <col min="11" max="11" width="10.69921875" customWidth="1"/>
  </cols>
  <sheetData>
    <row r="2" spans="1:11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25</v>
      </c>
      <c r="I2" s="8" t="s">
        <v>21</v>
      </c>
      <c r="K2" t="s">
        <v>31</v>
      </c>
    </row>
    <row r="3" spans="1:11" x14ac:dyDescent="0.25">
      <c r="A3" s="51" t="s">
        <v>5</v>
      </c>
      <c r="B3" s="22">
        <v>1</v>
      </c>
      <c r="C3" s="23">
        <f>所有燃气电厂!C3</f>
        <v>0</v>
      </c>
      <c r="D3" s="23">
        <f>所有燃气电厂!D3</f>
        <v>13641.144</v>
      </c>
      <c r="E3" s="23">
        <f>所有燃气电厂!E3</f>
        <v>0</v>
      </c>
      <c r="F3" s="23">
        <f>所有燃气电厂!F3</f>
        <v>11945.933999999999</v>
      </c>
      <c r="G3" s="23">
        <f>所有燃气电厂!G3</f>
        <v>2738.3159999999998</v>
      </c>
      <c r="H3" s="23">
        <f>所有燃气电厂!J3</f>
        <v>8217.8799999999992</v>
      </c>
      <c r="I3" s="31">
        <f>SUM(C3:H3)</f>
        <v>36543.273999999998</v>
      </c>
      <c r="K3">
        <f>所有燃气电厂!M3</f>
        <v>8217.8799999999992</v>
      </c>
    </row>
    <row r="4" spans="1:11" x14ac:dyDescent="0.25">
      <c r="A4" s="51"/>
      <c r="B4" s="22">
        <v>2</v>
      </c>
      <c r="C4" s="23">
        <f>所有燃气电厂!C4</f>
        <v>4084.6080000000002</v>
      </c>
      <c r="D4" s="23">
        <f>所有燃气电厂!D4</f>
        <v>6889.08</v>
      </c>
      <c r="E4" s="23">
        <f>所有燃气电厂!E4</f>
        <v>0</v>
      </c>
      <c r="F4" s="23">
        <f>所有燃气电厂!F4</f>
        <v>5504.3339999999998</v>
      </c>
      <c r="G4" s="23">
        <f>所有燃气电厂!G4</f>
        <v>10541.352999999999</v>
      </c>
      <c r="H4" s="23">
        <f>所有燃气电厂!J4</f>
        <v>3165.36</v>
      </c>
      <c r="I4" s="31">
        <f t="shared" ref="I4:I14" si="0">SUM(C4:H4)</f>
        <v>30184.735000000001</v>
      </c>
      <c r="K4">
        <f>所有燃气电厂!M4</f>
        <v>3165.36</v>
      </c>
    </row>
    <row r="5" spans="1:11" x14ac:dyDescent="0.25">
      <c r="A5" s="51"/>
      <c r="B5" s="22">
        <v>3</v>
      </c>
      <c r="C5" s="23">
        <f>所有燃气电厂!C5</f>
        <v>15078.36</v>
      </c>
      <c r="D5" s="23">
        <f>所有燃气电厂!D5</f>
        <v>11914.144</v>
      </c>
      <c r="E5" s="23">
        <f>所有燃气电厂!E5</f>
        <v>5397.7439999999997</v>
      </c>
      <c r="F5" s="23">
        <f>所有燃气电厂!F5</f>
        <v>7546.308</v>
      </c>
      <c r="G5" s="23">
        <f>所有燃气电厂!G5</f>
        <v>11043.769</v>
      </c>
      <c r="H5" s="23">
        <f>所有燃气电厂!J5</f>
        <v>8666.68</v>
      </c>
      <c r="I5" s="31">
        <f t="shared" si="0"/>
        <v>59647.004999999997</v>
      </c>
      <c r="K5">
        <f>所有燃气电厂!M5</f>
        <v>14064.423999999999</v>
      </c>
    </row>
    <row r="6" spans="1:11" x14ac:dyDescent="0.25">
      <c r="A6" s="51"/>
      <c r="B6" s="22">
        <v>4</v>
      </c>
      <c r="C6" s="23">
        <f>所有燃气电厂!C6</f>
        <v>15482.72</v>
      </c>
      <c r="D6" s="23">
        <f>所有燃气电厂!D6</f>
        <v>17534.175999999999</v>
      </c>
      <c r="E6" s="23">
        <f>所有燃气电厂!E6</f>
        <v>8241.7279999999992</v>
      </c>
      <c r="F6" s="23">
        <f>所有燃气电厂!F6</f>
        <v>7500.3059999999996</v>
      </c>
      <c r="G6" s="23">
        <f>所有燃气电厂!G6</f>
        <v>14209.924000000001</v>
      </c>
      <c r="H6" s="23">
        <f>所有燃气电厂!J6</f>
        <v>9822.56</v>
      </c>
      <c r="I6" s="31">
        <f t="shared" si="0"/>
        <v>72791.41399999999</v>
      </c>
      <c r="K6">
        <f>所有燃气电厂!M6</f>
        <v>18064.288</v>
      </c>
    </row>
    <row r="7" spans="1:11" x14ac:dyDescent="0.25">
      <c r="A7" s="51"/>
      <c r="B7" s="22">
        <v>5</v>
      </c>
      <c r="C7" s="23">
        <f>所有燃气电厂!C7</f>
        <v>16231.688</v>
      </c>
      <c r="D7" s="23">
        <f>所有燃气电厂!D7</f>
        <v>18408.632000000001</v>
      </c>
      <c r="E7" s="23">
        <f>所有燃气电厂!E7</f>
        <v>9791.76</v>
      </c>
      <c r="F7" s="23">
        <f>所有燃气电厂!F7</f>
        <v>12398.694</v>
      </c>
      <c r="G7" s="23">
        <f>所有燃气电厂!G7</f>
        <v>15871.647000000001</v>
      </c>
      <c r="H7" s="23">
        <f>所有燃气电厂!J7</f>
        <v>8961.3040000000001</v>
      </c>
      <c r="I7" s="31">
        <f t="shared" si="0"/>
        <v>81663.725000000006</v>
      </c>
      <c r="K7">
        <f>所有燃气电厂!M7</f>
        <v>18753.063999999998</v>
      </c>
    </row>
    <row r="8" spans="1:11" x14ac:dyDescent="0.25">
      <c r="A8" s="51"/>
      <c r="B8" s="22">
        <v>6</v>
      </c>
      <c r="C8" s="23">
        <f>所有燃气电厂!C8</f>
        <v>14700.575999999999</v>
      </c>
      <c r="D8" s="23">
        <f>所有燃气电厂!D8</f>
        <v>19120.903999999999</v>
      </c>
      <c r="E8" s="23">
        <f>所有燃气电厂!E8</f>
        <v>2352.944</v>
      </c>
      <c r="F8" s="23">
        <f>所有燃气电厂!F8</f>
        <v>15711.366</v>
      </c>
      <c r="G8" s="23">
        <f>所有燃气电厂!G8</f>
        <v>14875.177</v>
      </c>
      <c r="H8" s="23">
        <f>所有燃气电厂!J8</f>
        <v>5746.1360000000004</v>
      </c>
      <c r="I8" s="31">
        <f t="shared" si="0"/>
        <v>72507.103000000003</v>
      </c>
      <c r="K8">
        <f>所有燃气电厂!M8</f>
        <v>8099.08</v>
      </c>
    </row>
    <row r="9" spans="1:11" x14ac:dyDescent="0.25">
      <c r="A9" s="51"/>
      <c r="B9" s="22">
        <v>7</v>
      </c>
      <c r="C9" s="23">
        <f>所有燃气电厂!C9</f>
        <v>15227.696</v>
      </c>
      <c r="D9" s="23">
        <f>所有燃气电厂!D9</f>
        <v>21841.952000000001</v>
      </c>
      <c r="E9" s="23">
        <f>所有燃气电厂!E9</f>
        <v>8761.8080000000009</v>
      </c>
      <c r="F9" s="23">
        <f>所有燃气电厂!F9</f>
        <v>13903.824000000001</v>
      </c>
      <c r="G9" s="23">
        <f>所有燃气电厂!G9</f>
        <v>18839.447</v>
      </c>
      <c r="H9" s="23">
        <f>所有燃气电厂!J9</f>
        <v>8618.0159999999996</v>
      </c>
      <c r="I9" s="31">
        <f t="shared" si="0"/>
        <v>87192.743000000017</v>
      </c>
      <c r="K9">
        <f>所有燃气电厂!M9</f>
        <v>17379.824000000001</v>
      </c>
    </row>
    <row r="10" spans="1:11" x14ac:dyDescent="0.25">
      <c r="A10" s="51"/>
      <c r="B10" s="22">
        <v>8</v>
      </c>
      <c r="C10" s="23">
        <f>所有燃气电厂!C10</f>
        <v>13125.376</v>
      </c>
      <c r="D10" s="23">
        <f>所有燃气电厂!D10</f>
        <v>20078.934000000001</v>
      </c>
      <c r="E10" s="23">
        <f>所有燃气电厂!E10</f>
        <v>8973.18</v>
      </c>
      <c r="F10" s="23">
        <f>所有燃气电厂!F10</f>
        <v>16544.5</v>
      </c>
      <c r="G10" s="23">
        <f>所有燃气电厂!G10</f>
        <v>18921.71</v>
      </c>
      <c r="H10" s="23">
        <f>所有燃气电厂!J10</f>
        <v>11037.75</v>
      </c>
      <c r="I10" s="31">
        <f t="shared" si="0"/>
        <v>88681.45</v>
      </c>
      <c r="K10">
        <f>所有燃气电厂!M10</f>
        <v>20010.93</v>
      </c>
    </row>
    <row r="11" spans="1:11" x14ac:dyDescent="0.25">
      <c r="A11" s="51"/>
      <c r="B11" s="22">
        <v>9</v>
      </c>
      <c r="C11" s="23">
        <f>所有燃气电厂!C11</f>
        <v>12417.856</v>
      </c>
      <c r="D11" s="23">
        <f>所有燃气电厂!D11</f>
        <v>18037.887999999999</v>
      </c>
      <c r="E11" s="23">
        <f>所有燃气电厂!E11</f>
        <v>6822.64</v>
      </c>
      <c r="F11" s="23">
        <f>所有燃气电厂!F11</f>
        <v>10915.647000000001</v>
      </c>
      <c r="G11" s="23">
        <f>所有燃气电厂!G11</f>
        <v>11692.59</v>
      </c>
      <c r="H11" s="23">
        <f>所有燃气电厂!J11</f>
        <v>9986.2839999999997</v>
      </c>
      <c r="I11" s="31">
        <f t="shared" si="0"/>
        <v>69872.904999999999</v>
      </c>
      <c r="K11">
        <f>所有燃气电厂!M11</f>
        <v>16808.923999999999</v>
      </c>
    </row>
    <row r="12" spans="1:11" x14ac:dyDescent="0.25">
      <c r="A12" s="51"/>
      <c r="B12" s="22">
        <v>10</v>
      </c>
      <c r="C12" s="23">
        <f>所有燃气电厂!C12</f>
        <v>6759.28</v>
      </c>
      <c r="D12" s="23">
        <f>所有燃气电厂!D12</f>
        <v>10036.84</v>
      </c>
      <c r="E12" s="23">
        <f>所有燃气电厂!E12</f>
        <v>4658.72</v>
      </c>
      <c r="F12" s="23">
        <f>所有燃气电厂!F12</f>
        <v>7548.8159999999998</v>
      </c>
      <c r="G12" s="23">
        <f>所有燃气电厂!G12</f>
        <v>4476.1239999999998</v>
      </c>
      <c r="H12" s="23">
        <f>所有燃气电厂!J12</f>
        <v>8909.5159999999996</v>
      </c>
      <c r="I12" s="31">
        <f t="shared" si="0"/>
        <v>42389.296000000002</v>
      </c>
      <c r="K12">
        <f>所有燃气电厂!M12</f>
        <v>13568.236000000001</v>
      </c>
    </row>
    <row r="13" spans="1:11" x14ac:dyDescent="0.25">
      <c r="A13" s="51"/>
      <c r="B13" s="22">
        <v>11</v>
      </c>
      <c r="C13" s="23">
        <f>所有燃气电厂!C13</f>
        <v>7941.4</v>
      </c>
      <c r="D13" s="23">
        <f>所有燃气电厂!D13</f>
        <v>9250</v>
      </c>
      <c r="E13" s="23">
        <f>所有燃气电厂!E13</f>
        <v>8105.8600000000006</v>
      </c>
      <c r="F13" s="23">
        <f>所有燃气电厂!F13</f>
        <v>4901.1400000000003</v>
      </c>
      <c r="G13" s="23">
        <f>所有燃气电厂!G13</f>
        <v>5669.86</v>
      </c>
      <c r="H13" s="23">
        <f>所有燃气电厂!J13</f>
        <v>10653.369999999999</v>
      </c>
      <c r="I13" s="31">
        <f t="shared" si="0"/>
        <v>46521.630000000005</v>
      </c>
      <c r="K13">
        <f>所有燃气电厂!M13</f>
        <v>18759.23</v>
      </c>
    </row>
    <row r="14" spans="1:11" x14ac:dyDescent="0.25">
      <c r="A14" s="51"/>
      <c r="B14" s="22">
        <v>12</v>
      </c>
      <c r="C14" s="23">
        <f>所有燃气电厂!C14</f>
        <v>0</v>
      </c>
      <c r="D14" s="23">
        <f>所有燃气电厂!D14</f>
        <v>0</v>
      </c>
      <c r="E14" s="23">
        <f>所有燃气电厂!E14</f>
        <v>0</v>
      </c>
      <c r="F14" s="23">
        <f>所有燃气电厂!F14</f>
        <v>0</v>
      </c>
      <c r="G14" s="23">
        <f>所有燃气电厂!G14</f>
        <v>0</v>
      </c>
      <c r="H14" s="23">
        <f>所有燃气电厂!J14</f>
        <v>0</v>
      </c>
      <c r="I14" s="31">
        <f t="shared" si="0"/>
        <v>0</v>
      </c>
      <c r="K14">
        <f>所有燃气电厂!M14</f>
        <v>0</v>
      </c>
    </row>
    <row r="15" spans="1:11" x14ac:dyDescent="0.25">
      <c r="A15" s="52" t="s">
        <v>19</v>
      </c>
      <c r="B15" s="24" t="s">
        <v>7</v>
      </c>
      <c r="C15" s="25">
        <f>所有燃气电厂!C15</f>
        <v>0</v>
      </c>
      <c r="D15" s="25">
        <f>所有燃气电厂!D15</f>
        <v>13641.144</v>
      </c>
      <c r="E15" s="25">
        <f>所有燃气电厂!E15</f>
        <v>0</v>
      </c>
      <c r="F15" s="25">
        <f>所有燃气电厂!F15</f>
        <v>11945.933999999999</v>
      </c>
      <c r="G15" s="25">
        <f>所有燃气电厂!G15</f>
        <v>2738.3159999999998</v>
      </c>
      <c r="H15" s="25">
        <f>所有燃气电厂!J15</f>
        <v>8217.8799999999992</v>
      </c>
      <c r="I15" s="32">
        <f t="shared" ref="I15:I27" si="1">SUM(C15:H15)</f>
        <v>36543.273999999998</v>
      </c>
      <c r="K15">
        <f>所有燃气电厂!M15</f>
        <v>8217.8799999999992</v>
      </c>
    </row>
    <row r="16" spans="1:11" x14ac:dyDescent="0.25">
      <c r="A16" s="52"/>
      <c r="B16" s="24" t="s">
        <v>8</v>
      </c>
      <c r="C16" s="25">
        <f>所有燃气电厂!C16</f>
        <v>4084.6080000000002</v>
      </c>
      <c r="D16" s="25">
        <f>所有燃气电厂!D16</f>
        <v>20530.224000000002</v>
      </c>
      <c r="E16" s="25">
        <f>所有燃气电厂!E16</f>
        <v>0</v>
      </c>
      <c r="F16" s="25">
        <f>所有燃气电厂!F16</f>
        <v>17450.268</v>
      </c>
      <c r="G16" s="25">
        <f>所有燃气电厂!G16</f>
        <v>13279.668999999998</v>
      </c>
      <c r="H16" s="25">
        <f>所有燃气电厂!J16</f>
        <v>11383.24</v>
      </c>
      <c r="I16" s="32">
        <f t="shared" si="1"/>
        <v>66728.009000000005</v>
      </c>
      <c r="K16">
        <f>所有燃气电厂!M16</f>
        <v>11383.24</v>
      </c>
    </row>
    <row r="17" spans="1:11" x14ac:dyDescent="0.25">
      <c r="A17" s="52"/>
      <c r="B17" s="24" t="s">
        <v>9</v>
      </c>
      <c r="C17" s="25">
        <f>所有燃气电厂!C17</f>
        <v>19162.968000000001</v>
      </c>
      <c r="D17" s="25">
        <f>所有燃气电厂!D17</f>
        <v>32444.368000000002</v>
      </c>
      <c r="E17" s="25">
        <f>所有燃气电厂!E17</f>
        <v>5397.7439999999997</v>
      </c>
      <c r="F17" s="25">
        <f>所有燃气电厂!F17</f>
        <v>24996.576000000001</v>
      </c>
      <c r="G17" s="25">
        <f>所有燃气电厂!G17</f>
        <v>24323.437999999998</v>
      </c>
      <c r="H17" s="25">
        <f>所有燃气电厂!J17</f>
        <v>20049.919999999998</v>
      </c>
      <c r="I17" s="32">
        <f t="shared" si="1"/>
        <v>126375.014</v>
      </c>
      <c r="K17">
        <f>所有燃气电厂!M17</f>
        <v>25447.663999999997</v>
      </c>
    </row>
    <row r="18" spans="1:11" x14ac:dyDescent="0.25">
      <c r="A18" s="52"/>
      <c r="B18" s="24" t="s">
        <v>10</v>
      </c>
      <c r="C18" s="25">
        <f>所有燃气电厂!C18</f>
        <v>34645.688000000002</v>
      </c>
      <c r="D18" s="25">
        <f>所有燃气电厂!D18</f>
        <v>49978.544000000002</v>
      </c>
      <c r="E18" s="25">
        <f>所有燃气电厂!E18</f>
        <v>13639.471999999998</v>
      </c>
      <c r="F18" s="25">
        <f>所有燃气电厂!F18</f>
        <v>32496.882000000001</v>
      </c>
      <c r="G18" s="25">
        <f>所有燃气电厂!G18</f>
        <v>38533.362000000001</v>
      </c>
      <c r="H18" s="25">
        <f>所有燃气电厂!J18</f>
        <v>29872.479999999996</v>
      </c>
      <c r="I18" s="32">
        <f t="shared" si="1"/>
        <v>199166.42800000001</v>
      </c>
      <c r="K18">
        <f>所有燃气电厂!M18</f>
        <v>43511.95199999999</v>
      </c>
    </row>
    <row r="19" spans="1:11" x14ac:dyDescent="0.25">
      <c r="A19" s="52"/>
      <c r="B19" s="24" t="s">
        <v>11</v>
      </c>
      <c r="C19" s="25">
        <f>所有燃气电厂!C19</f>
        <v>50877.376000000004</v>
      </c>
      <c r="D19" s="25">
        <f>所有燃气电厂!D19</f>
        <v>68387.176000000007</v>
      </c>
      <c r="E19" s="25">
        <f>所有燃气电厂!E19</f>
        <v>23431.231999999996</v>
      </c>
      <c r="F19" s="25">
        <f>所有燃气电厂!F19</f>
        <v>44895.576000000001</v>
      </c>
      <c r="G19" s="25">
        <f>所有燃气电厂!G19</f>
        <v>54405.009000000005</v>
      </c>
      <c r="H19" s="25">
        <f>所有燃气电厂!J19</f>
        <v>38833.784</v>
      </c>
      <c r="I19" s="32">
        <f t="shared" si="1"/>
        <v>280830.15299999999</v>
      </c>
      <c r="K19">
        <f>所有燃气电厂!M19</f>
        <v>62265.015999999996</v>
      </c>
    </row>
    <row r="20" spans="1:11" x14ac:dyDescent="0.25">
      <c r="A20" s="52"/>
      <c r="B20" s="24" t="s">
        <v>12</v>
      </c>
      <c r="C20" s="25">
        <f>所有燃气电厂!C20</f>
        <v>65577.952000000005</v>
      </c>
      <c r="D20" s="25">
        <f>所有燃气电厂!D20</f>
        <v>87508.08</v>
      </c>
      <c r="E20" s="25">
        <f>所有燃气电厂!E20</f>
        <v>25784.175999999996</v>
      </c>
      <c r="F20" s="25">
        <f>所有燃气电厂!F20</f>
        <v>60606.942000000003</v>
      </c>
      <c r="G20" s="25">
        <f>所有燃气电厂!G20</f>
        <v>69280.186000000002</v>
      </c>
      <c r="H20" s="25">
        <f>所有燃气电厂!J20</f>
        <v>44579.92</v>
      </c>
      <c r="I20" s="32">
        <f t="shared" si="1"/>
        <v>353337.25599999999</v>
      </c>
      <c r="K20">
        <f>所有燃气电厂!M20</f>
        <v>70364.09599999999</v>
      </c>
    </row>
    <row r="21" spans="1:11" x14ac:dyDescent="0.25">
      <c r="A21" s="52"/>
      <c r="B21" s="24" t="s">
        <v>13</v>
      </c>
      <c r="C21" s="25">
        <f>所有燃气电厂!C21</f>
        <v>80805.648000000001</v>
      </c>
      <c r="D21" s="25">
        <f>所有燃气电厂!D21</f>
        <v>109350.03200000001</v>
      </c>
      <c r="E21" s="25">
        <f>所有燃气电厂!E21</f>
        <v>34545.983999999997</v>
      </c>
      <c r="F21" s="25">
        <f>所有燃气电厂!F21</f>
        <v>74510.766000000003</v>
      </c>
      <c r="G21" s="25">
        <f>所有燃气电厂!G21</f>
        <v>88119.633000000002</v>
      </c>
      <c r="H21" s="25">
        <f>所有燃气电厂!J21</f>
        <v>53197.936000000002</v>
      </c>
      <c r="I21" s="32">
        <f t="shared" si="1"/>
        <v>440529.99899999995</v>
      </c>
      <c r="K21">
        <f>所有燃气电厂!M21</f>
        <v>87743.92</v>
      </c>
    </row>
    <row r="22" spans="1:11" x14ac:dyDescent="0.25">
      <c r="A22" s="52"/>
      <c r="B22" s="24" t="s">
        <v>14</v>
      </c>
      <c r="C22" s="25">
        <f>所有燃气电厂!C22</f>
        <v>93931.024000000005</v>
      </c>
      <c r="D22" s="25">
        <f>所有燃气电厂!D22</f>
        <v>129428.96600000001</v>
      </c>
      <c r="E22" s="25">
        <f>所有燃气电厂!E22</f>
        <v>43519.163999999997</v>
      </c>
      <c r="F22" s="25">
        <f>所有燃气电厂!F22</f>
        <v>91055.266000000003</v>
      </c>
      <c r="G22" s="25">
        <f>所有燃气电厂!G22</f>
        <v>107041.34299999999</v>
      </c>
      <c r="H22" s="25">
        <f>所有燃气电厂!J22</f>
        <v>64235.686000000002</v>
      </c>
      <c r="I22" s="32">
        <f t="shared" si="1"/>
        <v>529211.44900000002</v>
      </c>
      <c r="K22">
        <f>所有燃气电厂!M22</f>
        <v>107754.85</v>
      </c>
    </row>
    <row r="23" spans="1:11" x14ac:dyDescent="0.25">
      <c r="A23" s="52"/>
      <c r="B23" s="24" t="s">
        <v>15</v>
      </c>
      <c r="C23" s="25">
        <f>所有燃气电厂!C23</f>
        <v>106348.88</v>
      </c>
      <c r="D23" s="25">
        <f>所有燃气电厂!D23</f>
        <v>147466.85400000002</v>
      </c>
      <c r="E23" s="25">
        <f>所有燃气电厂!E23</f>
        <v>50341.803999999996</v>
      </c>
      <c r="F23" s="25">
        <f>所有燃气电厂!F23</f>
        <v>101970.913</v>
      </c>
      <c r="G23" s="25">
        <f>所有燃气电厂!G23</f>
        <v>118733.93299999999</v>
      </c>
      <c r="H23" s="25">
        <f>所有燃气电厂!J23</f>
        <v>74221.97</v>
      </c>
      <c r="I23" s="32">
        <f t="shared" si="1"/>
        <v>599084.35399999993</v>
      </c>
      <c r="K23">
        <f>所有燃气电厂!M23</f>
        <v>124563.774</v>
      </c>
    </row>
    <row r="24" spans="1:11" x14ac:dyDescent="0.25">
      <c r="A24" s="52"/>
      <c r="B24" s="24" t="s">
        <v>16</v>
      </c>
      <c r="C24" s="25">
        <f>所有燃气电厂!C24</f>
        <v>113108.16</v>
      </c>
      <c r="D24" s="25">
        <f>所有燃气电厂!D24</f>
        <v>157503.69400000002</v>
      </c>
      <c r="E24" s="25">
        <f>所有燃气电厂!E24</f>
        <v>55000.523999999998</v>
      </c>
      <c r="F24" s="25">
        <f>所有燃气电厂!F24</f>
        <v>109519.72900000001</v>
      </c>
      <c r="G24" s="25">
        <f>所有燃气电厂!G24</f>
        <v>123210.05699999999</v>
      </c>
      <c r="H24" s="25">
        <f>所有燃气电厂!J24</f>
        <v>83131.486000000004</v>
      </c>
      <c r="I24" s="32">
        <f t="shared" si="1"/>
        <v>641473.65</v>
      </c>
      <c r="K24">
        <f>所有燃气电厂!M24</f>
        <v>138132.01</v>
      </c>
    </row>
    <row r="25" spans="1:11" x14ac:dyDescent="0.25">
      <c r="A25" s="52"/>
      <c r="B25" s="24" t="s">
        <v>18</v>
      </c>
      <c r="C25" s="25">
        <f>所有燃气电厂!C25</f>
        <v>121049.56</v>
      </c>
      <c r="D25" s="25">
        <f>所有燃气电厂!D25</f>
        <v>166753.69400000002</v>
      </c>
      <c r="E25" s="25">
        <f>所有燃气电厂!E25</f>
        <v>63106.383999999998</v>
      </c>
      <c r="F25" s="25">
        <f>所有燃气电厂!F25</f>
        <v>114420.86900000001</v>
      </c>
      <c r="G25" s="25">
        <f>所有燃气电厂!G25</f>
        <v>128879.91699999999</v>
      </c>
      <c r="H25" s="25">
        <f>所有燃气电厂!J25</f>
        <v>93784.856</v>
      </c>
      <c r="I25" s="32">
        <f t="shared" si="1"/>
        <v>687995.28</v>
      </c>
      <c r="K25">
        <f>所有燃气电厂!M25</f>
        <v>156891.24</v>
      </c>
    </row>
    <row r="26" spans="1:11" x14ac:dyDescent="0.25">
      <c r="A26" s="52"/>
      <c r="B26" s="24" t="s">
        <v>17</v>
      </c>
      <c r="C26" s="25">
        <f>所有燃气电厂!C26</f>
        <v>121049.56</v>
      </c>
      <c r="D26" s="25">
        <f>所有燃气电厂!D26</f>
        <v>166753.69400000002</v>
      </c>
      <c r="E26" s="25">
        <f>所有燃气电厂!E26</f>
        <v>63106.383999999998</v>
      </c>
      <c r="F26" s="25">
        <f>所有燃气电厂!F26</f>
        <v>114420.86900000001</v>
      </c>
      <c r="G26" s="25">
        <f>所有燃气电厂!G26</f>
        <v>128879.91699999999</v>
      </c>
      <c r="H26" s="25">
        <f>所有燃气电厂!J26</f>
        <v>93784.856</v>
      </c>
      <c r="I26" s="32">
        <f t="shared" si="1"/>
        <v>687995.28</v>
      </c>
      <c r="K26">
        <f>所有燃气电厂!M26</f>
        <v>156891.24</v>
      </c>
    </row>
    <row r="27" spans="1:11" ht="18" customHeight="1" x14ac:dyDescent="0.25">
      <c r="A27" s="6" t="s">
        <v>6</v>
      </c>
      <c r="B27" s="7"/>
      <c r="C27" s="3">
        <f>所有燃气电厂!C27</f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所有燃气电厂!J27</f>
        <v>44</v>
      </c>
      <c r="I27" s="33">
        <f t="shared" si="1"/>
        <v>257.48</v>
      </c>
      <c r="K27">
        <f>所有燃气电厂!M27</f>
        <v>68.3</v>
      </c>
    </row>
    <row r="28" spans="1:11" x14ac:dyDescent="0.25">
      <c r="A28" s="51" t="s">
        <v>20</v>
      </c>
      <c r="B28" s="22">
        <v>1</v>
      </c>
      <c r="C28" s="38">
        <f>所有燃气电厂!C28</f>
        <v>0</v>
      </c>
      <c r="D28" s="38">
        <f>所有燃气电厂!D28</f>
        <v>252.61377777777778</v>
      </c>
      <c r="E28" s="38">
        <f>所有燃气电厂!E28</f>
        <v>0</v>
      </c>
      <c r="F28" s="38">
        <f>所有燃气电厂!F28</f>
        <v>321.12725806451607</v>
      </c>
      <c r="G28" s="38">
        <f>所有燃气电厂!G28</f>
        <v>44.670734094616641</v>
      </c>
      <c r="H28" s="38">
        <f>所有燃气电厂!J28</f>
        <v>186.76999999999998</v>
      </c>
      <c r="I28" s="39">
        <f>I3/I27</f>
        <v>141.92665061363988</v>
      </c>
      <c r="J28" s="37"/>
      <c r="K28" s="37">
        <f>所有燃气电厂!M28</f>
        <v>120.3203513909224</v>
      </c>
    </row>
    <row r="29" spans="1:11" x14ac:dyDescent="0.25">
      <c r="A29" s="51"/>
      <c r="B29" s="22">
        <v>2</v>
      </c>
      <c r="C29" s="38">
        <f>所有燃气电厂!C29</f>
        <v>111.35790621592149</v>
      </c>
      <c r="D29" s="38">
        <f>所有燃气电厂!D29</f>
        <v>127.57555555555555</v>
      </c>
      <c r="E29" s="38">
        <f>所有燃气电厂!E29</f>
        <v>0</v>
      </c>
      <c r="F29" s="38">
        <f>所有燃气电厂!F29</f>
        <v>147.96596774193546</v>
      </c>
      <c r="G29" s="38">
        <f>所有燃气电厂!G29</f>
        <v>177.16559663865544</v>
      </c>
      <c r="H29" s="38">
        <f>所有燃气电厂!J29</f>
        <v>71.94</v>
      </c>
      <c r="I29" s="39">
        <f>I4/I27</f>
        <v>117.23137719434519</v>
      </c>
      <c r="J29" s="37"/>
      <c r="K29" s="37">
        <f>所有燃气电厂!M29</f>
        <v>46.344948755490485</v>
      </c>
    </row>
    <row r="30" spans="1:11" x14ac:dyDescent="0.25">
      <c r="A30" s="51"/>
      <c r="B30" s="22">
        <v>3</v>
      </c>
      <c r="C30" s="38">
        <f>所有燃气电厂!C30</f>
        <v>411.07851690294439</v>
      </c>
      <c r="D30" s="38">
        <f>所有燃气电厂!D30</f>
        <v>220.63229629629629</v>
      </c>
      <c r="E30" s="38">
        <f>所有燃气电厂!E30</f>
        <v>222.12938271604935</v>
      </c>
      <c r="F30" s="38">
        <f>所有燃气电厂!F30</f>
        <v>202.85774193548386</v>
      </c>
      <c r="G30" s="38">
        <f>所有燃气电厂!G30</f>
        <v>185.60956302521009</v>
      </c>
      <c r="H30" s="38">
        <f>所有燃气电厂!J30</f>
        <v>196.97</v>
      </c>
      <c r="I30" s="39">
        <f>I5/I27</f>
        <v>231.65684713375794</v>
      </c>
      <c r="J30" s="37"/>
      <c r="K30" s="37">
        <f>所有燃气电厂!M30</f>
        <v>205.92128843338213</v>
      </c>
    </row>
    <row r="31" spans="1:11" x14ac:dyDescent="0.25">
      <c r="A31" s="51"/>
      <c r="B31" s="22">
        <v>4</v>
      </c>
      <c r="C31" s="38">
        <f>所有燃气电厂!C31</f>
        <v>422.10250817884406</v>
      </c>
      <c r="D31" s="38">
        <f>所有燃气电厂!D31</f>
        <v>324.70696296296296</v>
      </c>
      <c r="E31" s="38">
        <f>所有燃气电厂!E31</f>
        <v>339.16576131687236</v>
      </c>
      <c r="F31" s="38">
        <f>所有燃气电厂!F31</f>
        <v>201.62112903225804</v>
      </c>
      <c r="G31" s="38">
        <f>所有燃气电厂!G31</f>
        <v>231.80952691680264</v>
      </c>
      <c r="H31" s="38">
        <f>所有燃气电厂!J31</f>
        <v>223.23999999999998</v>
      </c>
      <c r="I31" s="39">
        <f>I6/I27</f>
        <v>282.70706074258192</v>
      </c>
      <c r="J31" s="37"/>
      <c r="K31" s="37">
        <f>所有燃气电厂!M31</f>
        <v>264.48445095168375</v>
      </c>
    </row>
    <row r="32" spans="1:11" x14ac:dyDescent="0.25">
      <c r="A32" s="51"/>
      <c r="B32" s="22">
        <v>5</v>
      </c>
      <c r="C32" s="38">
        <f>所有燃气电厂!C32</f>
        <v>442.52148309705564</v>
      </c>
      <c r="D32" s="38">
        <f>所有燃气电厂!D32</f>
        <v>340.9005925925926</v>
      </c>
      <c r="E32" s="38">
        <f>所有燃气电厂!E32</f>
        <v>402.95308641975311</v>
      </c>
      <c r="F32" s="38">
        <f>所有燃气电厂!F32</f>
        <v>333.29822580645157</v>
      </c>
      <c r="G32" s="38">
        <f>所有燃气电厂!G32</f>
        <v>258.91756933115829</v>
      </c>
      <c r="H32" s="38">
        <f>所有燃气电厂!J32</f>
        <v>203.666</v>
      </c>
      <c r="I32" s="39">
        <f>I7/I27</f>
        <v>317.16531381078141</v>
      </c>
      <c r="J32" s="37"/>
      <c r="K32" s="37">
        <f>所有燃气电厂!M32</f>
        <v>274.56901903367498</v>
      </c>
    </row>
    <row r="33" spans="1:11" x14ac:dyDescent="0.25">
      <c r="A33" s="51"/>
      <c r="B33" s="22">
        <v>6</v>
      </c>
      <c r="C33" s="38">
        <f>所有燃气电厂!C33</f>
        <v>400.77906215921479</v>
      </c>
      <c r="D33" s="38">
        <f>所有燃气电厂!D33</f>
        <v>354.09081481481479</v>
      </c>
      <c r="E33" s="38">
        <f>所有燃气电厂!E33</f>
        <v>96.82897119341564</v>
      </c>
      <c r="F33" s="38">
        <f>所有燃气电厂!F33</f>
        <v>422.34854838709674</v>
      </c>
      <c r="G33" s="38">
        <f>所有燃气电厂!G33</f>
        <v>242.66194127243068</v>
      </c>
      <c r="H33" s="38">
        <f>所有燃气电厂!J33</f>
        <v>130.59400000000002</v>
      </c>
      <c r="I33" s="39">
        <f>I8/I27</f>
        <v>281.60285459064778</v>
      </c>
      <c r="J33" s="37"/>
      <c r="K33" s="37">
        <f>所有燃气电厂!M33</f>
        <v>118.58096632503661</v>
      </c>
    </row>
    <row r="34" spans="1:11" x14ac:dyDescent="0.25">
      <c r="A34" s="51"/>
      <c r="B34" s="22">
        <v>7</v>
      </c>
      <c r="C34" s="38">
        <f>所有燃气电厂!C34</f>
        <v>415.14983642311887</v>
      </c>
      <c r="D34" s="38">
        <f>所有燃气电厂!D34</f>
        <v>404.48059259259259</v>
      </c>
      <c r="E34" s="38">
        <f>所有燃气电厂!E34</f>
        <v>360.56823045267492</v>
      </c>
      <c r="F34" s="38">
        <f>所有燃气电厂!F34</f>
        <v>373.75870967741935</v>
      </c>
      <c r="G34" s="38">
        <f>所有燃气电厂!G34</f>
        <v>307.33192495921696</v>
      </c>
      <c r="H34" s="38">
        <f>所有燃气电厂!J34</f>
        <v>195.864</v>
      </c>
      <c r="I34" s="39">
        <f>I9/I27</f>
        <v>338.63889622494958</v>
      </c>
      <c r="J34" s="37"/>
      <c r="K34" s="37">
        <f>所有燃气电厂!M34</f>
        <v>254.4630161054173</v>
      </c>
    </row>
    <row r="35" spans="1:11" x14ac:dyDescent="0.25">
      <c r="A35" s="51"/>
      <c r="B35" s="22">
        <v>8</v>
      </c>
      <c r="C35" s="38">
        <f>所有燃气电厂!C35</f>
        <v>357.83467829880044</v>
      </c>
      <c r="D35" s="38">
        <f>所有燃气电厂!D35</f>
        <v>371.83211111111115</v>
      </c>
      <c r="E35" s="38">
        <f>所有燃气电厂!E35</f>
        <v>369.26666666666665</v>
      </c>
      <c r="F35" s="38">
        <f>所有燃气电厂!F35</f>
        <v>444.74462365591393</v>
      </c>
      <c r="G35" s="38">
        <f>所有燃气电厂!G35</f>
        <v>308.67389885807506</v>
      </c>
      <c r="H35" s="38">
        <f>所有燃气电厂!J35</f>
        <v>250.85795454545453</v>
      </c>
      <c r="I35" s="39">
        <f>I10/I27</f>
        <v>344.42073170731703</v>
      </c>
      <c r="J35" s="37"/>
      <c r="K35" s="37">
        <f>所有燃气电厂!M35</f>
        <v>292.98579795021965</v>
      </c>
    </row>
    <row r="36" spans="1:11" s="46" customFormat="1" x14ac:dyDescent="0.25">
      <c r="A36" s="51"/>
      <c r="B36" s="22">
        <v>9</v>
      </c>
      <c r="C36" s="38">
        <f>所有燃气电厂!C36</f>
        <v>338.54569247546345</v>
      </c>
      <c r="D36" s="38">
        <f>所有燃气电厂!D36</f>
        <v>334.03496296296294</v>
      </c>
      <c r="E36" s="38">
        <f>所有燃气电厂!E36</f>
        <v>280.76707818930043</v>
      </c>
      <c r="F36" s="38">
        <f>所有燃气电厂!F36</f>
        <v>293.43137096774194</v>
      </c>
      <c r="G36" s="38">
        <f>所有燃气电厂!G36</f>
        <v>190.74371941272432</v>
      </c>
      <c r="H36" s="38">
        <f>所有燃气电厂!J36</f>
        <v>226.96099999999998</v>
      </c>
      <c r="I36" s="39">
        <f>I11/I27</f>
        <v>271.37216482833617</v>
      </c>
      <c r="J36" s="45"/>
      <c r="K36" s="45">
        <f>所有燃气电厂!M36</f>
        <v>246.1043045387994</v>
      </c>
    </row>
    <row r="37" spans="1:11" x14ac:dyDescent="0.25">
      <c r="A37" s="51"/>
      <c r="B37" s="22">
        <v>10</v>
      </c>
      <c r="C37" s="38">
        <f>所有燃气电厂!C37</f>
        <v>184.27699018538712</v>
      </c>
      <c r="D37" s="38">
        <f>所有燃气电厂!D37</f>
        <v>185.8674074074074</v>
      </c>
      <c r="E37" s="38">
        <f>所有燃气电厂!E37</f>
        <v>191.71687242798353</v>
      </c>
      <c r="F37" s="38">
        <f>所有燃气电厂!F37</f>
        <v>202.92516129032256</v>
      </c>
      <c r="G37" s="38">
        <f>所有燃气电厂!G37</f>
        <v>73.019967373572598</v>
      </c>
      <c r="H37" s="38">
        <f>所有燃气电厂!J37</f>
        <v>202.489</v>
      </c>
      <c r="I37" s="39">
        <f>I12/I27</f>
        <v>164.63141214851638</v>
      </c>
      <c r="J37" s="37"/>
      <c r="K37" s="37">
        <f>所有燃气电厂!M37</f>
        <v>198.65645680819915</v>
      </c>
    </row>
    <row r="38" spans="1:11" x14ac:dyDescent="0.25">
      <c r="A38" s="51"/>
      <c r="B38" s="22">
        <v>11</v>
      </c>
      <c r="C38" s="38">
        <f>所有燃气电厂!C38</f>
        <v>216.50490730643401</v>
      </c>
      <c r="D38" s="38">
        <f>所有燃气电厂!D38</f>
        <v>171.2962962962963</v>
      </c>
      <c r="E38" s="38">
        <f>所有燃气电厂!E38</f>
        <v>333.57448559670786</v>
      </c>
      <c r="F38" s="38">
        <f>所有燃气电厂!F38</f>
        <v>131.7510752688172</v>
      </c>
      <c r="G38" s="38">
        <f>所有燃气电厂!G38</f>
        <v>92.493637846655787</v>
      </c>
      <c r="H38" s="38">
        <f>所有燃气电厂!J38</f>
        <v>242.12204545454543</v>
      </c>
      <c r="I38" s="39">
        <f>I13/I27</f>
        <v>180.68055771322045</v>
      </c>
      <c r="J38" s="37"/>
      <c r="K38" s="37">
        <f>所有燃气电厂!M38</f>
        <v>274.65929721815519</v>
      </c>
    </row>
    <row r="39" spans="1:11" x14ac:dyDescent="0.25">
      <c r="A39" s="51"/>
      <c r="B39" s="22">
        <v>12</v>
      </c>
      <c r="C39" s="38">
        <f>所有燃气电厂!C39</f>
        <v>0</v>
      </c>
      <c r="D39" s="38">
        <f>所有燃气电厂!D39</f>
        <v>0</v>
      </c>
      <c r="E39" s="38">
        <f>所有燃气电厂!E39</f>
        <v>0</v>
      </c>
      <c r="F39" s="38">
        <f>所有燃气电厂!F39</f>
        <v>0</v>
      </c>
      <c r="G39" s="38">
        <f>所有燃气电厂!G39</f>
        <v>0</v>
      </c>
      <c r="H39" s="38">
        <f>所有燃气电厂!J39</f>
        <v>0</v>
      </c>
      <c r="I39" s="39">
        <f>I14/I27</f>
        <v>0</v>
      </c>
      <c r="J39" s="37"/>
      <c r="K39" s="37">
        <f>所有燃气电厂!M39</f>
        <v>0</v>
      </c>
    </row>
    <row r="40" spans="1:11" x14ac:dyDescent="0.25">
      <c r="A40" s="52" t="s">
        <v>22</v>
      </c>
      <c r="B40" s="24" t="s">
        <v>7</v>
      </c>
      <c r="C40" s="35">
        <f>所有燃气电厂!C40</f>
        <v>0</v>
      </c>
      <c r="D40" s="35">
        <f>所有燃气电厂!D40</f>
        <v>252.61377777777778</v>
      </c>
      <c r="E40" s="35">
        <f>所有燃气电厂!E40</f>
        <v>0</v>
      </c>
      <c r="F40" s="35">
        <f>所有燃气电厂!F40</f>
        <v>321.12725806451607</v>
      </c>
      <c r="G40" s="35">
        <f>所有燃气电厂!G40</f>
        <v>44.670734094616641</v>
      </c>
      <c r="H40" s="35">
        <f>所有燃气电厂!J40</f>
        <v>186.76999999999998</v>
      </c>
      <c r="I40" s="36">
        <f>I15/I27</f>
        <v>141.92665061363988</v>
      </c>
      <c r="J40" s="37"/>
      <c r="K40" s="37">
        <f>所有燃气电厂!M40</f>
        <v>120.3203513909224</v>
      </c>
    </row>
    <row r="41" spans="1:11" x14ac:dyDescent="0.25">
      <c r="A41" s="52"/>
      <c r="B41" s="24" t="s">
        <v>8</v>
      </c>
      <c r="C41" s="35">
        <f>所有燃气电厂!C41</f>
        <v>111.35790621592149</v>
      </c>
      <c r="D41" s="35">
        <f>所有燃气电厂!D41</f>
        <v>380.18933333333337</v>
      </c>
      <c r="E41" s="35">
        <f>所有燃气电厂!E41</f>
        <v>0</v>
      </c>
      <c r="F41" s="35">
        <f>所有燃气电厂!F41</f>
        <v>469.09322580645158</v>
      </c>
      <c r="G41" s="35">
        <f>所有燃气电厂!G41</f>
        <v>216.63407830342575</v>
      </c>
      <c r="H41" s="35">
        <f>所有燃气电厂!J41</f>
        <v>258.70999999999998</v>
      </c>
      <c r="I41" s="36">
        <f>I16/I27</f>
        <v>259.15802780798509</v>
      </c>
      <c r="J41" s="37"/>
      <c r="K41" s="37">
        <f>所有燃气电厂!M41</f>
        <v>166.66530014641287</v>
      </c>
    </row>
    <row r="42" spans="1:11" x14ac:dyDescent="0.25">
      <c r="A42" s="52"/>
      <c r="B42" s="24" t="s">
        <v>9</v>
      </c>
      <c r="C42" s="35">
        <f>所有燃气电厂!C42</f>
        <v>522.43642311886595</v>
      </c>
      <c r="D42" s="35">
        <f>所有燃气电厂!D42</f>
        <v>600.82162962962968</v>
      </c>
      <c r="E42" s="35">
        <f>所有燃气电厂!E42</f>
        <v>222.12938271604935</v>
      </c>
      <c r="F42" s="35">
        <f>所有燃气电厂!F42</f>
        <v>671.95096774193541</v>
      </c>
      <c r="G42" s="35">
        <f>所有燃气电厂!G42</f>
        <v>396.79344208809135</v>
      </c>
      <c r="H42" s="35">
        <f>所有燃气电厂!J42</f>
        <v>455.67999999999995</v>
      </c>
      <c r="I42" s="36">
        <f>I17/I27</f>
        <v>490.81487494174297</v>
      </c>
      <c r="J42" s="37"/>
      <c r="K42" s="37">
        <f>所有燃气电厂!M42</f>
        <v>372.58658857979498</v>
      </c>
    </row>
    <row r="43" spans="1:11" x14ac:dyDescent="0.25">
      <c r="A43" s="52"/>
      <c r="B43" s="24" t="s">
        <v>10</v>
      </c>
      <c r="C43" s="35">
        <f>所有燃气电厂!C43</f>
        <v>944.53893129770995</v>
      </c>
      <c r="D43" s="35">
        <f>所有燃气电厂!D43</f>
        <v>925.52859259259264</v>
      </c>
      <c r="E43" s="35">
        <f>所有燃气电厂!E43</f>
        <v>561.29514403292171</v>
      </c>
      <c r="F43" s="35">
        <f>所有燃气电厂!F43</f>
        <v>873.57209677419348</v>
      </c>
      <c r="G43" s="35">
        <f>所有燃气电厂!G43</f>
        <v>628.60296900489402</v>
      </c>
      <c r="H43" s="35">
        <f>所有燃气电厂!J43</f>
        <v>678.92</v>
      </c>
      <c r="I43" s="36">
        <f>I18/I27</f>
        <v>773.52193568432494</v>
      </c>
      <c r="J43" s="37"/>
      <c r="K43" s="37">
        <f>所有燃气电厂!M43</f>
        <v>637.07103953147862</v>
      </c>
    </row>
    <row r="44" spans="1:11" x14ac:dyDescent="0.25">
      <c r="A44" s="52"/>
      <c r="B44" s="24" t="s">
        <v>11</v>
      </c>
      <c r="C44" s="35">
        <f>所有燃气电厂!C44</f>
        <v>1387.0604143947658</v>
      </c>
      <c r="D44" s="35">
        <f>所有燃气电厂!D44</f>
        <v>1266.4291851851854</v>
      </c>
      <c r="E44" s="35">
        <f>所有燃气电厂!E44</f>
        <v>964.24823045267476</v>
      </c>
      <c r="F44" s="35">
        <f>所有燃气电厂!F44</f>
        <v>1206.8703225806451</v>
      </c>
      <c r="G44" s="35">
        <f>所有燃气电厂!G44</f>
        <v>887.52053833605237</v>
      </c>
      <c r="H44" s="35">
        <f>所有燃气电厂!J44</f>
        <v>882.58600000000001</v>
      </c>
      <c r="I44" s="36">
        <f>I19/I27</f>
        <v>1090.6872494951062</v>
      </c>
      <c r="J44" s="37"/>
      <c r="K44" s="37">
        <f>所有燃气电厂!M44</f>
        <v>911.64005856515371</v>
      </c>
    </row>
    <row r="45" spans="1:11" x14ac:dyDescent="0.25">
      <c r="A45" s="52"/>
      <c r="B45" s="24" t="s">
        <v>12</v>
      </c>
      <c r="C45" s="35">
        <f>所有燃气电厂!C45</f>
        <v>1787.8394765539806</v>
      </c>
      <c r="D45" s="35">
        <f>所有燃气电厂!D45</f>
        <v>1620.52</v>
      </c>
      <c r="E45" s="35">
        <f>所有燃气电厂!E45</f>
        <v>1061.0772016460903</v>
      </c>
      <c r="F45" s="35">
        <f>所有燃气电厂!F45</f>
        <v>1629.2188709677419</v>
      </c>
      <c r="G45" s="35">
        <f>所有燃气电厂!G45</f>
        <v>1130.1824796084829</v>
      </c>
      <c r="H45" s="35">
        <f>所有燃气电厂!J45</f>
        <v>1013.18</v>
      </c>
      <c r="I45" s="36">
        <f>I20/I27</f>
        <v>1372.2901040857541</v>
      </c>
      <c r="J45" s="37"/>
      <c r="K45" s="37">
        <f>所有燃气电厂!M45</f>
        <v>1030.2210248901902</v>
      </c>
    </row>
    <row r="46" spans="1:11" x14ac:dyDescent="0.25">
      <c r="A46" s="52"/>
      <c r="B46" s="24" t="s">
        <v>13</v>
      </c>
      <c r="C46" s="35">
        <f>所有燃气电厂!C46</f>
        <v>2202.9893129770994</v>
      </c>
      <c r="D46" s="35">
        <f>所有燃气电厂!D46</f>
        <v>2025.0005925925927</v>
      </c>
      <c r="E46" s="35">
        <f>所有燃气电厂!E46</f>
        <v>1421.6454320987652</v>
      </c>
      <c r="F46" s="35">
        <f>所有燃气电厂!F46</f>
        <v>2002.9775806451612</v>
      </c>
      <c r="G46" s="35">
        <f>所有燃气电厂!G46</f>
        <v>1437.5144045677</v>
      </c>
      <c r="H46" s="35">
        <f>所有燃气电厂!J46</f>
        <v>1209.0440000000001</v>
      </c>
      <c r="I46" s="36">
        <f>I21/I27</f>
        <v>1710.9290003107035</v>
      </c>
      <c r="J46" s="37"/>
      <c r="K46" s="37">
        <f>所有燃气电厂!M46</f>
        <v>1284.6840409956076</v>
      </c>
    </row>
    <row r="47" spans="1:11" x14ac:dyDescent="0.25">
      <c r="A47" s="52"/>
      <c r="B47" s="24" t="s">
        <v>14</v>
      </c>
      <c r="C47" s="35">
        <f>所有燃气电厂!C47</f>
        <v>2560.8239912759</v>
      </c>
      <c r="D47" s="35">
        <f>所有燃气电厂!D47</f>
        <v>2396.8327037037038</v>
      </c>
      <c r="E47" s="35">
        <f>所有燃气电厂!E47</f>
        <v>1790.9120987654319</v>
      </c>
      <c r="F47" s="35">
        <f>所有燃气电厂!F47</f>
        <v>2447.7222043010752</v>
      </c>
      <c r="G47" s="35">
        <f>所有燃气电厂!G47</f>
        <v>1746.1883034257748</v>
      </c>
      <c r="H47" s="35">
        <f>所有燃气电厂!J47</f>
        <v>1459.9019545454546</v>
      </c>
      <c r="I47" s="36">
        <f>I22/I27</f>
        <v>2055.3497320180209</v>
      </c>
      <c r="J47" s="37"/>
      <c r="K47" s="37">
        <f>所有燃气电厂!M47</f>
        <v>1577.6698389458275</v>
      </c>
    </row>
    <row r="48" spans="1:11" x14ac:dyDescent="0.25">
      <c r="A48" s="52"/>
      <c r="B48" s="24" t="s">
        <v>15</v>
      </c>
      <c r="C48" s="35">
        <f>所有燃气电厂!C48</f>
        <v>2899.3696837513635</v>
      </c>
      <c r="D48" s="35">
        <f>所有燃气电厂!D48</f>
        <v>2730.867666666667</v>
      </c>
      <c r="E48" s="35">
        <f>所有燃气电厂!E48</f>
        <v>2071.6791769547322</v>
      </c>
      <c r="F48" s="35">
        <f>所有燃气电厂!F48</f>
        <v>2741.1535752688169</v>
      </c>
      <c r="G48" s="35">
        <f>所有燃气电厂!G48</f>
        <v>1936.9320228384991</v>
      </c>
      <c r="H48" s="35">
        <f>所有燃气电厂!J48</f>
        <v>1686.8629545454546</v>
      </c>
      <c r="I48" s="36">
        <f>I23/I27</f>
        <v>2326.7218968463567</v>
      </c>
      <c r="J48" s="37"/>
      <c r="K48" s="37">
        <f>所有燃气电厂!M48</f>
        <v>1823.7741434846268</v>
      </c>
    </row>
    <row r="49" spans="1:11" x14ac:dyDescent="0.25">
      <c r="A49" s="52"/>
      <c r="B49" s="24" t="s">
        <v>16</v>
      </c>
      <c r="C49" s="35">
        <f>所有燃气电厂!C49</f>
        <v>3083.6466739367502</v>
      </c>
      <c r="D49" s="35">
        <f>所有燃气电厂!D49</f>
        <v>2916.7350740740744</v>
      </c>
      <c r="E49" s="35">
        <f>所有燃气电厂!E49</f>
        <v>2263.3960493827158</v>
      </c>
      <c r="F49" s="35">
        <f>所有燃气电厂!F49</f>
        <v>2944.0787365591395</v>
      </c>
      <c r="G49" s="35">
        <f>所有燃气电厂!G49</f>
        <v>2009.9519902120717</v>
      </c>
      <c r="H49" s="35">
        <f>所有燃气电厂!J49</f>
        <v>1889.3519545454546</v>
      </c>
      <c r="I49" s="36">
        <f>I24/I27</f>
        <v>2491.3533089948733</v>
      </c>
      <c r="J49" s="37"/>
      <c r="K49" s="37">
        <f>所有燃气电厂!M49</f>
        <v>2022.4306002928261</v>
      </c>
    </row>
    <row r="50" spans="1:11" x14ac:dyDescent="0.25">
      <c r="A50" s="52"/>
      <c r="B50" s="24" t="s">
        <v>18</v>
      </c>
      <c r="C50" s="35">
        <f>所有燃气电厂!C50</f>
        <v>3300.1515812431844</v>
      </c>
      <c r="D50" s="35">
        <f>所有燃气电厂!D50</f>
        <v>3088.0313703703705</v>
      </c>
      <c r="E50" s="35">
        <f>所有燃气电厂!E50</f>
        <v>2596.9705349794235</v>
      </c>
      <c r="F50" s="35">
        <f>所有燃气电厂!F50</f>
        <v>3075.8298118279567</v>
      </c>
      <c r="G50" s="35">
        <f>所有燃气电厂!G50</f>
        <v>2102.4456280587274</v>
      </c>
      <c r="H50" s="35">
        <f>所有燃气电厂!J50</f>
        <v>2131.4740000000002</v>
      </c>
      <c r="I50" s="36">
        <f>I25/I27</f>
        <v>2672.0338667080937</v>
      </c>
      <c r="J50" s="37"/>
      <c r="K50" s="37">
        <f>所有燃气电厂!M50</f>
        <v>2297.0898975109808</v>
      </c>
    </row>
    <row r="51" spans="1:11" x14ac:dyDescent="0.25">
      <c r="A51" s="52"/>
      <c r="B51" s="24" t="s">
        <v>17</v>
      </c>
      <c r="C51" s="35">
        <f>所有燃气电厂!C51</f>
        <v>3300.1515812431844</v>
      </c>
      <c r="D51" s="35">
        <f>所有燃气电厂!D51</f>
        <v>3088.0313703703705</v>
      </c>
      <c r="E51" s="35">
        <f>所有燃气电厂!E51</f>
        <v>2596.9705349794235</v>
      </c>
      <c r="F51" s="35">
        <f>所有燃气电厂!F51</f>
        <v>3075.8298118279567</v>
      </c>
      <c r="G51" s="35">
        <f>所有燃气电厂!G51</f>
        <v>2102.4456280587274</v>
      </c>
      <c r="H51" s="35">
        <f>所有燃气电厂!J51</f>
        <v>2131.4740000000002</v>
      </c>
      <c r="I51" s="36">
        <f>I26/I27</f>
        <v>2672.0338667080937</v>
      </c>
      <c r="J51" s="37"/>
      <c r="K51" s="37">
        <f>所有燃气电厂!M51</f>
        <v>2297.0898975109808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2:O51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27" sqref="D27"/>
    </sheetView>
  </sheetViews>
  <sheetFormatPr defaultRowHeight="15.6" x14ac:dyDescent="0.25"/>
  <cols>
    <col min="8" max="9" width="9" customWidth="1"/>
    <col min="11" max="15" width="9" customWidth="1"/>
  </cols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32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9956.0560000000005</v>
      </c>
      <c r="D3" s="3">
        <v>3512.6959999999999</v>
      </c>
      <c r="E3" s="3">
        <v>2469.4560000000001</v>
      </c>
      <c r="F3" s="3">
        <v>8896.0079999999998</v>
      </c>
      <c r="G3" s="3">
        <v>32.603999999999999</v>
      </c>
      <c r="H3" s="3">
        <v>12084.82</v>
      </c>
      <c r="I3" s="3">
        <v>18580.32</v>
      </c>
      <c r="J3" s="3">
        <v>7598.4480000000003</v>
      </c>
      <c r="K3" s="3">
        <f>SUM(C3:J3)</f>
        <v>63130.407999999996</v>
      </c>
      <c r="L3" s="3"/>
      <c r="M3" s="3">
        <f>E3+J3</f>
        <v>10067.904</v>
      </c>
      <c r="N3" s="3">
        <f t="shared" ref="N3:N27" si="0">C3+D3+E3+F3+G3+J3</f>
        <v>32465.268</v>
      </c>
      <c r="O3" s="3">
        <f>C3+D3+G3</f>
        <v>13501.356</v>
      </c>
    </row>
    <row r="4" spans="1:15" x14ac:dyDescent="0.25">
      <c r="A4" s="48"/>
      <c r="B4" s="13">
        <v>2</v>
      </c>
      <c r="C4" s="3">
        <v>6005.2079999999996</v>
      </c>
      <c r="D4" s="3">
        <v>6940.7359999999999</v>
      </c>
      <c r="E4" s="3">
        <v>1119.8879999999999</v>
      </c>
      <c r="F4" s="3">
        <v>9755.5920000000006</v>
      </c>
      <c r="G4" s="3">
        <v>6666.88</v>
      </c>
      <c r="H4" s="3">
        <v>16065.72</v>
      </c>
      <c r="I4" s="3">
        <v>8638.08</v>
      </c>
      <c r="J4" s="3">
        <v>2007.192</v>
      </c>
      <c r="K4" s="3">
        <f t="shared" ref="K4:K27" si="1">SUM(C4:J4)</f>
        <v>57199.296000000002</v>
      </c>
      <c r="L4" s="3"/>
      <c r="M4" s="3">
        <f t="shared" ref="M4:M27" si="2">E4+J4</f>
        <v>3127.08</v>
      </c>
      <c r="N4" s="3">
        <f t="shared" si="0"/>
        <v>32495.495999999999</v>
      </c>
      <c r="O4" s="3">
        <f t="shared" ref="O4:O27" si="3">C4+D4+G4</f>
        <v>19612.824000000001</v>
      </c>
    </row>
    <row r="5" spans="1:15" x14ac:dyDescent="0.25">
      <c r="A5" s="48"/>
      <c r="B5" s="13">
        <v>3</v>
      </c>
      <c r="C5" s="3">
        <v>6900.6959999999999</v>
      </c>
      <c r="D5" s="3">
        <v>14036.44</v>
      </c>
      <c r="E5" s="3">
        <v>5122.3040000000001</v>
      </c>
      <c r="F5" s="3">
        <v>8999.4959999999992</v>
      </c>
      <c r="G5" s="3">
        <v>14271.487999999999</v>
      </c>
      <c r="H5" s="3">
        <v>31574.400000000001</v>
      </c>
      <c r="I5" s="3">
        <v>24119.040000000001</v>
      </c>
      <c r="J5" s="3">
        <v>5805.6239999999998</v>
      </c>
      <c r="K5" s="3">
        <f t="shared" si="1"/>
        <v>110829.488</v>
      </c>
      <c r="L5" s="3"/>
      <c r="M5" s="3">
        <f t="shared" si="2"/>
        <v>10927.928</v>
      </c>
      <c r="N5" s="3">
        <f t="shared" si="0"/>
        <v>55136.047999999995</v>
      </c>
      <c r="O5" s="3">
        <f t="shared" si="3"/>
        <v>35208.623999999996</v>
      </c>
    </row>
    <row r="6" spans="1:15" x14ac:dyDescent="0.25">
      <c r="A6" s="48"/>
      <c r="B6" s="13">
        <v>4</v>
      </c>
      <c r="C6" s="3">
        <v>7245.48</v>
      </c>
      <c r="D6" s="3">
        <v>12908.984</v>
      </c>
      <c r="E6" s="3">
        <v>6383.3440000000001</v>
      </c>
      <c r="F6" s="3">
        <v>309.67200000000003</v>
      </c>
      <c r="G6" s="3">
        <v>12424.544</v>
      </c>
      <c r="H6" s="3">
        <v>31155.52</v>
      </c>
      <c r="I6" s="3">
        <v>17703.84</v>
      </c>
      <c r="J6" s="3">
        <v>8738.4</v>
      </c>
      <c r="K6" s="3">
        <f t="shared" si="1"/>
        <v>96869.783999999985</v>
      </c>
      <c r="L6" s="3"/>
      <c r="M6" s="3">
        <f t="shared" si="2"/>
        <v>15121.743999999999</v>
      </c>
      <c r="N6" s="3">
        <f t="shared" si="0"/>
        <v>48010.423999999999</v>
      </c>
      <c r="O6" s="3">
        <f t="shared" si="3"/>
        <v>32579.008000000002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7941.4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69766.962</v>
      </c>
      <c r="L13" s="3"/>
      <c r="M13" s="3">
        <f t="shared" si="2"/>
        <v>18759.23</v>
      </c>
      <c r="N13" s="3">
        <f t="shared" si="0"/>
        <v>46521.630000000005</v>
      </c>
      <c r="O13" s="3">
        <f t="shared" si="3"/>
        <v>22861.260000000002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9956.0560000000005</v>
      </c>
      <c r="D15" s="3">
        <f t="shared" ref="D15:J15" si="4">D3</f>
        <v>3512.6959999999999</v>
      </c>
      <c r="E15" s="3">
        <f t="shared" si="4"/>
        <v>2469.4560000000001</v>
      </c>
      <c r="F15" s="3">
        <f t="shared" si="4"/>
        <v>8896.0079999999998</v>
      </c>
      <c r="G15" s="3">
        <f t="shared" si="4"/>
        <v>32.603999999999999</v>
      </c>
      <c r="H15" s="3">
        <f t="shared" si="4"/>
        <v>12084.82</v>
      </c>
      <c r="I15" s="3">
        <f t="shared" si="4"/>
        <v>18580.32</v>
      </c>
      <c r="J15" s="3">
        <f t="shared" si="4"/>
        <v>7598.4480000000003</v>
      </c>
      <c r="K15" s="3">
        <f t="shared" si="1"/>
        <v>63130.407999999996</v>
      </c>
      <c r="L15" s="3"/>
      <c r="M15" s="3">
        <f t="shared" si="2"/>
        <v>10067.904</v>
      </c>
      <c r="N15" s="3">
        <f t="shared" si="0"/>
        <v>32465.268</v>
      </c>
      <c r="O15" s="3">
        <f t="shared" si="3"/>
        <v>13501.356</v>
      </c>
    </row>
    <row r="16" spans="1:15" x14ac:dyDescent="0.25">
      <c r="A16" s="49"/>
      <c r="B16" s="10" t="s">
        <v>8</v>
      </c>
      <c r="C16" s="3">
        <f>C15+C4</f>
        <v>15961.263999999999</v>
      </c>
      <c r="D16" s="3">
        <f t="shared" ref="D16:J16" si="5">D15+D4</f>
        <v>10453.432000000001</v>
      </c>
      <c r="E16" s="3">
        <f t="shared" si="5"/>
        <v>3589.3440000000001</v>
      </c>
      <c r="F16" s="3">
        <f t="shared" si="5"/>
        <v>18651.599999999999</v>
      </c>
      <c r="G16" s="3">
        <f t="shared" si="5"/>
        <v>6699.4840000000004</v>
      </c>
      <c r="H16" s="3">
        <f t="shared" si="5"/>
        <v>28150.54</v>
      </c>
      <c r="I16" s="3">
        <f t="shared" si="5"/>
        <v>27218.400000000001</v>
      </c>
      <c r="J16" s="3">
        <f t="shared" si="5"/>
        <v>9605.64</v>
      </c>
      <c r="K16" s="3">
        <f t="shared" si="1"/>
        <v>120329.70399999998</v>
      </c>
      <c r="L16" s="3"/>
      <c r="M16" s="3">
        <f t="shared" si="2"/>
        <v>13194.984</v>
      </c>
      <c r="N16" s="3">
        <f t="shared" si="0"/>
        <v>64960.763999999996</v>
      </c>
      <c r="O16" s="3">
        <f t="shared" si="3"/>
        <v>33114.18</v>
      </c>
    </row>
    <row r="17" spans="1:15" x14ac:dyDescent="0.25">
      <c r="A17" s="49"/>
      <c r="B17" s="10" t="s">
        <v>9</v>
      </c>
      <c r="C17" s="3">
        <f t="shared" ref="C17:J26" si="6">C16+C5</f>
        <v>22861.96</v>
      </c>
      <c r="D17" s="3">
        <f t="shared" si="6"/>
        <v>24489.872000000003</v>
      </c>
      <c r="E17" s="3">
        <f t="shared" si="6"/>
        <v>8711.648000000001</v>
      </c>
      <c r="F17" s="3">
        <f t="shared" si="6"/>
        <v>27651.095999999998</v>
      </c>
      <c r="G17" s="3">
        <f t="shared" si="6"/>
        <v>20970.972000000002</v>
      </c>
      <c r="H17" s="3">
        <f t="shared" si="6"/>
        <v>59724.94</v>
      </c>
      <c r="I17" s="3">
        <f t="shared" si="6"/>
        <v>51337.440000000002</v>
      </c>
      <c r="J17" s="3">
        <f t="shared" si="6"/>
        <v>15411.263999999999</v>
      </c>
      <c r="K17" s="3">
        <f t="shared" si="1"/>
        <v>231159.19200000001</v>
      </c>
      <c r="L17" s="3"/>
      <c r="M17" s="3">
        <f t="shared" si="2"/>
        <v>24122.912</v>
      </c>
      <c r="N17" s="3">
        <f t="shared" si="0"/>
        <v>120096.81200000001</v>
      </c>
      <c r="O17" s="3">
        <f t="shared" si="3"/>
        <v>68322.804000000004</v>
      </c>
    </row>
    <row r="18" spans="1:15" x14ac:dyDescent="0.25">
      <c r="A18" s="49"/>
      <c r="B18" s="10" t="s">
        <v>10</v>
      </c>
      <c r="C18" s="3">
        <f t="shared" si="6"/>
        <v>30107.439999999999</v>
      </c>
      <c r="D18" s="3">
        <f t="shared" si="6"/>
        <v>37398.856</v>
      </c>
      <c r="E18" s="3">
        <f t="shared" si="6"/>
        <v>15094.992000000002</v>
      </c>
      <c r="F18" s="3">
        <f t="shared" si="6"/>
        <v>27960.767999999996</v>
      </c>
      <c r="G18" s="3">
        <f t="shared" si="6"/>
        <v>33395.516000000003</v>
      </c>
      <c r="H18" s="3">
        <f t="shared" si="6"/>
        <v>90880.46</v>
      </c>
      <c r="I18" s="3">
        <f t="shared" si="6"/>
        <v>69041.279999999999</v>
      </c>
      <c r="J18" s="3">
        <f t="shared" si="6"/>
        <v>24149.663999999997</v>
      </c>
      <c r="K18" s="3">
        <f t="shared" si="1"/>
        <v>328028.97600000002</v>
      </c>
      <c r="L18" s="3"/>
      <c r="M18" s="3">
        <f t="shared" si="2"/>
        <v>39244.656000000003</v>
      </c>
      <c r="N18" s="3">
        <f t="shared" si="0"/>
        <v>168107.23599999998</v>
      </c>
      <c r="O18" s="3">
        <f t="shared" si="3"/>
        <v>100901.81200000001</v>
      </c>
    </row>
    <row r="19" spans="1:15" x14ac:dyDescent="0.25">
      <c r="A19" s="49"/>
      <c r="B19" s="10" t="s">
        <v>11</v>
      </c>
      <c r="C19" s="3">
        <f t="shared" si="6"/>
        <v>46339.127999999997</v>
      </c>
      <c r="D19" s="3">
        <f t="shared" si="6"/>
        <v>55807.487999999998</v>
      </c>
      <c r="E19" s="3">
        <f t="shared" si="6"/>
        <v>24886.752</v>
      </c>
      <c r="F19" s="3">
        <f t="shared" si="6"/>
        <v>40359.462</v>
      </c>
      <c r="G19" s="3">
        <f t="shared" si="6"/>
        <v>49267.163</v>
      </c>
      <c r="H19" s="3">
        <f t="shared" si="6"/>
        <v>125992.46</v>
      </c>
      <c r="I19" s="3">
        <f t="shared" si="6"/>
        <v>98031.78</v>
      </c>
      <c r="J19" s="3">
        <f t="shared" si="6"/>
        <v>33110.967999999993</v>
      </c>
      <c r="K19" s="3">
        <f t="shared" si="1"/>
        <v>473795.201</v>
      </c>
      <c r="L19" s="3"/>
      <c r="M19" s="3">
        <f t="shared" si="2"/>
        <v>57997.719999999994</v>
      </c>
      <c r="N19" s="3">
        <f t="shared" si="0"/>
        <v>249770.96099999998</v>
      </c>
      <c r="O19" s="3">
        <f t="shared" si="3"/>
        <v>151413.77899999998</v>
      </c>
    </row>
    <row r="20" spans="1:15" x14ac:dyDescent="0.25">
      <c r="A20" s="49"/>
      <c r="B20" s="10" t="s">
        <v>12</v>
      </c>
      <c r="C20" s="3">
        <f t="shared" si="6"/>
        <v>61039.703999999998</v>
      </c>
      <c r="D20" s="3">
        <f t="shared" si="6"/>
        <v>74928.391999999993</v>
      </c>
      <c r="E20" s="3">
        <f t="shared" si="6"/>
        <v>27239.696</v>
      </c>
      <c r="F20" s="3">
        <f t="shared" si="6"/>
        <v>56070.828000000001</v>
      </c>
      <c r="G20" s="3">
        <f t="shared" si="6"/>
        <v>64142.34</v>
      </c>
      <c r="H20" s="3">
        <f t="shared" si="6"/>
        <v>152184.56</v>
      </c>
      <c r="I20" s="3">
        <f t="shared" si="6"/>
        <v>118321.28</v>
      </c>
      <c r="J20" s="3">
        <f t="shared" si="6"/>
        <v>38857.103999999992</v>
      </c>
      <c r="K20" s="3">
        <f t="shared" si="1"/>
        <v>592783.90399999986</v>
      </c>
      <c r="L20" s="3"/>
      <c r="M20" s="3">
        <f t="shared" si="2"/>
        <v>66096.799999999988</v>
      </c>
      <c r="N20" s="3">
        <f t="shared" si="0"/>
        <v>322278.06399999995</v>
      </c>
      <c r="O20" s="3">
        <f t="shared" si="3"/>
        <v>200110.43599999999</v>
      </c>
    </row>
    <row r="21" spans="1:15" x14ac:dyDescent="0.25">
      <c r="A21" s="49"/>
      <c r="B21" s="10" t="s">
        <v>13</v>
      </c>
      <c r="C21" s="3">
        <f t="shared" si="6"/>
        <v>76267.399999999994</v>
      </c>
      <c r="D21" s="3">
        <f t="shared" si="6"/>
        <v>96770.343999999997</v>
      </c>
      <c r="E21" s="3">
        <f t="shared" si="6"/>
        <v>36001.504000000001</v>
      </c>
      <c r="F21" s="3">
        <f t="shared" si="6"/>
        <v>69974.652000000002</v>
      </c>
      <c r="G21" s="3">
        <f t="shared" si="6"/>
        <v>82981.786999999997</v>
      </c>
      <c r="H21" s="3">
        <f t="shared" si="6"/>
        <v>192739.90399999998</v>
      </c>
      <c r="I21" s="3">
        <f t="shared" si="6"/>
        <v>161347.78</v>
      </c>
      <c r="J21" s="3">
        <f t="shared" si="6"/>
        <v>47475.119999999995</v>
      </c>
      <c r="K21" s="3">
        <f t="shared" si="1"/>
        <v>763558.49100000004</v>
      </c>
      <c r="L21" s="3"/>
      <c r="M21" s="3">
        <f t="shared" si="2"/>
        <v>83476.623999999996</v>
      </c>
      <c r="N21" s="3">
        <f t="shared" si="0"/>
        <v>409470.80700000003</v>
      </c>
      <c r="O21" s="3">
        <f t="shared" si="3"/>
        <v>256019.53100000002</v>
      </c>
    </row>
    <row r="22" spans="1:15" x14ac:dyDescent="0.25">
      <c r="A22" s="49"/>
      <c r="B22" s="10" t="s">
        <v>14</v>
      </c>
      <c r="C22" s="3">
        <f t="shared" si="6"/>
        <v>89392.775999999998</v>
      </c>
      <c r="D22" s="3">
        <f t="shared" si="6"/>
        <v>116849.27799999999</v>
      </c>
      <c r="E22" s="3">
        <f t="shared" si="6"/>
        <v>44974.684000000001</v>
      </c>
      <c r="F22" s="3">
        <f t="shared" si="6"/>
        <v>86519.152000000002</v>
      </c>
      <c r="G22" s="3">
        <f t="shared" si="6"/>
        <v>101903.497</v>
      </c>
      <c r="H22" s="3">
        <f t="shared" si="6"/>
        <v>234293.51399999997</v>
      </c>
      <c r="I22" s="3">
        <f t="shared" si="6"/>
        <v>206409.83000000002</v>
      </c>
      <c r="J22" s="3">
        <f t="shared" si="6"/>
        <v>58512.869999999995</v>
      </c>
      <c r="K22" s="3">
        <f t="shared" si="1"/>
        <v>938855.60099999991</v>
      </c>
      <c r="L22" s="3"/>
      <c r="M22" s="3">
        <f t="shared" si="2"/>
        <v>103487.554</v>
      </c>
      <c r="N22" s="3">
        <f t="shared" si="0"/>
        <v>498152.25699999998</v>
      </c>
      <c r="O22" s="3">
        <f t="shared" si="3"/>
        <v>308145.55099999998</v>
      </c>
    </row>
    <row r="23" spans="1:15" x14ac:dyDescent="0.25">
      <c r="A23" s="49"/>
      <c r="B23" s="10" t="s">
        <v>15</v>
      </c>
      <c r="C23" s="3">
        <f t="shared" si="6"/>
        <v>101810.632</v>
      </c>
      <c r="D23" s="3">
        <f t="shared" si="6"/>
        <v>134887.166</v>
      </c>
      <c r="E23" s="3">
        <f t="shared" si="6"/>
        <v>51797.324000000001</v>
      </c>
      <c r="F23" s="3">
        <f t="shared" si="6"/>
        <v>97434.798999999999</v>
      </c>
      <c r="G23" s="3">
        <f t="shared" si="6"/>
        <v>113596.087</v>
      </c>
      <c r="H23" s="3">
        <f t="shared" si="6"/>
        <v>258123.14399999997</v>
      </c>
      <c r="I23" s="3">
        <f t="shared" si="6"/>
        <v>251658.33000000002</v>
      </c>
      <c r="J23" s="3">
        <f t="shared" si="6"/>
        <v>68499.153999999995</v>
      </c>
      <c r="K23" s="3">
        <f t="shared" si="1"/>
        <v>1077806.6360000002</v>
      </c>
      <c r="L23" s="3"/>
      <c r="M23" s="3">
        <f t="shared" si="2"/>
        <v>120296.478</v>
      </c>
      <c r="N23" s="3">
        <f t="shared" si="0"/>
        <v>568025.16200000001</v>
      </c>
      <c r="O23" s="3">
        <f t="shared" si="3"/>
        <v>350293.88500000001</v>
      </c>
    </row>
    <row r="24" spans="1:15" x14ac:dyDescent="0.25">
      <c r="A24" s="49"/>
      <c r="B24" s="10" t="s">
        <v>16</v>
      </c>
      <c r="C24" s="3">
        <f t="shared" si="6"/>
        <v>108569.912</v>
      </c>
      <c r="D24" s="3">
        <f t="shared" si="6"/>
        <v>144924.00599999999</v>
      </c>
      <c r="E24" s="3">
        <f t="shared" si="6"/>
        <v>56456.044000000002</v>
      </c>
      <c r="F24" s="3">
        <f t="shared" si="6"/>
        <v>104983.61500000001</v>
      </c>
      <c r="G24" s="3">
        <f t="shared" si="6"/>
        <v>118072.211</v>
      </c>
      <c r="H24" s="3">
        <f t="shared" si="6"/>
        <v>289033.91399999999</v>
      </c>
      <c r="I24" s="3">
        <f t="shared" si="6"/>
        <v>265000.89</v>
      </c>
      <c r="J24" s="3">
        <f t="shared" si="6"/>
        <v>77408.67</v>
      </c>
      <c r="K24" s="3">
        <f t="shared" si="1"/>
        <v>1164449.2619999999</v>
      </c>
      <c r="L24" s="3"/>
      <c r="M24" s="3">
        <f t="shared" si="2"/>
        <v>133864.71400000001</v>
      </c>
      <c r="N24" s="3">
        <f t="shared" si="0"/>
        <v>610414.45799999998</v>
      </c>
      <c r="O24" s="3">
        <f t="shared" si="3"/>
        <v>371566.12900000002</v>
      </c>
    </row>
    <row r="25" spans="1:15" x14ac:dyDescent="0.25">
      <c r="A25" s="49"/>
      <c r="B25" s="10" t="s">
        <v>18</v>
      </c>
      <c r="C25" s="3">
        <f t="shared" si="6"/>
        <v>116511.31199999999</v>
      </c>
      <c r="D25" s="3">
        <f t="shared" si="6"/>
        <v>154174.00599999999</v>
      </c>
      <c r="E25" s="3">
        <f t="shared" si="6"/>
        <v>64561.904000000002</v>
      </c>
      <c r="F25" s="3">
        <f t="shared" si="6"/>
        <v>109884.755</v>
      </c>
      <c r="G25" s="3">
        <f t="shared" si="6"/>
        <v>123742.071</v>
      </c>
      <c r="H25" s="3">
        <f t="shared" si="6"/>
        <v>289521.34599999996</v>
      </c>
      <c r="I25" s="3">
        <f t="shared" si="6"/>
        <v>287758.79000000004</v>
      </c>
      <c r="J25" s="3">
        <f t="shared" si="6"/>
        <v>88062.04</v>
      </c>
      <c r="K25" s="3">
        <f t="shared" si="1"/>
        <v>1234216.2239999999</v>
      </c>
      <c r="L25" s="3"/>
      <c r="M25" s="3">
        <f t="shared" si="2"/>
        <v>152623.94399999999</v>
      </c>
      <c r="N25" s="3">
        <f t="shared" si="0"/>
        <v>656936.08799999999</v>
      </c>
      <c r="O25" s="3">
        <f t="shared" si="3"/>
        <v>394427.38899999997</v>
      </c>
    </row>
    <row r="26" spans="1:15" x14ac:dyDescent="0.25">
      <c r="A26" s="49"/>
      <c r="B26" s="10" t="s">
        <v>17</v>
      </c>
      <c r="C26" s="3">
        <f t="shared" si="6"/>
        <v>116511.31199999999</v>
      </c>
      <c r="D26" s="3">
        <f t="shared" si="6"/>
        <v>154174.00599999999</v>
      </c>
      <c r="E26" s="3">
        <f t="shared" si="6"/>
        <v>64561.904000000002</v>
      </c>
      <c r="F26" s="3">
        <f t="shared" si="6"/>
        <v>109884.755</v>
      </c>
      <c r="G26" s="3">
        <f t="shared" si="6"/>
        <v>123742.071</v>
      </c>
      <c r="H26" s="3">
        <f t="shared" si="6"/>
        <v>289521.34599999996</v>
      </c>
      <c r="I26" s="3">
        <f t="shared" si="6"/>
        <v>287758.79000000004</v>
      </c>
      <c r="J26" s="3">
        <f t="shared" si="6"/>
        <v>88062.04</v>
      </c>
      <c r="K26" s="3">
        <f t="shared" si="1"/>
        <v>1234216.2239999999</v>
      </c>
      <c r="L26" s="3"/>
      <c r="M26" s="3">
        <f t="shared" si="2"/>
        <v>152623.94399999999</v>
      </c>
      <c r="N26" s="3">
        <f t="shared" si="0"/>
        <v>656936.08799999999</v>
      </c>
      <c r="O26" s="3">
        <f>C26+D26+G26</f>
        <v>394427.38899999997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271.43009814612867</v>
      </c>
      <c r="D28" s="28">
        <f t="shared" ref="D28:J28" si="7">D3/D27</f>
        <v>65.049925925925919</v>
      </c>
      <c r="E28" s="28">
        <f t="shared" si="7"/>
        <v>101.62370370370371</v>
      </c>
      <c r="F28" s="28">
        <f t="shared" si="7"/>
        <v>239.14</v>
      </c>
      <c r="G28" s="28">
        <f t="shared" si="7"/>
        <v>0.53187601957585651</v>
      </c>
      <c r="H28" s="28">
        <f t="shared" si="7"/>
        <v>103.28905982905982</v>
      </c>
      <c r="I28" s="28">
        <f t="shared" si="7"/>
        <v>158.80615384615385</v>
      </c>
      <c r="J28" s="28">
        <f t="shared" si="7"/>
        <v>172.69200000000001</v>
      </c>
      <c r="K28" s="28">
        <f>K3/K27</f>
        <v>128.44959713518352</v>
      </c>
      <c r="L28" s="28"/>
      <c r="M28" s="28">
        <f>M3/M27</f>
        <v>147.40708638360178</v>
      </c>
      <c r="N28" s="28">
        <f>N3/N27</f>
        <v>126.08850396147272</v>
      </c>
      <c r="O28" s="28">
        <f>O3/O27</f>
        <v>88.836399526253444</v>
      </c>
    </row>
    <row r="29" spans="1:15" x14ac:dyDescent="0.25">
      <c r="A29" s="48"/>
      <c r="B29" s="13">
        <v>2</v>
      </c>
      <c r="C29" s="28">
        <f>C4/C27</f>
        <v>163.71886586695746</v>
      </c>
      <c r="D29" s="28">
        <f t="shared" ref="D29:J29" si="8">D4/D27</f>
        <v>128.53214814814814</v>
      </c>
      <c r="E29" s="28">
        <f t="shared" si="8"/>
        <v>46.08592592592592</v>
      </c>
      <c r="F29" s="28">
        <f t="shared" si="8"/>
        <v>262.24709677419355</v>
      </c>
      <c r="G29" s="28">
        <f t="shared" si="8"/>
        <v>108.75823817292007</v>
      </c>
      <c r="H29" s="28">
        <f t="shared" si="8"/>
        <v>137.31384615384616</v>
      </c>
      <c r="I29" s="28">
        <f t="shared" si="8"/>
        <v>73.829743589743586</v>
      </c>
      <c r="J29" s="28">
        <f t="shared" si="8"/>
        <v>45.618000000000002</v>
      </c>
      <c r="K29" s="28">
        <f>K4/K27</f>
        <v>116.38173679498657</v>
      </c>
      <c r="L29" s="28"/>
      <c r="M29" s="28">
        <f>M4/M27</f>
        <v>45.784480234260613</v>
      </c>
      <c r="N29" s="28">
        <f>N4/N27</f>
        <v>126.20590337113561</v>
      </c>
      <c r="O29" s="28">
        <f>O4/O27</f>
        <v>129.04871693643901</v>
      </c>
    </row>
    <row r="30" spans="1:15" x14ac:dyDescent="0.25">
      <c r="A30" s="48"/>
      <c r="B30" s="13">
        <v>3</v>
      </c>
      <c r="C30" s="28">
        <f>C5/C27</f>
        <v>188.13238822246456</v>
      </c>
      <c r="D30" s="28">
        <f t="shared" ref="D30:J30" si="9">D5/D27</f>
        <v>259.93407407407409</v>
      </c>
      <c r="E30" s="28">
        <f t="shared" si="9"/>
        <v>210.79440329218107</v>
      </c>
      <c r="F30" s="28">
        <f t="shared" si="9"/>
        <v>241.92193548387093</v>
      </c>
      <c r="G30" s="28">
        <f t="shared" si="9"/>
        <v>232.81383360522022</v>
      </c>
      <c r="H30" s="28">
        <f t="shared" si="9"/>
        <v>269.86666666666667</v>
      </c>
      <c r="I30" s="28">
        <f t="shared" si="9"/>
        <v>206.14564102564103</v>
      </c>
      <c r="J30" s="28">
        <f t="shared" si="9"/>
        <v>131.946</v>
      </c>
      <c r="K30" s="28">
        <f>K5/K27</f>
        <v>225.50152193375109</v>
      </c>
      <c r="L30" s="28"/>
      <c r="M30" s="28">
        <f>M5/M27</f>
        <v>159.9989458272328</v>
      </c>
      <c r="N30" s="28">
        <f>N5/N27</f>
        <v>214.13720677334157</v>
      </c>
      <c r="O30" s="28">
        <f>O5/O27</f>
        <v>231.66616660086848</v>
      </c>
    </row>
    <row r="31" spans="1:15" x14ac:dyDescent="0.25">
      <c r="A31" s="48"/>
      <c r="B31" s="13">
        <v>4</v>
      </c>
      <c r="C31" s="28">
        <f>C6/C27</f>
        <v>197.53217011995636</v>
      </c>
      <c r="D31" s="28">
        <f t="shared" ref="D31:J31" si="10">D6/D27</f>
        <v>239.05525925925926</v>
      </c>
      <c r="E31" s="28">
        <f t="shared" si="10"/>
        <v>262.68905349794238</v>
      </c>
      <c r="F31" s="28">
        <f t="shared" si="10"/>
        <v>8.3245161290322578</v>
      </c>
      <c r="G31" s="28">
        <f t="shared" si="10"/>
        <v>202.68424143556283</v>
      </c>
      <c r="H31" s="28">
        <f t="shared" si="10"/>
        <v>266.28649572649573</v>
      </c>
      <c r="I31" s="28">
        <f t="shared" si="10"/>
        <v>151.31487179487181</v>
      </c>
      <c r="J31" s="28">
        <f t="shared" si="10"/>
        <v>198.6</v>
      </c>
      <c r="K31" s="28">
        <f>K6/K27</f>
        <v>197.09811996418975</v>
      </c>
      <c r="L31" s="28"/>
      <c r="M31" s="28">
        <f>M6/M27</f>
        <v>221.40181551976573</v>
      </c>
      <c r="N31" s="28">
        <f>N6/N27</f>
        <v>186.46273108590958</v>
      </c>
      <c r="O31" s="28">
        <f>O6/O27</f>
        <v>214.36378470851426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216.50490730643401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141.95279970700739</v>
      </c>
      <c r="L38" s="28"/>
      <c r="M38" s="28">
        <f>M13/M27</f>
        <v>274.65929721815519</v>
      </c>
      <c r="N38" s="28">
        <f>N13/N27</f>
        <v>180.68055771322045</v>
      </c>
      <c r="O38" s="28">
        <f>O13/O27</f>
        <v>150.4228187919463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271.43009814612867</v>
      </c>
      <c r="D40" s="28">
        <f t="shared" ref="D40:K40" si="19">D15/D27</f>
        <v>65.049925925925919</v>
      </c>
      <c r="E40" s="28">
        <f t="shared" si="19"/>
        <v>101.62370370370371</v>
      </c>
      <c r="F40" s="28">
        <f t="shared" si="19"/>
        <v>239.14</v>
      </c>
      <c r="G40" s="28">
        <f t="shared" si="19"/>
        <v>0.53187601957585651</v>
      </c>
      <c r="H40" s="28">
        <f t="shared" si="19"/>
        <v>103.28905982905982</v>
      </c>
      <c r="I40" s="28">
        <f t="shared" si="19"/>
        <v>158.80615384615385</v>
      </c>
      <c r="J40" s="28">
        <f t="shared" si="19"/>
        <v>172.69200000000001</v>
      </c>
      <c r="K40" s="28">
        <f t="shared" si="19"/>
        <v>128.44959713518352</v>
      </c>
      <c r="L40" s="28"/>
      <c r="M40" s="28">
        <f>M15/M27</f>
        <v>147.40708638360178</v>
      </c>
      <c r="N40" s="28">
        <f>N15/N27</f>
        <v>126.08850396147272</v>
      </c>
      <c r="O40" s="28">
        <f>O15/O27</f>
        <v>88.836399526253444</v>
      </c>
    </row>
    <row r="41" spans="1:15" x14ac:dyDescent="0.25">
      <c r="A41" s="49"/>
      <c r="B41" s="10" t="s">
        <v>8</v>
      </c>
      <c r="C41" s="28">
        <f>C16/C27</f>
        <v>435.14896401308613</v>
      </c>
      <c r="D41" s="28">
        <f t="shared" ref="D41:K41" si="20">D16/D27</f>
        <v>193.58207407407409</v>
      </c>
      <c r="E41" s="28">
        <f t="shared" si="20"/>
        <v>147.70962962962963</v>
      </c>
      <c r="F41" s="28">
        <f t="shared" si="20"/>
        <v>501.38709677419348</v>
      </c>
      <c r="G41" s="28">
        <f t="shared" si="20"/>
        <v>109.29011419249593</v>
      </c>
      <c r="H41" s="28">
        <f t="shared" si="20"/>
        <v>240.60290598290598</v>
      </c>
      <c r="I41" s="28">
        <f t="shared" si="20"/>
        <v>232.63589743589745</v>
      </c>
      <c r="J41" s="28">
        <f t="shared" si="20"/>
        <v>218.30999999999997</v>
      </c>
      <c r="K41" s="28">
        <f t="shared" si="20"/>
        <v>244.83133393017005</v>
      </c>
      <c r="L41" s="28"/>
      <c r="M41" s="28">
        <f>M16/M27</f>
        <v>193.19156661786238</v>
      </c>
      <c r="N41" s="28">
        <f>N16/N27</f>
        <v>252.29440733260833</v>
      </c>
      <c r="O41" s="28">
        <f>O16/O27</f>
        <v>217.88511646269242</v>
      </c>
    </row>
    <row r="42" spans="1:15" x14ac:dyDescent="0.25">
      <c r="A42" s="49"/>
      <c r="B42" s="10" t="s">
        <v>9</v>
      </c>
      <c r="C42" s="28">
        <f>C17/C27</f>
        <v>623.28135223555068</v>
      </c>
      <c r="D42" s="28">
        <f t="shared" ref="D42:K42" si="21">D17/D27</f>
        <v>453.5161481481482</v>
      </c>
      <c r="E42" s="28">
        <f t="shared" si="21"/>
        <v>358.50403292181073</v>
      </c>
      <c r="F42" s="28">
        <f t="shared" si="21"/>
        <v>743.30903225806435</v>
      </c>
      <c r="G42" s="28">
        <f t="shared" si="21"/>
        <v>342.10394779771622</v>
      </c>
      <c r="H42" s="28">
        <f t="shared" si="21"/>
        <v>510.46957264957268</v>
      </c>
      <c r="I42" s="28">
        <f t="shared" si="21"/>
        <v>438.7815384615385</v>
      </c>
      <c r="J42" s="28">
        <f t="shared" si="21"/>
        <v>350.25599999999997</v>
      </c>
      <c r="K42" s="28">
        <f t="shared" si="21"/>
        <v>470.33285586392122</v>
      </c>
      <c r="L42" s="28"/>
      <c r="M42" s="28">
        <f>M17/M27</f>
        <v>353.19051244509518</v>
      </c>
      <c r="N42" s="28">
        <f>N17/N27</f>
        <v>466.43161410594996</v>
      </c>
      <c r="O42" s="28">
        <f>O17/O27</f>
        <v>449.55128306356096</v>
      </c>
    </row>
    <row r="43" spans="1:15" x14ac:dyDescent="0.25">
      <c r="A43" s="49"/>
      <c r="B43" s="10" t="s">
        <v>10</v>
      </c>
      <c r="C43" s="28">
        <f>C18/C27</f>
        <v>820.81352235550708</v>
      </c>
      <c r="D43" s="28">
        <f t="shared" ref="D43:K43" si="22">D18/D27</f>
        <v>692.57140740740738</v>
      </c>
      <c r="E43" s="28">
        <f t="shared" si="22"/>
        <v>621.19308641975317</v>
      </c>
      <c r="F43" s="28">
        <f t="shared" si="22"/>
        <v>751.63354838709665</v>
      </c>
      <c r="G43" s="28">
        <f t="shared" si="22"/>
        <v>544.78818923327901</v>
      </c>
      <c r="H43" s="28">
        <f t="shared" si="22"/>
        <v>776.75606837606847</v>
      </c>
      <c r="I43" s="28">
        <f t="shared" si="22"/>
        <v>590.09641025641019</v>
      </c>
      <c r="J43" s="28">
        <f t="shared" si="22"/>
        <v>548.85599999999988</v>
      </c>
      <c r="K43" s="28">
        <f t="shared" si="22"/>
        <v>667.43097582811106</v>
      </c>
      <c r="L43" s="28"/>
      <c r="M43" s="28">
        <f>M18/M27</f>
        <v>574.59232796486094</v>
      </c>
      <c r="N43" s="28">
        <f>N18/N27</f>
        <v>652.89434519185943</v>
      </c>
      <c r="O43" s="28">
        <f>O18/O27</f>
        <v>663.91506777207519</v>
      </c>
    </row>
    <row r="44" spans="1:15" x14ac:dyDescent="0.25">
      <c r="A44" s="49"/>
      <c r="B44" s="10" t="s">
        <v>11</v>
      </c>
      <c r="C44" s="28">
        <f>C19/C27</f>
        <v>1263.3350054525627</v>
      </c>
      <c r="D44" s="28">
        <f t="shared" ref="D44:K44" si="23">D19/D27</f>
        <v>1033.472</v>
      </c>
      <c r="E44" s="28">
        <f t="shared" si="23"/>
        <v>1024.1461728395061</v>
      </c>
      <c r="F44" s="28">
        <f t="shared" si="23"/>
        <v>1084.9317741935483</v>
      </c>
      <c r="G44" s="28">
        <f t="shared" si="23"/>
        <v>803.70575856443725</v>
      </c>
      <c r="H44" s="28">
        <f t="shared" si="23"/>
        <v>1076.8586324786324</v>
      </c>
      <c r="I44" s="28">
        <f t="shared" si="23"/>
        <v>837.87846153846158</v>
      </c>
      <c r="J44" s="28">
        <f t="shared" si="23"/>
        <v>752.52199999999982</v>
      </c>
      <c r="K44" s="28">
        <f t="shared" si="23"/>
        <v>964.01725604297224</v>
      </c>
      <c r="L44" s="28"/>
      <c r="M44" s="28">
        <f>M19/M27</f>
        <v>849.16134699853581</v>
      </c>
      <c r="N44" s="28">
        <f>N19/N27</f>
        <v>970.05965900264084</v>
      </c>
      <c r="O44" s="28">
        <f>O19/O27</f>
        <v>996.27437162784554</v>
      </c>
    </row>
    <row r="45" spans="1:15" x14ac:dyDescent="0.25">
      <c r="A45" s="49"/>
      <c r="B45" s="10" t="s">
        <v>12</v>
      </c>
      <c r="C45" s="28">
        <f>C20/C27</f>
        <v>1664.1140676117775</v>
      </c>
      <c r="D45" s="28">
        <f t="shared" ref="D45:K45" si="24">D20/D27</f>
        <v>1387.5628148148146</v>
      </c>
      <c r="E45" s="28">
        <f t="shared" si="24"/>
        <v>1120.9751440329217</v>
      </c>
      <c r="F45" s="28">
        <f t="shared" si="24"/>
        <v>1507.2803225806451</v>
      </c>
      <c r="G45" s="28">
        <f t="shared" si="24"/>
        <v>1046.3676998368678</v>
      </c>
      <c r="H45" s="28">
        <f t="shared" si="24"/>
        <v>1300.7227350427349</v>
      </c>
      <c r="I45" s="28">
        <f t="shared" si="24"/>
        <v>1011.2929914529915</v>
      </c>
      <c r="J45" s="28">
        <f t="shared" si="24"/>
        <v>883.11599999999987</v>
      </c>
      <c r="K45" s="28">
        <f t="shared" si="24"/>
        <v>1206.1200944087243</v>
      </c>
      <c r="L45" s="28"/>
      <c r="M45" s="28">
        <f>M20/M27</f>
        <v>967.74231332357238</v>
      </c>
      <c r="N45" s="28">
        <f>N20/N27</f>
        <v>1251.6625135932886</v>
      </c>
      <c r="O45" s="28">
        <f>O20/O27</f>
        <v>1316.6892749045924</v>
      </c>
    </row>
    <row r="46" spans="1:15" x14ac:dyDescent="0.25">
      <c r="A46" s="49"/>
      <c r="B46" s="10" t="s">
        <v>13</v>
      </c>
      <c r="C46" s="28">
        <f>C21/C27</f>
        <v>2079.2639040348963</v>
      </c>
      <c r="D46" s="28">
        <f t="shared" ref="D46:K46" si="25">D21/D27</f>
        <v>1792.0434074074074</v>
      </c>
      <c r="E46" s="28">
        <f t="shared" si="25"/>
        <v>1481.5433744855966</v>
      </c>
      <c r="F46" s="28">
        <f t="shared" si="25"/>
        <v>1881.0390322580645</v>
      </c>
      <c r="G46" s="28">
        <f t="shared" si="25"/>
        <v>1353.6996247960849</v>
      </c>
      <c r="H46" s="28">
        <f t="shared" si="25"/>
        <v>1647.3496068376066</v>
      </c>
      <c r="I46" s="28">
        <f t="shared" si="25"/>
        <v>1379.0408547008547</v>
      </c>
      <c r="J46" s="28">
        <f t="shared" si="25"/>
        <v>1078.9799999999998</v>
      </c>
      <c r="K46" s="28">
        <f t="shared" si="25"/>
        <v>1553.5901582973875</v>
      </c>
      <c r="L46" s="28"/>
      <c r="M46" s="28">
        <f>M21/M27</f>
        <v>1222.2053294289897</v>
      </c>
      <c r="N46" s="28">
        <f>N21/N27</f>
        <v>1590.3014098182384</v>
      </c>
      <c r="O46" s="28">
        <f>O21/O27</f>
        <v>1684.5606724569022</v>
      </c>
    </row>
    <row r="47" spans="1:15" x14ac:dyDescent="0.25">
      <c r="A47" s="49"/>
      <c r="B47" s="10" t="s">
        <v>14</v>
      </c>
      <c r="C47" s="28">
        <f>C22/C27</f>
        <v>2437.0985823336969</v>
      </c>
      <c r="D47" s="28">
        <f t="shared" ref="D47:K47" si="26">D22/D27</f>
        <v>2163.8755185185182</v>
      </c>
      <c r="E47" s="28">
        <f t="shared" si="26"/>
        <v>1850.8100411522635</v>
      </c>
      <c r="F47" s="28">
        <f t="shared" si="26"/>
        <v>2325.7836559139782</v>
      </c>
      <c r="G47" s="28">
        <f t="shared" si="26"/>
        <v>1662.37352365416</v>
      </c>
      <c r="H47" s="28">
        <f t="shared" si="26"/>
        <v>2002.5086666666664</v>
      </c>
      <c r="I47" s="28">
        <f t="shared" si="26"/>
        <v>1764.1865811965813</v>
      </c>
      <c r="J47" s="28">
        <f t="shared" si="26"/>
        <v>1329.8379545454545</v>
      </c>
      <c r="K47" s="28">
        <f t="shared" si="26"/>
        <v>1910.2620676324568</v>
      </c>
      <c r="L47" s="28"/>
      <c r="M47" s="28">
        <f>M22/M27</f>
        <v>1515.1911273792095</v>
      </c>
      <c r="N47" s="28">
        <f>N22/N27</f>
        <v>1934.7221415255551</v>
      </c>
      <c r="O47" s="28">
        <f>O22/O27</f>
        <v>2027.5401434399259</v>
      </c>
    </row>
    <row r="48" spans="1:15" x14ac:dyDescent="0.25">
      <c r="A48" s="49"/>
      <c r="B48" s="10" t="s">
        <v>15</v>
      </c>
      <c r="C48" s="28">
        <f>C23/C27</f>
        <v>2775.6442748091604</v>
      </c>
      <c r="D48" s="28">
        <f t="shared" ref="D48:K48" si="27">D23/D27</f>
        <v>2497.9104814814814</v>
      </c>
      <c r="E48" s="28">
        <f t="shared" si="27"/>
        <v>2131.577119341564</v>
      </c>
      <c r="F48" s="28">
        <f t="shared" si="27"/>
        <v>2619.2150268817204</v>
      </c>
      <c r="G48" s="28">
        <f t="shared" si="27"/>
        <v>1853.1172430668842</v>
      </c>
      <c r="H48" s="28">
        <f t="shared" si="27"/>
        <v>2206.1807179487178</v>
      </c>
      <c r="I48" s="28">
        <f t="shared" si="27"/>
        <v>2150.9258974358977</v>
      </c>
      <c r="J48" s="28">
        <f t="shared" si="27"/>
        <v>1556.7989545454545</v>
      </c>
      <c r="K48" s="28">
        <f t="shared" si="27"/>
        <v>2192.9816798242045</v>
      </c>
      <c r="L48" s="28"/>
      <c r="M48" s="28">
        <f>M23/M27</f>
        <v>1761.2954319180089</v>
      </c>
      <c r="N48" s="28">
        <f>N23/N27</f>
        <v>2206.0943063538916</v>
      </c>
      <c r="O48" s="28">
        <f>O23/O27</f>
        <v>2304.8683050401364</v>
      </c>
    </row>
    <row r="49" spans="1:15" x14ac:dyDescent="0.25">
      <c r="A49" s="49"/>
      <c r="B49" s="10" t="s">
        <v>16</v>
      </c>
      <c r="C49" s="28">
        <f>C24/C27</f>
        <v>2959.9212649945475</v>
      </c>
      <c r="D49" s="28">
        <f t="shared" ref="D49:K49" si="28">D24/D27</f>
        <v>2683.7778888888888</v>
      </c>
      <c r="E49" s="28">
        <f t="shared" si="28"/>
        <v>2323.2939917695471</v>
      </c>
      <c r="F49" s="28">
        <f t="shared" si="28"/>
        <v>2822.1401881720431</v>
      </c>
      <c r="G49" s="28">
        <f t="shared" si="28"/>
        <v>1926.1372104404568</v>
      </c>
      <c r="H49" s="28">
        <f t="shared" si="28"/>
        <v>2470.3753333333334</v>
      </c>
      <c r="I49" s="28">
        <f t="shared" si="28"/>
        <v>2264.9648717948721</v>
      </c>
      <c r="J49" s="28">
        <f t="shared" si="28"/>
        <v>1759.2879545454546</v>
      </c>
      <c r="K49" s="28">
        <f t="shared" si="28"/>
        <v>2369.2709001383573</v>
      </c>
      <c r="L49" s="28"/>
      <c r="M49" s="28">
        <f>M24/M27</f>
        <v>1959.9518887262082</v>
      </c>
      <c r="N49" s="28">
        <f>N24/N27</f>
        <v>2370.7257185024077</v>
      </c>
      <c r="O49" s="28">
        <f>O24/O27</f>
        <v>2444.8356954862479</v>
      </c>
    </row>
    <row r="50" spans="1:15" x14ac:dyDescent="0.25">
      <c r="A50" s="49"/>
      <c r="B50" s="10" t="s">
        <v>18</v>
      </c>
      <c r="C50" s="28">
        <f>C25/C27</f>
        <v>3176.4261723009813</v>
      </c>
      <c r="D50" s="28">
        <f t="shared" ref="D50:K50" si="29">D25/D27</f>
        <v>2855.0741851851849</v>
      </c>
      <c r="E50" s="28">
        <f t="shared" si="29"/>
        <v>2656.8684773662553</v>
      </c>
      <c r="F50" s="28">
        <f t="shared" si="29"/>
        <v>2953.8912634408603</v>
      </c>
      <c r="G50" s="28">
        <f t="shared" si="29"/>
        <v>2018.6308482871125</v>
      </c>
      <c r="H50" s="28">
        <f t="shared" si="29"/>
        <v>2474.5414188034183</v>
      </c>
      <c r="I50" s="28">
        <f t="shared" si="29"/>
        <v>2459.4768376068378</v>
      </c>
      <c r="J50" s="28">
        <f t="shared" si="29"/>
        <v>2001.4099999999999</v>
      </c>
      <c r="K50" s="28">
        <f t="shared" si="29"/>
        <v>2511.223699845365</v>
      </c>
      <c r="L50" s="28"/>
      <c r="M50" s="28">
        <f>M25/M27</f>
        <v>2234.6111859443631</v>
      </c>
      <c r="N50" s="28">
        <f>N25/N27</f>
        <v>2551.4062762156282</v>
      </c>
      <c r="O50" s="28">
        <f>O25/O27</f>
        <v>2595.2585142781941</v>
      </c>
    </row>
    <row r="51" spans="1:15" x14ac:dyDescent="0.25">
      <c r="A51" s="49"/>
      <c r="B51" s="10" t="s">
        <v>17</v>
      </c>
      <c r="C51" s="28">
        <f>C26/C27</f>
        <v>3176.4261723009813</v>
      </c>
      <c r="D51" s="28">
        <f t="shared" ref="D51:K51" si="30">D26/D27</f>
        <v>2855.0741851851849</v>
      </c>
      <c r="E51" s="28">
        <f t="shared" si="30"/>
        <v>2656.8684773662553</v>
      </c>
      <c r="F51" s="28">
        <f t="shared" si="30"/>
        <v>2953.8912634408603</v>
      </c>
      <c r="G51" s="28">
        <f t="shared" si="30"/>
        <v>2018.6308482871125</v>
      </c>
      <c r="H51" s="28">
        <f t="shared" si="30"/>
        <v>2474.5414188034183</v>
      </c>
      <c r="I51" s="28">
        <f t="shared" si="30"/>
        <v>2459.4768376068378</v>
      </c>
      <c r="J51" s="28">
        <f t="shared" si="30"/>
        <v>2001.4099999999999</v>
      </c>
      <c r="K51" s="28">
        <f t="shared" si="30"/>
        <v>2511.223699845365</v>
      </c>
      <c r="L51" s="28"/>
      <c r="M51" s="28">
        <f>M26/M27</f>
        <v>2234.6111859443631</v>
      </c>
      <c r="N51" s="28">
        <f>N26/N27</f>
        <v>2551.4062762156282</v>
      </c>
      <c r="O51" s="28">
        <f>O26/O27</f>
        <v>2595.2585142781941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2:O51"/>
  <sheetViews>
    <sheetView workbookViewId="0">
      <selection activeCell="E9" sqref="E9"/>
    </sheetView>
  </sheetViews>
  <sheetFormatPr defaultRowHeight="15.6" x14ac:dyDescent="0.25"/>
  <sheetData>
    <row r="2" spans="1:15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5" t="s">
        <v>23</v>
      </c>
      <c r="I2" s="5" t="s">
        <v>24</v>
      </c>
      <c r="J2" s="5" t="s">
        <v>25</v>
      </c>
      <c r="K2" s="8" t="s">
        <v>21</v>
      </c>
      <c r="L2" s="3"/>
      <c r="M2" s="34" t="s">
        <v>31</v>
      </c>
      <c r="N2" s="27" t="s">
        <v>30</v>
      </c>
      <c r="O2" s="26" t="s">
        <v>29</v>
      </c>
    </row>
    <row r="3" spans="1:15" x14ac:dyDescent="0.25">
      <c r="A3" s="53" t="s">
        <v>33</v>
      </c>
      <c r="B3" s="13">
        <v>1</v>
      </c>
      <c r="C3" s="3">
        <v>7125</v>
      </c>
      <c r="D3" s="3">
        <v>10687</v>
      </c>
      <c r="E3" s="3">
        <v>1000</v>
      </c>
      <c r="F3" s="3">
        <v>6600</v>
      </c>
      <c r="G3" s="3">
        <v>10687</v>
      </c>
      <c r="H3" s="3">
        <v>28000</v>
      </c>
      <c r="I3" s="3">
        <v>22100</v>
      </c>
      <c r="J3" s="3">
        <v>6900</v>
      </c>
      <c r="K3" s="3">
        <f>SUM(C3:J3)</f>
        <v>93099</v>
      </c>
      <c r="L3" s="3"/>
      <c r="M3" s="3">
        <f>E3+J3</f>
        <v>7900</v>
      </c>
      <c r="N3" s="3">
        <f t="shared" ref="N3:N27" si="0">C3+D3+E3+F3+G3+J3</f>
        <v>42999</v>
      </c>
      <c r="O3" s="3">
        <f>C3+D3+G3</f>
        <v>28499</v>
      </c>
    </row>
    <row r="4" spans="1:15" x14ac:dyDescent="0.25">
      <c r="A4" s="48"/>
      <c r="B4" s="13">
        <v>2</v>
      </c>
      <c r="C4" s="3">
        <v>7125</v>
      </c>
      <c r="D4" s="3">
        <v>10687</v>
      </c>
      <c r="E4" s="3">
        <v>7000</v>
      </c>
      <c r="F4" s="3">
        <v>11100</v>
      </c>
      <c r="G4" s="3">
        <v>10687</v>
      </c>
      <c r="H4" s="3">
        <v>12300</v>
      </c>
      <c r="I4" s="3">
        <v>9900</v>
      </c>
      <c r="J4" s="3">
        <v>8700</v>
      </c>
      <c r="K4" s="3">
        <f t="shared" ref="K4:K27" si="1">SUM(C4:J4)</f>
        <v>77499</v>
      </c>
      <c r="L4" s="3"/>
      <c r="M4" s="3">
        <f t="shared" ref="M4:M27" si="2">E4+J4</f>
        <v>15700</v>
      </c>
      <c r="N4" s="3">
        <f t="shared" si="0"/>
        <v>55299</v>
      </c>
      <c r="O4" s="3">
        <f t="shared" ref="O4:O27" si="3">C4+D4+G4</f>
        <v>28499</v>
      </c>
    </row>
    <row r="5" spans="1:15" x14ac:dyDescent="0.25">
      <c r="A5" s="48"/>
      <c r="B5" s="13">
        <v>3</v>
      </c>
      <c r="C5" s="3">
        <v>9500</v>
      </c>
      <c r="D5" s="3">
        <v>14251</v>
      </c>
      <c r="E5" s="3">
        <v>8000</v>
      </c>
      <c r="F5" s="3">
        <v>9100</v>
      </c>
      <c r="G5" s="3">
        <v>14251</v>
      </c>
      <c r="H5" s="3">
        <v>26800</v>
      </c>
      <c r="I5" s="3">
        <v>33500</v>
      </c>
      <c r="J5" s="3">
        <v>8600</v>
      </c>
      <c r="K5" s="3">
        <f t="shared" si="1"/>
        <v>124002</v>
      </c>
      <c r="L5" s="3"/>
      <c r="M5" s="3">
        <f t="shared" si="2"/>
        <v>16600</v>
      </c>
      <c r="N5" s="3">
        <f t="shared" si="0"/>
        <v>63702</v>
      </c>
      <c r="O5" s="3">
        <f t="shared" si="3"/>
        <v>38002</v>
      </c>
    </row>
    <row r="6" spans="1:15" x14ac:dyDescent="0.25">
      <c r="A6" s="48"/>
      <c r="B6" s="13">
        <v>4</v>
      </c>
      <c r="C6" s="3">
        <f>所有燃气电厂!C6</f>
        <v>15482.72</v>
      </c>
      <c r="D6" s="3">
        <f>所有燃气电厂!D6</f>
        <v>17534.175999999999</v>
      </c>
      <c r="E6" s="3">
        <f>所有燃气电厂!E6</f>
        <v>8241.7279999999992</v>
      </c>
      <c r="F6" s="3">
        <f>所有燃气电厂!F6</f>
        <v>7500.3059999999996</v>
      </c>
      <c r="G6" s="3">
        <f>所有燃气电厂!G6</f>
        <v>14209.924000000001</v>
      </c>
      <c r="H6" s="3">
        <f>所有燃气电厂!H6</f>
        <v>38075.4</v>
      </c>
      <c r="I6" s="3">
        <f>所有燃气电厂!I6</f>
        <v>24733.5</v>
      </c>
      <c r="J6" s="3">
        <f>所有燃气电厂!J6</f>
        <v>9822.56</v>
      </c>
      <c r="K6" s="3">
        <f t="shared" si="1"/>
        <v>135600.31399999998</v>
      </c>
      <c r="L6" s="3"/>
      <c r="M6" s="3">
        <f t="shared" si="2"/>
        <v>18064.288</v>
      </c>
      <c r="N6" s="3">
        <f t="shared" si="0"/>
        <v>72791.41399999999</v>
      </c>
      <c r="O6" s="3">
        <f t="shared" si="3"/>
        <v>47226.82</v>
      </c>
    </row>
    <row r="7" spans="1:15" x14ac:dyDescent="0.25">
      <c r="A7" s="48"/>
      <c r="B7" s="13">
        <v>5</v>
      </c>
      <c r="C7" s="3">
        <f>所有燃气电厂!C7</f>
        <v>16231.688</v>
      </c>
      <c r="D7" s="3">
        <f>所有燃气电厂!D7</f>
        <v>18408.632000000001</v>
      </c>
      <c r="E7" s="3">
        <f>所有燃气电厂!E7</f>
        <v>9791.76</v>
      </c>
      <c r="F7" s="3">
        <f>所有燃气电厂!F7</f>
        <v>12398.694</v>
      </c>
      <c r="G7" s="3">
        <f>所有燃气电厂!G7</f>
        <v>15871.647000000001</v>
      </c>
      <c r="H7" s="3">
        <f>所有燃气电厂!H7</f>
        <v>35112</v>
      </c>
      <c r="I7" s="3">
        <f>所有燃气电厂!I7</f>
        <v>28990.5</v>
      </c>
      <c r="J7" s="3">
        <f>所有燃气电厂!J7</f>
        <v>8961.3040000000001</v>
      </c>
      <c r="K7" s="3">
        <f t="shared" si="1"/>
        <v>145766.22500000001</v>
      </c>
      <c r="L7" s="3"/>
      <c r="M7" s="3">
        <f t="shared" si="2"/>
        <v>18753.063999999998</v>
      </c>
      <c r="N7" s="3">
        <f t="shared" si="0"/>
        <v>81663.725000000006</v>
      </c>
      <c r="O7" s="3">
        <f t="shared" si="3"/>
        <v>50511.967000000004</v>
      </c>
    </row>
    <row r="8" spans="1:15" x14ac:dyDescent="0.25">
      <c r="A8" s="48"/>
      <c r="B8" s="13">
        <v>6</v>
      </c>
      <c r="C8" s="3">
        <f>所有燃气电厂!C8</f>
        <v>14700.575999999999</v>
      </c>
      <c r="D8" s="3">
        <f>所有燃气电厂!D8</f>
        <v>19120.903999999999</v>
      </c>
      <c r="E8" s="3">
        <f>所有燃气电厂!E8</f>
        <v>2352.944</v>
      </c>
      <c r="F8" s="3">
        <f>所有燃气电厂!F8</f>
        <v>15711.366</v>
      </c>
      <c r="G8" s="3">
        <f>所有燃气电厂!G8</f>
        <v>14875.177</v>
      </c>
      <c r="H8" s="3">
        <f>所有燃气电厂!H8</f>
        <v>26192.1</v>
      </c>
      <c r="I8" s="3">
        <f>所有燃气电厂!I8</f>
        <v>20289.5</v>
      </c>
      <c r="J8" s="3">
        <f>所有燃气电厂!J8</f>
        <v>5746.1360000000004</v>
      </c>
      <c r="K8" s="3">
        <f t="shared" si="1"/>
        <v>118988.70300000001</v>
      </c>
      <c r="L8" s="3"/>
      <c r="M8" s="3">
        <f t="shared" si="2"/>
        <v>8099.08</v>
      </c>
      <c r="N8" s="3">
        <f t="shared" si="0"/>
        <v>72507.103000000003</v>
      </c>
      <c r="O8" s="3">
        <f t="shared" si="3"/>
        <v>48696.656999999992</v>
      </c>
    </row>
    <row r="9" spans="1:15" x14ac:dyDescent="0.25">
      <c r="A9" s="48"/>
      <c r="B9" s="13">
        <v>7</v>
      </c>
      <c r="C9" s="3">
        <f>所有燃气电厂!C9</f>
        <v>15227.696</v>
      </c>
      <c r="D9" s="3">
        <f>所有燃气电厂!D9</f>
        <v>21841.952000000001</v>
      </c>
      <c r="E9" s="3">
        <f>所有燃气电厂!E9</f>
        <v>8761.8080000000009</v>
      </c>
      <c r="F9" s="3">
        <f>所有燃气电厂!F9</f>
        <v>13903.824000000001</v>
      </c>
      <c r="G9" s="3">
        <f>所有燃气电厂!G9</f>
        <v>18839.447</v>
      </c>
      <c r="H9" s="3">
        <f>所有燃气电厂!H9</f>
        <v>40555.343999999997</v>
      </c>
      <c r="I9" s="3">
        <f>所有燃气电厂!I9</f>
        <v>43026.5</v>
      </c>
      <c r="J9" s="3">
        <f>所有燃气电厂!J9</f>
        <v>8618.0159999999996</v>
      </c>
      <c r="K9" s="3">
        <f t="shared" si="1"/>
        <v>170774.587</v>
      </c>
      <c r="L9" s="3"/>
      <c r="M9" s="3">
        <f t="shared" si="2"/>
        <v>17379.824000000001</v>
      </c>
      <c r="N9" s="3">
        <f t="shared" si="0"/>
        <v>87192.743000000017</v>
      </c>
      <c r="O9" s="3">
        <f t="shared" si="3"/>
        <v>55909.095000000001</v>
      </c>
    </row>
    <row r="10" spans="1:15" x14ac:dyDescent="0.25">
      <c r="A10" s="48"/>
      <c r="B10" s="13">
        <v>8</v>
      </c>
      <c r="C10" s="3">
        <f>所有燃气电厂!C10</f>
        <v>13125.376</v>
      </c>
      <c r="D10" s="3">
        <f>所有燃气电厂!D10</f>
        <v>20078.934000000001</v>
      </c>
      <c r="E10" s="3">
        <f>所有燃气电厂!E10</f>
        <v>8973.18</v>
      </c>
      <c r="F10" s="3">
        <f>所有燃气电厂!F10</f>
        <v>16544.5</v>
      </c>
      <c r="G10" s="3">
        <f>所有燃气电厂!G10</f>
        <v>18921.71</v>
      </c>
      <c r="H10" s="3">
        <f>所有燃气电厂!H10</f>
        <v>41553.61</v>
      </c>
      <c r="I10" s="3">
        <f>所有燃气电厂!I10</f>
        <v>45062.05</v>
      </c>
      <c r="J10" s="3">
        <f>所有燃气电厂!J10</f>
        <v>11037.75</v>
      </c>
      <c r="K10" s="3">
        <f t="shared" si="1"/>
        <v>175297.11</v>
      </c>
      <c r="L10" s="3"/>
      <c r="M10" s="3">
        <f t="shared" si="2"/>
        <v>20010.93</v>
      </c>
      <c r="N10" s="3">
        <f t="shared" si="0"/>
        <v>88681.45</v>
      </c>
      <c r="O10" s="3">
        <f t="shared" si="3"/>
        <v>52126.02</v>
      </c>
    </row>
    <row r="11" spans="1:15" x14ac:dyDescent="0.25">
      <c r="A11" s="48"/>
      <c r="B11" s="13">
        <v>9</v>
      </c>
      <c r="C11" s="3">
        <f>所有燃气电厂!C11</f>
        <v>12417.856</v>
      </c>
      <c r="D11" s="3">
        <f>所有燃气电厂!D11</f>
        <v>18037.887999999999</v>
      </c>
      <c r="E11" s="3">
        <f>所有燃气电厂!E11</f>
        <v>6822.64</v>
      </c>
      <c r="F11" s="3">
        <f>所有燃气电厂!F11</f>
        <v>10915.647000000001</v>
      </c>
      <c r="G11" s="3">
        <f>所有燃气电厂!G11</f>
        <v>11692.59</v>
      </c>
      <c r="H11" s="3">
        <f>所有燃气电厂!H11</f>
        <v>23829.63</v>
      </c>
      <c r="I11" s="3">
        <f>所有燃气电厂!I11</f>
        <v>45248.5</v>
      </c>
      <c r="J11" s="3">
        <f>所有燃气电厂!J11</f>
        <v>9986.2839999999997</v>
      </c>
      <c r="K11" s="3">
        <f t="shared" si="1"/>
        <v>138951.035</v>
      </c>
      <c r="L11" s="3"/>
      <c r="M11" s="3">
        <f t="shared" si="2"/>
        <v>16808.923999999999</v>
      </c>
      <c r="N11" s="3">
        <f t="shared" si="0"/>
        <v>69872.904999999999</v>
      </c>
      <c r="O11" s="3">
        <f t="shared" si="3"/>
        <v>42148.334000000003</v>
      </c>
    </row>
    <row r="12" spans="1:15" x14ac:dyDescent="0.25">
      <c r="A12" s="48"/>
      <c r="B12" s="13">
        <v>10</v>
      </c>
      <c r="C12" s="3">
        <f>所有燃气电厂!C12</f>
        <v>6759.28</v>
      </c>
      <c r="D12" s="3">
        <f>所有燃气电厂!D12</f>
        <v>10036.84</v>
      </c>
      <c r="E12" s="3">
        <f>所有燃气电厂!E12</f>
        <v>4658.72</v>
      </c>
      <c r="F12" s="3">
        <f>所有燃气电厂!F12</f>
        <v>7548.8159999999998</v>
      </c>
      <c r="G12" s="3">
        <f>所有燃气电厂!G12</f>
        <v>4476.1239999999998</v>
      </c>
      <c r="H12" s="3">
        <f>所有燃气电厂!H12</f>
        <v>30910.77</v>
      </c>
      <c r="I12" s="3">
        <f>所有燃气电厂!I12</f>
        <v>13342.56</v>
      </c>
      <c r="J12" s="3">
        <f>所有燃气电厂!J12</f>
        <v>8909.5159999999996</v>
      </c>
      <c r="K12" s="3">
        <f t="shared" si="1"/>
        <v>86642.626000000004</v>
      </c>
      <c r="L12" s="3"/>
      <c r="M12" s="3">
        <f t="shared" si="2"/>
        <v>13568.236000000001</v>
      </c>
      <c r="N12" s="3">
        <f t="shared" si="0"/>
        <v>42389.296000000002</v>
      </c>
      <c r="O12" s="3">
        <f t="shared" si="3"/>
        <v>21272.243999999999</v>
      </c>
    </row>
    <row r="13" spans="1:15" x14ac:dyDescent="0.25">
      <c r="A13" s="48"/>
      <c r="B13" s="13">
        <v>11</v>
      </c>
      <c r="C13" s="3">
        <f>所有燃气电厂!C13</f>
        <v>7941.4</v>
      </c>
      <c r="D13" s="3">
        <f>所有燃气电厂!D13</f>
        <v>9250</v>
      </c>
      <c r="E13" s="3">
        <f>所有燃气电厂!E13</f>
        <v>8105.8600000000006</v>
      </c>
      <c r="F13" s="3">
        <f>所有燃气电厂!F13</f>
        <v>4901.1400000000003</v>
      </c>
      <c r="G13" s="3">
        <f>所有燃气电厂!G13</f>
        <v>5669.86</v>
      </c>
      <c r="H13" s="3">
        <f>所有燃气电厂!H13</f>
        <v>487.43199999999996</v>
      </c>
      <c r="I13" s="3">
        <f>所有燃气电厂!I13</f>
        <v>22757.9</v>
      </c>
      <c r="J13" s="3">
        <f>所有燃气电厂!J13</f>
        <v>10653.369999999999</v>
      </c>
      <c r="K13" s="3">
        <f t="shared" si="1"/>
        <v>69766.962</v>
      </c>
      <c r="L13" s="3"/>
      <c r="M13" s="3">
        <f t="shared" si="2"/>
        <v>18759.23</v>
      </c>
      <c r="N13" s="3">
        <f t="shared" si="0"/>
        <v>46521.630000000005</v>
      </c>
      <c r="O13" s="3">
        <f t="shared" si="3"/>
        <v>22861.260000000002</v>
      </c>
    </row>
    <row r="14" spans="1:15" x14ac:dyDescent="0.25">
      <c r="A14" s="48"/>
      <c r="B14" s="13">
        <v>12</v>
      </c>
      <c r="C14" s="3">
        <f>所有燃气电厂!C14</f>
        <v>0</v>
      </c>
      <c r="D14" s="3">
        <f>所有燃气电厂!D14</f>
        <v>0</v>
      </c>
      <c r="E14" s="3">
        <f>所有燃气电厂!E14</f>
        <v>0</v>
      </c>
      <c r="F14" s="3">
        <f>所有燃气电厂!F14</f>
        <v>0</v>
      </c>
      <c r="G14" s="3">
        <f>所有燃气电厂!G14</f>
        <v>0</v>
      </c>
      <c r="H14" s="3">
        <f>所有燃气电厂!H14</f>
        <v>0</v>
      </c>
      <c r="I14" s="3">
        <f>所有燃气电厂!I14</f>
        <v>0</v>
      </c>
      <c r="J14" s="3">
        <f>所有燃气电厂!J14</f>
        <v>0</v>
      </c>
      <c r="K14" s="3">
        <f t="shared" si="1"/>
        <v>0</v>
      </c>
      <c r="L14" s="3"/>
      <c r="M14" s="3">
        <f t="shared" si="2"/>
        <v>0</v>
      </c>
      <c r="N14" s="3">
        <f t="shared" si="0"/>
        <v>0</v>
      </c>
      <c r="O14" s="3">
        <f t="shared" si="3"/>
        <v>0</v>
      </c>
    </row>
    <row r="15" spans="1:15" x14ac:dyDescent="0.25">
      <c r="A15" s="54" t="s">
        <v>34</v>
      </c>
      <c r="B15" s="10" t="s">
        <v>7</v>
      </c>
      <c r="C15" s="3">
        <f>C3</f>
        <v>7125</v>
      </c>
      <c r="D15" s="3">
        <f t="shared" ref="D15:J15" si="4">D3</f>
        <v>10687</v>
      </c>
      <c r="E15" s="3">
        <f t="shared" si="4"/>
        <v>1000</v>
      </c>
      <c r="F15" s="3">
        <f t="shared" si="4"/>
        <v>6600</v>
      </c>
      <c r="G15" s="3">
        <f t="shared" si="4"/>
        <v>10687</v>
      </c>
      <c r="H15" s="3">
        <f t="shared" si="4"/>
        <v>28000</v>
      </c>
      <c r="I15" s="3">
        <f t="shared" si="4"/>
        <v>22100</v>
      </c>
      <c r="J15" s="3">
        <f t="shared" si="4"/>
        <v>6900</v>
      </c>
      <c r="K15" s="3">
        <f t="shared" si="1"/>
        <v>93099</v>
      </c>
      <c r="L15" s="3"/>
      <c r="M15" s="3">
        <f t="shared" si="2"/>
        <v>7900</v>
      </c>
      <c r="N15" s="3">
        <f t="shared" si="0"/>
        <v>42999</v>
      </c>
      <c r="O15" s="3">
        <f t="shared" si="3"/>
        <v>28499</v>
      </c>
    </row>
    <row r="16" spans="1:15" x14ac:dyDescent="0.25">
      <c r="A16" s="49"/>
      <c r="B16" s="10" t="s">
        <v>8</v>
      </c>
      <c r="C16" s="3">
        <f>C15+C4</f>
        <v>14250</v>
      </c>
      <c r="D16" s="3">
        <f t="shared" ref="D16:J16" si="5">D15+D4</f>
        <v>21374</v>
      </c>
      <c r="E16" s="3">
        <f t="shared" si="5"/>
        <v>8000</v>
      </c>
      <c r="F16" s="3">
        <f t="shared" si="5"/>
        <v>17700</v>
      </c>
      <c r="G16" s="3">
        <f t="shared" si="5"/>
        <v>21374</v>
      </c>
      <c r="H16" s="3">
        <f t="shared" si="5"/>
        <v>40300</v>
      </c>
      <c r="I16" s="3">
        <f t="shared" si="5"/>
        <v>32000</v>
      </c>
      <c r="J16" s="3">
        <f t="shared" si="5"/>
        <v>15600</v>
      </c>
      <c r="K16" s="3">
        <f t="shared" si="1"/>
        <v>170598</v>
      </c>
      <c r="L16" s="3"/>
      <c r="M16" s="3">
        <f t="shared" si="2"/>
        <v>23600</v>
      </c>
      <c r="N16" s="3">
        <f t="shared" si="0"/>
        <v>98298</v>
      </c>
      <c r="O16" s="3">
        <f t="shared" si="3"/>
        <v>56998</v>
      </c>
    </row>
    <row r="17" spans="1:15" x14ac:dyDescent="0.25">
      <c r="A17" s="49"/>
      <c r="B17" s="10" t="s">
        <v>9</v>
      </c>
      <c r="C17" s="3">
        <f t="shared" ref="C17:J26" si="6">C16+C5</f>
        <v>23750</v>
      </c>
      <c r="D17" s="3">
        <f t="shared" si="6"/>
        <v>35625</v>
      </c>
      <c r="E17" s="3">
        <f t="shared" si="6"/>
        <v>16000</v>
      </c>
      <c r="F17" s="3">
        <f t="shared" si="6"/>
        <v>26800</v>
      </c>
      <c r="G17" s="3">
        <f t="shared" si="6"/>
        <v>35625</v>
      </c>
      <c r="H17" s="3">
        <f t="shared" si="6"/>
        <v>67100</v>
      </c>
      <c r="I17" s="3">
        <f t="shared" si="6"/>
        <v>65500</v>
      </c>
      <c r="J17" s="3">
        <f t="shared" si="6"/>
        <v>24200</v>
      </c>
      <c r="K17" s="3">
        <f t="shared" si="1"/>
        <v>294600</v>
      </c>
      <c r="L17" s="3"/>
      <c r="M17" s="3">
        <f t="shared" si="2"/>
        <v>40200</v>
      </c>
      <c r="N17" s="3">
        <f t="shared" si="0"/>
        <v>162000</v>
      </c>
      <c r="O17" s="3">
        <f t="shared" si="3"/>
        <v>95000</v>
      </c>
    </row>
    <row r="18" spans="1:15" x14ac:dyDescent="0.25">
      <c r="A18" s="49"/>
      <c r="B18" s="10" t="s">
        <v>10</v>
      </c>
      <c r="C18" s="3">
        <f t="shared" si="6"/>
        <v>39232.720000000001</v>
      </c>
      <c r="D18" s="3">
        <f t="shared" si="6"/>
        <v>53159.175999999999</v>
      </c>
      <c r="E18" s="3">
        <f t="shared" si="6"/>
        <v>24241.727999999999</v>
      </c>
      <c r="F18" s="3">
        <f t="shared" si="6"/>
        <v>34300.305999999997</v>
      </c>
      <c r="G18" s="3">
        <f t="shared" si="6"/>
        <v>49834.923999999999</v>
      </c>
      <c r="H18" s="3">
        <f t="shared" si="6"/>
        <v>105175.4</v>
      </c>
      <c r="I18" s="3">
        <f t="shared" si="6"/>
        <v>90233.5</v>
      </c>
      <c r="J18" s="3">
        <f t="shared" si="6"/>
        <v>34022.559999999998</v>
      </c>
      <c r="K18" s="3">
        <f t="shared" si="1"/>
        <v>430200.31399999995</v>
      </c>
      <c r="L18" s="3"/>
      <c r="M18" s="3">
        <f t="shared" si="2"/>
        <v>58264.288</v>
      </c>
      <c r="N18" s="3">
        <f t="shared" si="0"/>
        <v>234791.41399999999</v>
      </c>
      <c r="O18" s="3">
        <f t="shared" si="3"/>
        <v>142226.82</v>
      </c>
    </row>
    <row r="19" spans="1:15" x14ac:dyDescent="0.25">
      <c r="A19" s="49"/>
      <c r="B19" s="10" t="s">
        <v>11</v>
      </c>
      <c r="C19" s="3">
        <f t="shared" si="6"/>
        <v>55464.408000000003</v>
      </c>
      <c r="D19" s="3">
        <f t="shared" si="6"/>
        <v>71567.808000000005</v>
      </c>
      <c r="E19" s="3">
        <f t="shared" si="6"/>
        <v>34033.487999999998</v>
      </c>
      <c r="F19" s="3">
        <f t="shared" si="6"/>
        <v>46699</v>
      </c>
      <c r="G19" s="3">
        <f t="shared" si="6"/>
        <v>65706.570999999996</v>
      </c>
      <c r="H19" s="3">
        <f t="shared" si="6"/>
        <v>140287.4</v>
      </c>
      <c r="I19" s="3">
        <f t="shared" si="6"/>
        <v>119224</v>
      </c>
      <c r="J19" s="3">
        <f t="shared" si="6"/>
        <v>42983.864000000001</v>
      </c>
      <c r="K19" s="3">
        <f t="shared" si="1"/>
        <v>575966.53900000011</v>
      </c>
      <c r="L19" s="3"/>
      <c r="M19" s="3">
        <f t="shared" si="2"/>
        <v>77017.351999999999</v>
      </c>
      <c r="N19" s="3">
        <f t="shared" si="0"/>
        <v>316455.13900000002</v>
      </c>
      <c r="O19" s="3">
        <f t="shared" si="3"/>
        <v>192738.78700000001</v>
      </c>
    </row>
    <row r="20" spans="1:15" x14ac:dyDescent="0.25">
      <c r="A20" s="49"/>
      <c r="B20" s="10" t="s">
        <v>12</v>
      </c>
      <c r="C20" s="3">
        <f t="shared" si="6"/>
        <v>70164.983999999997</v>
      </c>
      <c r="D20" s="3">
        <f t="shared" si="6"/>
        <v>90688.712</v>
      </c>
      <c r="E20" s="3">
        <f t="shared" si="6"/>
        <v>36386.432000000001</v>
      </c>
      <c r="F20" s="3">
        <f t="shared" si="6"/>
        <v>62410.366000000002</v>
      </c>
      <c r="G20" s="3">
        <f t="shared" si="6"/>
        <v>80581.747999999992</v>
      </c>
      <c r="H20" s="3">
        <f t="shared" si="6"/>
        <v>166479.5</v>
      </c>
      <c r="I20" s="3">
        <f t="shared" si="6"/>
        <v>139513.5</v>
      </c>
      <c r="J20" s="3">
        <f t="shared" si="6"/>
        <v>48730</v>
      </c>
      <c r="K20" s="3">
        <f t="shared" si="1"/>
        <v>694955.24199999997</v>
      </c>
      <c r="L20" s="3"/>
      <c r="M20" s="3">
        <f t="shared" si="2"/>
        <v>85116.432000000001</v>
      </c>
      <c r="N20" s="3">
        <f t="shared" si="0"/>
        <v>388962.24199999997</v>
      </c>
      <c r="O20" s="3">
        <f t="shared" si="3"/>
        <v>241435.44399999999</v>
      </c>
    </row>
    <row r="21" spans="1:15" x14ac:dyDescent="0.25">
      <c r="A21" s="49"/>
      <c r="B21" s="10" t="s">
        <v>13</v>
      </c>
      <c r="C21" s="3">
        <f t="shared" si="6"/>
        <v>85392.68</v>
      </c>
      <c r="D21" s="3">
        <f t="shared" si="6"/>
        <v>112530.664</v>
      </c>
      <c r="E21" s="3">
        <f t="shared" si="6"/>
        <v>45148.240000000005</v>
      </c>
      <c r="F21" s="3">
        <f t="shared" si="6"/>
        <v>76314.19</v>
      </c>
      <c r="G21" s="3">
        <f t="shared" si="6"/>
        <v>99421.194999999992</v>
      </c>
      <c r="H21" s="3">
        <f t="shared" si="6"/>
        <v>207034.84399999998</v>
      </c>
      <c r="I21" s="3">
        <f t="shared" si="6"/>
        <v>182540</v>
      </c>
      <c r="J21" s="3">
        <f t="shared" si="6"/>
        <v>57348.016000000003</v>
      </c>
      <c r="K21" s="3">
        <f t="shared" si="1"/>
        <v>865729.82899999991</v>
      </c>
      <c r="L21" s="3"/>
      <c r="M21" s="3">
        <f t="shared" si="2"/>
        <v>102496.25600000001</v>
      </c>
      <c r="N21" s="3">
        <f t="shared" si="0"/>
        <v>476154.98499999999</v>
      </c>
      <c r="O21" s="3">
        <f t="shared" si="3"/>
        <v>297344.53899999999</v>
      </c>
    </row>
    <row r="22" spans="1:15" x14ac:dyDescent="0.25">
      <c r="A22" s="49"/>
      <c r="B22" s="10" t="s">
        <v>14</v>
      </c>
      <c r="C22" s="3">
        <f t="shared" si="6"/>
        <v>98518.055999999997</v>
      </c>
      <c r="D22" s="3">
        <f t="shared" si="6"/>
        <v>132609.598</v>
      </c>
      <c r="E22" s="3">
        <f t="shared" si="6"/>
        <v>54121.420000000006</v>
      </c>
      <c r="F22" s="3">
        <f t="shared" si="6"/>
        <v>92858.69</v>
      </c>
      <c r="G22" s="3">
        <f t="shared" si="6"/>
        <v>118342.905</v>
      </c>
      <c r="H22" s="3">
        <f t="shared" si="6"/>
        <v>248588.45399999997</v>
      </c>
      <c r="I22" s="3">
        <f t="shared" si="6"/>
        <v>227602.05</v>
      </c>
      <c r="J22" s="3">
        <f t="shared" si="6"/>
        <v>68385.766000000003</v>
      </c>
      <c r="K22" s="3">
        <f t="shared" si="1"/>
        <v>1041026.939</v>
      </c>
      <c r="L22" s="3"/>
      <c r="M22" s="3">
        <f t="shared" si="2"/>
        <v>122507.18600000002</v>
      </c>
      <c r="N22" s="3">
        <f t="shared" si="0"/>
        <v>564836.43500000006</v>
      </c>
      <c r="O22" s="3">
        <f t="shared" si="3"/>
        <v>349470.55900000001</v>
      </c>
    </row>
    <row r="23" spans="1:15" x14ac:dyDescent="0.25">
      <c r="A23" s="49"/>
      <c r="B23" s="10" t="s">
        <v>15</v>
      </c>
      <c r="C23" s="3">
        <f t="shared" si="6"/>
        <v>110935.912</v>
      </c>
      <c r="D23" s="3">
        <f t="shared" si="6"/>
        <v>150647.486</v>
      </c>
      <c r="E23" s="3">
        <f t="shared" si="6"/>
        <v>60944.060000000005</v>
      </c>
      <c r="F23" s="3">
        <f t="shared" si="6"/>
        <v>103774.337</v>
      </c>
      <c r="G23" s="3">
        <f t="shared" si="6"/>
        <v>130035.495</v>
      </c>
      <c r="H23" s="3">
        <f t="shared" si="6"/>
        <v>272418.08399999997</v>
      </c>
      <c r="I23" s="3">
        <f t="shared" si="6"/>
        <v>272850.55</v>
      </c>
      <c r="J23" s="3">
        <f t="shared" si="6"/>
        <v>78372.05</v>
      </c>
      <c r="K23" s="3">
        <f t="shared" si="1"/>
        <v>1179977.9740000002</v>
      </c>
      <c r="L23" s="3"/>
      <c r="M23" s="3">
        <f t="shared" si="2"/>
        <v>139316.11000000002</v>
      </c>
      <c r="N23" s="3">
        <f t="shared" si="0"/>
        <v>634709.34000000008</v>
      </c>
      <c r="O23" s="3">
        <f t="shared" si="3"/>
        <v>391618.89299999998</v>
      </c>
    </row>
    <row r="24" spans="1:15" x14ac:dyDescent="0.25">
      <c r="A24" s="49"/>
      <c r="B24" s="10" t="s">
        <v>16</v>
      </c>
      <c r="C24" s="3">
        <f t="shared" si="6"/>
        <v>117695.192</v>
      </c>
      <c r="D24" s="3">
        <f t="shared" si="6"/>
        <v>160684.326</v>
      </c>
      <c r="E24" s="3">
        <f t="shared" si="6"/>
        <v>65602.78</v>
      </c>
      <c r="F24" s="3">
        <f t="shared" si="6"/>
        <v>111323.15300000001</v>
      </c>
      <c r="G24" s="3">
        <f t="shared" si="6"/>
        <v>134511.61900000001</v>
      </c>
      <c r="H24" s="3">
        <f t="shared" si="6"/>
        <v>303328.85399999999</v>
      </c>
      <c r="I24" s="3">
        <f t="shared" si="6"/>
        <v>286193.11</v>
      </c>
      <c r="J24" s="3">
        <f t="shared" si="6"/>
        <v>87281.566000000006</v>
      </c>
      <c r="K24" s="3">
        <f t="shared" si="1"/>
        <v>1266620.6000000001</v>
      </c>
      <c r="L24" s="3"/>
      <c r="M24" s="3">
        <f t="shared" si="2"/>
        <v>152884.34600000002</v>
      </c>
      <c r="N24" s="3">
        <f t="shared" si="0"/>
        <v>677098.63599999994</v>
      </c>
      <c r="O24" s="3">
        <f t="shared" si="3"/>
        <v>412891.13699999999</v>
      </c>
    </row>
    <row r="25" spans="1:15" x14ac:dyDescent="0.25">
      <c r="A25" s="49"/>
      <c r="B25" s="10" t="s">
        <v>18</v>
      </c>
      <c r="C25" s="3">
        <f t="shared" si="6"/>
        <v>125636.59199999999</v>
      </c>
      <c r="D25" s="3">
        <f t="shared" si="6"/>
        <v>169934.326</v>
      </c>
      <c r="E25" s="3">
        <f t="shared" si="6"/>
        <v>73708.639999999999</v>
      </c>
      <c r="F25" s="3">
        <f t="shared" si="6"/>
        <v>116224.29300000001</v>
      </c>
      <c r="G25" s="3">
        <f t="shared" si="6"/>
        <v>140181.47899999999</v>
      </c>
      <c r="H25" s="3">
        <f t="shared" si="6"/>
        <v>303816.28599999996</v>
      </c>
      <c r="I25" s="3">
        <f t="shared" si="6"/>
        <v>308951.01</v>
      </c>
      <c r="J25" s="3">
        <f t="shared" si="6"/>
        <v>97934.936000000002</v>
      </c>
      <c r="K25" s="3">
        <f t="shared" si="1"/>
        <v>1336387.5620000002</v>
      </c>
      <c r="L25" s="3"/>
      <c r="M25" s="3">
        <f t="shared" si="2"/>
        <v>171643.576</v>
      </c>
      <c r="N25" s="3">
        <f t="shared" si="0"/>
        <v>723620.26600000006</v>
      </c>
      <c r="O25" s="3">
        <f t="shared" si="3"/>
        <v>435752.397</v>
      </c>
    </row>
    <row r="26" spans="1:15" x14ac:dyDescent="0.25">
      <c r="A26" s="49"/>
      <c r="B26" s="10" t="s">
        <v>17</v>
      </c>
      <c r="C26" s="3">
        <f t="shared" si="6"/>
        <v>125636.59199999999</v>
      </c>
      <c r="D26" s="3">
        <f t="shared" si="6"/>
        <v>169934.326</v>
      </c>
      <c r="E26" s="3">
        <f t="shared" si="6"/>
        <v>73708.639999999999</v>
      </c>
      <c r="F26" s="3">
        <f t="shared" si="6"/>
        <v>116224.29300000001</v>
      </c>
      <c r="G26" s="3">
        <f t="shared" si="6"/>
        <v>140181.47899999999</v>
      </c>
      <c r="H26" s="3">
        <f t="shared" si="6"/>
        <v>303816.28599999996</v>
      </c>
      <c r="I26" s="3">
        <f t="shared" si="6"/>
        <v>308951.01</v>
      </c>
      <c r="J26" s="3">
        <f t="shared" si="6"/>
        <v>97934.936000000002</v>
      </c>
      <c r="K26" s="3">
        <f t="shared" si="1"/>
        <v>1336387.5620000002</v>
      </c>
      <c r="L26" s="3"/>
      <c r="M26" s="3">
        <f t="shared" si="2"/>
        <v>171643.576</v>
      </c>
      <c r="N26" s="3">
        <f t="shared" si="0"/>
        <v>723620.26600000006</v>
      </c>
      <c r="O26" s="3">
        <f>C26+D26+G26</f>
        <v>435752.397</v>
      </c>
    </row>
    <row r="27" spans="1:15" ht="31.2" x14ac:dyDescent="0.25">
      <c r="A27" s="6" t="s">
        <v>6</v>
      </c>
      <c r="B27" s="7"/>
      <c r="C27" s="3">
        <v>36.68</v>
      </c>
      <c r="D27" s="3">
        <f>所有燃气电厂!D27</f>
        <v>54</v>
      </c>
      <c r="E27" s="3">
        <f>所有燃气电厂!E27</f>
        <v>24.3</v>
      </c>
      <c r="F27" s="3">
        <f>所有燃气电厂!F27</f>
        <v>37.200000000000003</v>
      </c>
      <c r="G27" s="3">
        <f>所有燃气电厂!G27</f>
        <v>61.3</v>
      </c>
      <c r="H27" s="3">
        <f>所有燃气电厂!H27</f>
        <v>117</v>
      </c>
      <c r="I27" s="3">
        <f>所有燃气电厂!I27</f>
        <v>117</v>
      </c>
      <c r="J27" s="3">
        <f>所有燃气电厂!J27</f>
        <v>44</v>
      </c>
      <c r="K27" s="3">
        <f t="shared" si="1"/>
        <v>491.48</v>
      </c>
      <c r="L27" s="3"/>
      <c r="M27" s="3">
        <f t="shared" si="2"/>
        <v>68.3</v>
      </c>
      <c r="N27" s="3">
        <f t="shared" si="0"/>
        <v>257.48</v>
      </c>
      <c r="O27" s="3">
        <f t="shared" si="3"/>
        <v>151.98000000000002</v>
      </c>
    </row>
    <row r="28" spans="1:15" x14ac:dyDescent="0.25">
      <c r="A28" s="48" t="s">
        <v>20</v>
      </c>
      <c r="B28" s="13">
        <v>1</v>
      </c>
      <c r="C28" s="28">
        <f>C3/C27</f>
        <v>194.247546346783</v>
      </c>
      <c r="D28" s="28">
        <f t="shared" ref="D28:J28" si="7">D3/D27</f>
        <v>197.90740740740742</v>
      </c>
      <c r="E28" s="28">
        <f t="shared" si="7"/>
        <v>41.152263374485592</v>
      </c>
      <c r="F28" s="28">
        <f t="shared" si="7"/>
        <v>177.41935483870967</v>
      </c>
      <c r="G28" s="28">
        <f t="shared" si="7"/>
        <v>174.33931484502449</v>
      </c>
      <c r="H28" s="28">
        <f t="shared" si="7"/>
        <v>239.31623931623932</v>
      </c>
      <c r="I28" s="28">
        <f t="shared" si="7"/>
        <v>188.88888888888889</v>
      </c>
      <c r="J28" s="28">
        <f t="shared" si="7"/>
        <v>156.81818181818181</v>
      </c>
      <c r="K28" s="28">
        <f>K3/K27</f>
        <v>189.4258159029869</v>
      </c>
      <c r="L28" s="28"/>
      <c r="M28" s="28">
        <f>M3/M27</f>
        <v>115.66617862371889</v>
      </c>
      <c r="N28" s="28">
        <f>N3/N27</f>
        <v>166.99937859251202</v>
      </c>
      <c r="O28" s="28">
        <f>O3/O27</f>
        <v>187.51809448611658</v>
      </c>
    </row>
    <row r="29" spans="1:15" x14ac:dyDescent="0.25">
      <c r="A29" s="48"/>
      <c r="B29" s="13">
        <v>2</v>
      </c>
      <c r="C29" s="28">
        <f>C4/C27</f>
        <v>194.247546346783</v>
      </c>
      <c r="D29" s="28">
        <f t="shared" ref="D29:J29" si="8">D4/D27</f>
        <v>197.90740740740742</v>
      </c>
      <c r="E29" s="28">
        <f t="shared" si="8"/>
        <v>288.06584362139915</v>
      </c>
      <c r="F29" s="28">
        <f t="shared" si="8"/>
        <v>298.38709677419354</v>
      </c>
      <c r="G29" s="28">
        <f t="shared" si="8"/>
        <v>174.33931484502449</v>
      </c>
      <c r="H29" s="28">
        <f t="shared" si="8"/>
        <v>105.12820512820512</v>
      </c>
      <c r="I29" s="28">
        <f t="shared" si="8"/>
        <v>84.615384615384613</v>
      </c>
      <c r="J29" s="28">
        <f t="shared" si="8"/>
        <v>197.72727272727272</v>
      </c>
      <c r="K29" s="28">
        <f>K4/K27</f>
        <v>157.6849515748352</v>
      </c>
      <c r="L29" s="28"/>
      <c r="M29" s="28">
        <f>M4/M27</f>
        <v>229.86822840409957</v>
      </c>
      <c r="N29" s="28">
        <f>N4/N27</f>
        <v>214.77007922945469</v>
      </c>
      <c r="O29" s="28">
        <f>O4/O27</f>
        <v>187.51809448611658</v>
      </c>
    </row>
    <row r="30" spans="1:15" x14ac:dyDescent="0.25">
      <c r="A30" s="48"/>
      <c r="B30" s="13">
        <v>3</v>
      </c>
      <c r="C30" s="28">
        <f>C5/C27</f>
        <v>258.99672846237729</v>
      </c>
      <c r="D30" s="28">
        <f t="shared" ref="D30:J30" si="9">D5/D27</f>
        <v>263.90740740740739</v>
      </c>
      <c r="E30" s="28">
        <f t="shared" si="9"/>
        <v>329.21810699588474</v>
      </c>
      <c r="F30" s="28">
        <f t="shared" si="9"/>
        <v>244.62365591397847</v>
      </c>
      <c r="G30" s="28">
        <f t="shared" si="9"/>
        <v>232.47960848287113</v>
      </c>
      <c r="H30" s="28">
        <f t="shared" si="9"/>
        <v>229.05982905982907</v>
      </c>
      <c r="I30" s="28">
        <f t="shared" si="9"/>
        <v>286.32478632478632</v>
      </c>
      <c r="J30" s="28">
        <f t="shared" si="9"/>
        <v>195.45454545454547</v>
      </c>
      <c r="K30" s="28">
        <f>K5/K27</f>
        <v>252.30324733458124</v>
      </c>
      <c r="L30" s="28"/>
      <c r="M30" s="28">
        <f>M5/M27</f>
        <v>243.04538799414348</v>
      </c>
      <c r="N30" s="28">
        <f>N5/N27</f>
        <v>247.40562373776604</v>
      </c>
      <c r="O30" s="28">
        <f>O5/O27</f>
        <v>250.04605869193313</v>
      </c>
    </row>
    <row r="31" spans="1:15" x14ac:dyDescent="0.25">
      <c r="A31" s="48"/>
      <c r="B31" s="13">
        <v>4</v>
      </c>
      <c r="C31" s="28">
        <f>C6/C27</f>
        <v>422.10250817884406</v>
      </c>
      <c r="D31" s="28">
        <f t="shared" ref="D31:J31" si="10">D6/D27</f>
        <v>324.70696296296296</v>
      </c>
      <c r="E31" s="28">
        <f t="shared" si="10"/>
        <v>339.16576131687236</v>
      </c>
      <c r="F31" s="28">
        <f t="shared" si="10"/>
        <v>201.62112903225804</v>
      </c>
      <c r="G31" s="28">
        <f t="shared" si="10"/>
        <v>231.80952691680264</v>
      </c>
      <c r="H31" s="28">
        <f t="shared" si="10"/>
        <v>325.43076923076922</v>
      </c>
      <c r="I31" s="28">
        <f t="shared" si="10"/>
        <v>211.39743589743588</v>
      </c>
      <c r="J31" s="28">
        <f t="shared" si="10"/>
        <v>223.23999999999998</v>
      </c>
      <c r="K31" s="28">
        <f>K6/K27</f>
        <v>275.90199804671602</v>
      </c>
      <c r="L31" s="28"/>
      <c r="M31" s="28">
        <f>M6/M27</f>
        <v>264.48445095168375</v>
      </c>
      <c r="N31" s="28">
        <f>N6/N27</f>
        <v>282.70706074258192</v>
      </c>
      <c r="O31" s="28">
        <f>O6/O27</f>
        <v>310.74365048032632</v>
      </c>
    </row>
    <row r="32" spans="1:15" x14ac:dyDescent="0.25">
      <c r="A32" s="48"/>
      <c r="B32" s="13">
        <v>5</v>
      </c>
      <c r="C32" s="28">
        <f>C7/C27</f>
        <v>442.52148309705564</v>
      </c>
      <c r="D32" s="28">
        <f t="shared" ref="D32:J32" si="11">D7/D27</f>
        <v>340.9005925925926</v>
      </c>
      <c r="E32" s="28">
        <f t="shared" si="11"/>
        <v>402.95308641975311</v>
      </c>
      <c r="F32" s="28">
        <f t="shared" si="11"/>
        <v>333.29822580645157</v>
      </c>
      <c r="G32" s="28">
        <f t="shared" si="11"/>
        <v>258.91756933115829</v>
      </c>
      <c r="H32" s="28">
        <f t="shared" si="11"/>
        <v>300.10256410256409</v>
      </c>
      <c r="I32" s="28">
        <f t="shared" si="11"/>
        <v>247.78205128205127</v>
      </c>
      <c r="J32" s="28">
        <f t="shared" si="11"/>
        <v>203.666</v>
      </c>
      <c r="K32" s="28">
        <f>K7/K27</f>
        <v>296.58628021486123</v>
      </c>
      <c r="L32" s="28"/>
      <c r="M32" s="28">
        <f>M7/M27</f>
        <v>274.56901903367498</v>
      </c>
      <c r="N32" s="28">
        <f>N7/N27</f>
        <v>317.16531381078141</v>
      </c>
      <c r="O32" s="28">
        <f>O7/O27</f>
        <v>332.35930385577046</v>
      </c>
    </row>
    <row r="33" spans="1:15" x14ac:dyDescent="0.25">
      <c r="A33" s="48"/>
      <c r="B33" s="13">
        <v>6</v>
      </c>
      <c r="C33" s="28">
        <f>C8/C27</f>
        <v>400.77906215921479</v>
      </c>
      <c r="D33" s="28">
        <f t="shared" ref="D33:J33" si="12">D8/D27</f>
        <v>354.09081481481479</v>
      </c>
      <c r="E33" s="28">
        <f t="shared" si="12"/>
        <v>96.82897119341564</v>
      </c>
      <c r="F33" s="28">
        <f t="shared" si="12"/>
        <v>422.34854838709674</v>
      </c>
      <c r="G33" s="28">
        <f t="shared" si="12"/>
        <v>242.66194127243068</v>
      </c>
      <c r="H33" s="28">
        <f t="shared" si="12"/>
        <v>223.86410256410255</v>
      </c>
      <c r="I33" s="28">
        <f t="shared" si="12"/>
        <v>173.41452991452991</v>
      </c>
      <c r="J33" s="28">
        <f t="shared" si="12"/>
        <v>130.59400000000002</v>
      </c>
      <c r="K33" s="28">
        <f>K8/K27</f>
        <v>242.10283836575243</v>
      </c>
      <c r="L33" s="28"/>
      <c r="M33" s="28">
        <f>M8/M27</f>
        <v>118.58096632503661</v>
      </c>
      <c r="N33" s="28">
        <f>N8/N27</f>
        <v>281.60285459064778</v>
      </c>
      <c r="O33" s="28">
        <f>O8/O27</f>
        <v>320.41490327674683</v>
      </c>
    </row>
    <row r="34" spans="1:15" x14ac:dyDescent="0.25">
      <c r="A34" s="48"/>
      <c r="B34" s="13">
        <v>7</v>
      </c>
      <c r="C34" s="28">
        <f>C9/C27</f>
        <v>415.14983642311887</v>
      </c>
      <c r="D34" s="28">
        <f t="shared" ref="D34:J34" si="13">D9/D27</f>
        <v>404.48059259259259</v>
      </c>
      <c r="E34" s="28">
        <f t="shared" si="13"/>
        <v>360.56823045267492</v>
      </c>
      <c r="F34" s="28">
        <f t="shared" si="13"/>
        <v>373.75870967741935</v>
      </c>
      <c r="G34" s="28">
        <f t="shared" si="13"/>
        <v>307.33192495921696</v>
      </c>
      <c r="H34" s="28">
        <f t="shared" si="13"/>
        <v>346.62687179487176</v>
      </c>
      <c r="I34" s="28">
        <f t="shared" si="13"/>
        <v>367.74786324786322</v>
      </c>
      <c r="J34" s="28">
        <f t="shared" si="13"/>
        <v>195.864</v>
      </c>
      <c r="K34" s="28">
        <f>K9/K27</f>
        <v>347.47006388866282</v>
      </c>
      <c r="L34" s="28"/>
      <c r="M34" s="28">
        <f>M9/M27</f>
        <v>254.4630161054173</v>
      </c>
      <c r="N34" s="28">
        <f>N9/N27</f>
        <v>338.63889622494958</v>
      </c>
      <c r="O34" s="28">
        <f>O9/O27</f>
        <v>367.87139755230947</v>
      </c>
    </row>
    <row r="35" spans="1:15" x14ac:dyDescent="0.25">
      <c r="A35" s="48"/>
      <c r="B35" s="13">
        <v>8</v>
      </c>
      <c r="C35" s="28">
        <f>C10/C27</f>
        <v>357.83467829880044</v>
      </c>
      <c r="D35" s="28">
        <f t="shared" ref="D35:J35" si="14">D10/D27</f>
        <v>371.83211111111115</v>
      </c>
      <c r="E35" s="28">
        <f t="shared" si="14"/>
        <v>369.26666666666665</v>
      </c>
      <c r="F35" s="28">
        <f t="shared" si="14"/>
        <v>444.74462365591393</v>
      </c>
      <c r="G35" s="28">
        <f t="shared" si="14"/>
        <v>308.67389885807506</v>
      </c>
      <c r="H35" s="28">
        <f t="shared" si="14"/>
        <v>355.15905982905986</v>
      </c>
      <c r="I35" s="28">
        <f t="shared" si="14"/>
        <v>385.14572649572654</v>
      </c>
      <c r="J35" s="28">
        <f t="shared" si="14"/>
        <v>250.85795454545453</v>
      </c>
      <c r="K35" s="28">
        <f>K10/K27</f>
        <v>356.67190933506953</v>
      </c>
      <c r="L35" s="28"/>
      <c r="M35" s="28">
        <f>M10/M27</f>
        <v>292.98579795021965</v>
      </c>
      <c r="N35" s="28">
        <f>N10/N27</f>
        <v>344.42073170731703</v>
      </c>
      <c r="O35" s="28">
        <f>O10/O27</f>
        <v>342.97947098302404</v>
      </c>
    </row>
    <row r="36" spans="1:15" x14ac:dyDescent="0.25">
      <c r="A36" s="48"/>
      <c r="B36" s="13">
        <v>9</v>
      </c>
      <c r="C36" s="28">
        <f>C11/C27</f>
        <v>338.54569247546345</v>
      </c>
      <c r="D36" s="28">
        <f t="shared" ref="D36:J36" si="15">D11/D27</f>
        <v>334.03496296296294</v>
      </c>
      <c r="E36" s="28">
        <f t="shared" si="15"/>
        <v>280.76707818930043</v>
      </c>
      <c r="F36" s="28">
        <f t="shared" si="15"/>
        <v>293.43137096774194</v>
      </c>
      <c r="G36" s="28">
        <f t="shared" si="15"/>
        <v>190.74371941272432</v>
      </c>
      <c r="H36" s="28">
        <f t="shared" si="15"/>
        <v>203.67205128205129</v>
      </c>
      <c r="I36" s="28">
        <f t="shared" si="15"/>
        <v>386.73931623931622</v>
      </c>
      <c r="J36" s="28">
        <f t="shared" si="15"/>
        <v>226.96099999999998</v>
      </c>
      <c r="K36" s="28">
        <f>K11/K27</f>
        <v>282.71961219174739</v>
      </c>
      <c r="L36" s="28"/>
      <c r="M36" s="28">
        <f>M11/M27</f>
        <v>246.1043045387994</v>
      </c>
      <c r="N36" s="28">
        <f>N11/N27</f>
        <v>271.37216482833617</v>
      </c>
      <c r="O36" s="28">
        <f>O11/O27</f>
        <v>277.32816160021054</v>
      </c>
    </row>
    <row r="37" spans="1:15" x14ac:dyDescent="0.25">
      <c r="A37" s="48"/>
      <c r="B37" s="13">
        <v>10</v>
      </c>
      <c r="C37" s="28">
        <f>C12/C27</f>
        <v>184.27699018538712</v>
      </c>
      <c r="D37" s="28">
        <f t="shared" ref="D37:J37" si="16">D12/D27</f>
        <v>185.8674074074074</v>
      </c>
      <c r="E37" s="28">
        <f t="shared" si="16"/>
        <v>191.71687242798353</v>
      </c>
      <c r="F37" s="28">
        <f t="shared" si="16"/>
        <v>202.92516129032256</v>
      </c>
      <c r="G37" s="28">
        <f t="shared" si="16"/>
        <v>73.019967373572598</v>
      </c>
      <c r="H37" s="28">
        <f t="shared" si="16"/>
        <v>264.19461538461536</v>
      </c>
      <c r="I37" s="28">
        <f t="shared" si="16"/>
        <v>114.03897435897436</v>
      </c>
      <c r="J37" s="28">
        <f t="shared" si="16"/>
        <v>202.489</v>
      </c>
      <c r="K37" s="28">
        <f>K12/K27</f>
        <v>176.28922031415317</v>
      </c>
      <c r="L37" s="28"/>
      <c r="M37" s="28">
        <f>M12/M27</f>
        <v>198.65645680819915</v>
      </c>
      <c r="N37" s="28">
        <f>N12/N27</f>
        <v>164.63141214851638</v>
      </c>
      <c r="O37" s="28">
        <f>O12/O27</f>
        <v>139.9673904461113</v>
      </c>
    </row>
    <row r="38" spans="1:15" x14ac:dyDescent="0.25">
      <c r="A38" s="48"/>
      <c r="B38" s="13">
        <v>11</v>
      </c>
      <c r="C38" s="28">
        <f>C13/C27</f>
        <v>216.50490730643401</v>
      </c>
      <c r="D38" s="28">
        <f t="shared" ref="D38:J38" si="17">D13/D27</f>
        <v>171.2962962962963</v>
      </c>
      <c r="E38" s="28">
        <f t="shared" si="17"/>
        <v>333.57448559670786</v>
      </c>
      <c r="F38" s="28">
        <f t="shared" si="17"/>
        <v>131.7510752688172</v>
      </c>
      <c r="G38" s="28">
        <f t="shared" si="17"/>
        <v>92.493637846655787</v>
      </c>
      <c r="H38" s="28">
        <f t="shared" si="17"/>
        <v>4.1660854700854699</v>
      </c>
      <c r="I38" s="28">
        <f t="shared" si="17"/>
        <v>194.51196581196584</v>
      </c>
      <c r="J38" s="28">
        <f t="shared" si="17"/>
        <v>242.12204545454543</v>
      </c>
      <c r="K38" s="28">
        <f>K13/K27</f>
        <v>141.95279970700739</v>
      </c>
      <c r="L38" s="28"/>
      <c r="M38" s="28">
        <f>M13/M27</f>
        <v>274.65929721815519</v>
      </c>
      <c r="N38" s="28">
        <f>N13/N27</f>
        <v>180.68055771322045</v>
      </c>
      <c r="O38" s="28">
        <f>O13/O27</f>
        <v>150.4228187919463</v>
      </c>
    </row>
    <row r="39" spans="1:15" x14ac:dyDescent="0.25">
      <c r="A39" s="48"/>
      <c r="B39" s="13">
        <v>12</v>
      </c>
      <c r="C39" s="28">
        <f>C14/C27</f>
        <v>0</v>
      </c>
      <c r="D39" s="28">
        <f t="shared" ref="D39:J39" si="18">D14/D27</f>
        <v>0</v>
      </c>
      <c r="E39" s="28">
        <f t="shared" si="18"/>
        <v>0</v>
      </c>
      <c r="F39" s="28">
        <f t="shared" si="18"/>
        <v>0</v>
      </c>
      <c r="G39" s="28">
        <f t="shared" si="18"/>
        <v>0</v>
      </c>
      <c r="H39" s="28">
        <f t="shared" si="18"/>
        <v>0</v>
      </c>
      <c r="I39" s="28">
        <f t="shared" si="18"/>
        <v>0</v>
      </c>
      <c r="J39" s="28">
        <f t="shared" si="18"/>
        <v>0</v>
      </c>
      <c r="K39" s="28">
        <f>K14/K27</f>
        <v>0</v>
      </c>
      <c r="L39" s="28"/>
      <c r="M39" s="28">
        <f>M14/M27</f>
        <v>0</v>
      </c>
      <c r="N39" s="28">
        <f>N14/N27</f>
        <v>0</v>
      </c>
      <c r="O39" s="28">
        <f>O14/O27</f>
        <v>0</v>
      </c>
    </row>
    <row r="40" spans="1:15" x14ac:dyDescent="0.25">
      <c r="A40" s="49" t="s">
        <v>22</v>
      </c>
      <c r="B40" s="10" t="s">
        <v>7</v>
      </c>
      <c r="C40" s="28">
        <f>C15/C27</f>
        <v>194.247546346783</v>
      </c>
      <c r="D40" s="28">
        <f t="shared" ref="D40:K40" si="19">D15/D27</f>
        <v>197.90740740740742</v>
      </c>
      <c r="E40" s="28">
        <f t="shared" si="19"/>
        <v>41.152263374485592</v>
      </c>
      <c r="F40" s="28">
        <f t="shared" si="19"/>
        <v>177.41935483870967</v>
      </c>
      <c r="G40" s="28">
        <f t="shared" si="19"/>
        <v>174.33931484502449</v>
      </c>
      <c r="H40" s="28">
        <f t="shared" si="19"/>
        <v>239.31623931623932</v>
      </c>
      <c r="I40" s="28">
        <f t="shared" si="19"/>
        <v>188.88888888888889</v>
      </c>
      <c r="J40" s="28">
        <f t="shared" si="19"/>
        <v>156.81818181818181</v>
      </c>
      <c r="K40" s="28">
        <f t="shared" si="19"/>
        <v>189.4258159029869</v>
      </c>
      <c r="L40" s="28"/>
      <c r="M40" s="28">
        <f>M15/M27</f>
        <v>115.66617862371889</v>
      </c>
      <c r="N40" s="28">
        <f>N15/N27</f>
        <v>166.99937859251202</v>
      </c>
      <c r="O40" s="28">
        <f>O15/O27</f>
        <v>187.51809448611658</v>
      </c>
    </row>
    <row r="41" spans="1:15" x14ac:dyDescent="0.25">
      <c r="A41" s="49"/>
      <c r="B41" s="10" t="s">
        <v>8</v>
      </c>
      <c r="C41" s="28">
        <f>C16/C27</f>
        <v>388.49509269356599</v>
      </c>
      <c r="D41" s="28">
        <f t="shared" ref="D41:K41" si="20">D16/D27</f>
        <v>395.81481481481484</v>
      </c>
      <c r="E41" s="28">
        <f t="shared" si="20"/>
        <v>329.21810699588474</v>
      </c>
      <c r="F41" s="28">
        <f t="shared" si="20"/>
        <v>475.80645161290317</v>
      </c>
      <c r="G41" s="28">
        <f t="shared" si="20"/>
        <v>348.67862969004898</v>
      </c>
      <c r="H41" s="28">
        <f t="shared" si="20"/>
        <v>344.44444444444446</v>
      </c>
      <c r="I41" s="28">
        <f t="shared" si="20"/>
        <v>273.5042735042735</v>
      </c>
      <c r="J41" s="28">
        <f t="shared" si="20"/>
        <v>354.54545454545456</v>
      </c>
      <c r="K41" s="28">
        <f t="shared" si="20"/>
        <v>347.11076747782209</v>
      </c>
      <c r="L41" s="28"/>
      <c r="M41" s="28">
        <f>M16/M27</f>
        <v>345.53440702781847</v>
      </c>
      <c r="N41" s="28">
        <f>N16/N27</f>
        <v>381.76945782196674</v>
      </c>
      <c r="O41" s="28">
        <f>O16/O27</f>
        <v>375.03618897223316</v>
      </c>
    </row>
    <row r="42" spans="1:15" x14ac:dyDescent="0.25">
      <c r="A42" s="49"/>
      <c r="B42" s="10" t="s">
        <v>9</v>
      </c>
      <c r="C42" s="28">
        <f>C17/C27</f>
        <v>647.49182115594328</v>
      </c>
      <c r="D42" s="28">
        <f t="shared" ref="D42:K42" si="21">D17/D27</f>
        <v>659.72222222222217</v>
      </c>
      <c r="E42" s="28">
        <f t="shared" si="21"/>
        <v>658.43621399176948</v>
      </c>
      <c r="F42" s="28">
        <f t="shared" si="21"/>
        <v>720.43010752688167</v>
      </c>
      <c r="G42" s="28">
        <f t="shared" si="21"/>
        <v>581.15823817292005</v>
      </c>
      <c r="H42" s="28">
        <f t="shared" si="21"/>
        <v>573.50427350427356</v>
      </c>
      <c r="I42" s="28">
        <f t="shared" si="21"/>
        <v>559.82905982905982</v>
      </c>
      <c r="J42" s="28">
        <f t="shared" si="21"/>
        <v>550</v>
      </c>
      <c r="K42" s="28">
        <f t="shared" si="21"/>
        <v>599.41401481240337</v>
      </c>
      <c r="L42" s="28"/>
      <c r="M42" s="28">
        <f>M17/M27</f>
        <v>588.57979502196201</v>
      </c>
      <c r="N42" s="28">
        <f>N17/N27</f>
        <v>629.1750815597328</v>
      </c>
      <c r="O42" s="28">
        <f>O17/O27</f>
        <v>625.08224766416629</v>
      </c>
    </row>
    <row r="43" spans="1:15" x14ac:dyDescent="0.25">
      <c r="A43" s="49"/>
      <c r="B43" s="10" t="s">
        <v>10</v>
      </c>
      <c r="C43" s="28">
        <f>C18/C27</f>
        <v>1069.5943293347873</v>
      </c>
      <c r="D43" s="28">
        <f t="shared" ref="D43:K43" si="22">D18/D27</f>
        <v>984.42918518518513</v>
      </c>
      <c r="E43" s="28">
        <f t="shared" si="22"/>
        <v>997.60197530864195</v>
      </c>
      <c r="F43" s="28">
        <f t="shared" si="22"/>
        <v>922.05123655913962</v>
      </c>
      <c r="G43" s="28">
        <f t="shared" si="22"/>
        <v>812.96776508972266</v>
      </c>
      <c r="H43" s="28">
        <f t="shared" si="22"/>
        <v>898.93504273504266</v>
      </c>
      <c r="I43" s="28">
        <f t="shared" si="22"/>
        <v>771.22649572649573</v>
      </c>
      <c r="J43" s="28">
        <f t="shared" si="22"/>
        <v>773.2399999999999</v>
      </c>
      <c r="K43" s="28">
        <f t="shared" si="22"/>
        <v>875.31601285911927</v>
      </c>
      <c r="L43" s="28"/>
      <c r="M43" s="28">
        <f>M18/M27</f>
        <v>853.06424597364571</v>
      </c>
      <c r="N43" s="28">
        <f>N18/N27</f>
        <v>911.88214230231461</v>
      </c>
      <c r="O43" s="28">
        <f>O18/O27</f>
        <v>935.82589814449261</v>
      </c>
    </row>
    <row r="44" spans="1:15" x14ac:dyDescent="0.25">
      <c r="A44" s="49"/>
      <c r="B44" s="10" t="s">
        <v>11</v>
      </c>
      <c r="C44" s="28">
        <f>C19/C27</f>
        <v>1512.1158124318431</v>
      </c>
      <c r="D44" s="28">
        <f t="shared" ref="D44:K44" si="23">D19/D27</f>
        <v>1325.329777777778</v>
      </c>
      <c r="E44" s="28">
        <f t="shared" si="23"/>
        <v>1400.555061728395</v>
      </c>
      <c r="F44" s="28">
        <f t="shared" si="23"/>
        <v>1255.3494623655913</v>
      </c>
      <c r="G44" s="28">
        <f t="shared" si="23"/>
        <v>1071.885334420881</v>
      </c>
      <c r="H44" s="28">
        <f t="shared" si="23"/>
        <v>1199.0376068376067</v>
      </c>
      <c r="I44" s="28">
        <f t="shared" si="23"/>
        <v>1019.008547008547</v>
      </c>
      <c r="J44" s="28">
        <f t="shared" si="23"/>
        <v>976.90600000000006</v>
      </c>
      <c r="K44" s="28">
        <f t="shared" si="23"/>
        <v>1171.9022930739809</v>
      </c>
      <c r="L44" s="28"/>
      <c r="M44" s="28">
        <f>M19/M27</f>
        <v>1127.6332650073207</v>
      </c>
      <c r="N44" s="28">
        <f>N19/N27</f>
        <v>1229.0474561130961</v>
      </c>
      <c r="O44" s="28">
        <f>O19/O27</f>
        <v>1268.1852020002632</v>
      </c>
    </row>
    <row r="45" spans="1:15" x14ac:dyDescent="0.25">
      <c r="A45" s="49"/>
      <c r="B45" s="10" t="s">
        <v>12</v>
      </c>
      <c r="C45" s="28">
        <f>C20/C27</f>
        <v>1912.8948745910577</v>
      </c>
      <c r="D45" s="28">
        <f t="shared" ref="D45:K45" si="24">D20/D27</f>
        <v>1679.4205925925926</v>
      </c>
      <c r="E45" s="28">
        <f t="shared" si="24"/>
        <v>1497.3840329218108</v>
      </c>
      <c r="F45" s="28">
        <f t="shared" si="24"/>
        <v>1677.6980107526881</v>
      </c>
      <c r="G45" s="28">
        <f t="shared" si="24"/>
        <v>1314.5472756933116</v>
      </c>
      <c r="H45" s="28">
        <f t="shared" si="24"/>
        <v>1422.9017094017095</v>
      </c>
      <c r="I45" s="28">
        <f t="shared" si="24"/>
        <v>1192.4230769230769</v>
      </c>
      <c r="J45" s="28">
        <f t="shared" si="24"/>
        <v>1107.5</v>
      </c>
      <c r="K45" s="28">
        <f t="shared" si="24"/>
        <v>1414.0051314397328</v>
      </c>
      <c r="L45" s="28"/>
      <c r="M45" s="28">
        <f>M20/M27</f>
        <v>1246.2142313323573</v>
      </c>
      <c r="N45" s="28">
        <f>N20/N27</f>
        <v>1510.6503107037438</v>
      </c>
      <c r="O45" s="28">
        <f>O20/O27</f>
        <v>1588.6001052770098</v>
      </c>
    </row>
    <row r="46" spans="1:15" x14ac:dyDescent="0.25">
      <c r="A46" s="49"/>
      <c r="B46" s="10" t="s">
        <v>13</v>
      </c>
      <c r="C46" s="28">
        <f>C21/C27</f>
        <v>2328.0447110141763</v>
      </c>
      <c r="D46" s="28">
        <f t="shared" ref="D46:K46" si="25">D21/D27</f>
        <v>2083.9011851851851</v>
      </c>
      <c r="E46" s="28">
        <f t="shared" si="25"/>
        <v>1857.9522633744857</v>
      </c>
      <c r="F46" s="28">
        <f t="shared" si="25"/>
        <v>2051.4567204301075</v>
      </c>
      <c r="G46" s="28">
        <f t="shared" si="25"/>
        <v>1621.8792006525284</v>
      </c>
      <c r="H46" s="28">
        <f t="shared" si="25"/>
        <v>1769.5285811965809</v>
      </c>
      <c r="I46" s="28">
        <f t="shared" si="25"/>
        <v>1560.1709401709402</v>
      </c>
      <c r="J46" s="28">
        <f t="shared" si="25"/>
        <v>1303.364</v>
      </c>
      <c r="K46" s="28">
        <f t="shared" si="25"/>
        <v>1761.4751953283956</v>
      </c>
      <c r="L46" s="28"/>
      <c r="M46" s="28">
        <f>M21/M27</f>
        <v>1500.6772474377747</v>
      </c>
      <c r="N46" s="28">
        <f>N21/N27</f>
        <v>1849.2892069286934</v>
      </c>
      <c r="O46" s="28">
        <f>O21/O27</f>
        <v>1956.4715028293194</v>
      </c>
    </row>
    <row r="47" spans="1:15" x14ac:dyDescent="0.25">
      <c r="A47" s="49"/>
      <c r="B47" s="10" t="s">
        <v>14</v>
      </c>
      <c r="C47" s="28">
        <f>C22/C27</f>
        <v>2685.8793893129769</v>
      </c>
      <c r="D47" s="28">
        <f t="shared" ref="D47:K47" si="26">D22/D27</f>
        <v>2455.7332962962964</v>
      </c>
      <c r="E47" s="28">
        <f t="shared" si="26"/>
        <v>2227.2189300411524</v>
      </c>
      <c r="F47" s="28">
        <f t="shared" si="26"/>
        <v>2496.2013440860214</v>
      </c>
      <c r="G47" s="28">
        <f t="shared" si="26"/>
        <v>1930.5530995106037</v>
      </c>
      <c r="H47" s="28">
        <f t="shared" si="26"/>
        <v>2124.6876410256409</v>
      </c>
      <c r="I47" s="28">
        <f t="shared" si="26"/>
        <v>1945.3166666666666</v>
      </c>
      <c r="J47" s="28">
        <f t="shared" si="26"/>
        <v>1554.2219545454545</v>
      </c>
      <c r="K47" s="28">
        <f t="shared" si="26"/>
        <v>2118.1471046634656</v>
      </c>
      <c r="L47" s="28"/>
      <c r="M47" s="28">
        <f>M22/M27</f>
        <v>1793.6630453879945</v>
      </c>
      <c r="N47" s="28">
        <f>N22/N27</f>
        <v>2193.7099386360105</v>
      </c>
      <c r="O47" s="28">
        <f>O22/O27</f>
        <v>2299.4509738123434</v>
      </c>
    </row>
    <row r="48" spans="1:15" x14ac:dyDescent="0.25">
      <c r="A48" s="49"/>
      <c r="B48" s="10" t="s">
        <v>15</v>
      </c>
      <c r="C48" s="28">
        <f>C23/C27</f>
        <v>3024.4250817884404</v>
      </c>
      <c r="D48" s="28">
        <f t="shared" ref="D48:K48" si="27">D23/D27</f>
        <v>2789.7682592592591</v>
      </c>
      <c r="E48" s="28">
        <f t="shared" si="27"/>
        <v>2507.9860082304526</v>
      </c>
      <c r="F48" s="28">
        <f t="shared" si="27"/>
        <v>2789.6327150537631</v>
      </c>
      <c r="G48" s="28">
        <f t="shared" si="27"/>
        <v>2121.2968189233279</v>
      </c>
      <c r="H48" s="28">
        <f t="shared" si="27"/>
        <v>2328.3596923076921</v>
      </c>
      <c r="I48" s="28">
        <f t="shared" si="27"/>
        <v>2332.055982905983</v>
      </c>
      <c r="J48" s="28">
        <f t="shared" si="27"/>
        <v>1781.1829545454545</v>
      </c>
      <c r="K48" s="28">
        <f t="shared" si="27"/>
        <v>2400.8667168552129</v>
      </c>
      <c r="L48" s="28"/>
      <c r="M48" s="28">
        <f>M23/M27</f>
        <v>2039.7673499267939</v>
      </c>
      <c r="N48" s="28">
        <f>N23/N27</f>
        <v>2465.0821034643468</v>
      </c>
      <c r="O48" s="28">
        <f>O23/O27</f>
        <v>2576.7791354125538</v>
      </c>
    </row>
    <row r="49" spans="1:15" x14ac:dyDescent="0.25">
      <c r="A49" s="49"/>
      <c r="B49" s="10" t="s">
        <v>16</v>
      </c>
      <c r="C49" s="28">
        <f>C24/C27</f>
        <v>3208.7020719738275</v>
      </c>
      <c r="D49" s="28">
        <f t="shared" ref="D49:K49" si="28">D24/D27</f>
        <v>2975.6356666666666</v>
      </c>
      <c r="E49" s="28">
        <f t="shared" si="28"/>
        <v>2699.7028806584362</v>
      </c>
      <c r="F49" s="28">
        <f t="shared" si="28"/>
        <v>2992.5578763440858</v>
      </c>
      <c r="G49" s="28">
        <f t="shared" si="28"/>
        <v>2194.3167862969008</v>
      </c>
      <c r="H49" s="28">
        <f t="shared" si="28"/>
        <v>2592.5543076923077</v>
      </c>
      <c r="I49" s="28">
        <f t="shared" si="28"/>
        <v>2446.094957264957</v>
      </c>
      <c r="J49" s="28">
        <f t="shared" si="28"/>
        <v>1983.6719545454546</v>
      </c>
      <c r="K49" s="28">
        <f t="shared" si="28"/>
        <v>2577.1559371693661</v>
      </c>
      <c r="L49" s="28"/>
      <c r="M49" s="28">
        <f>M24/M27</f>
        <v>2238.4238067349929</v>
      </c>
      <c r="N49" s="28">
        <f>N24/N27</f>
        <v>2629.7135156128629</v>
      </c>
      <c r="O49" s="28">
        <f>O24/O27</f>
        <v>2716.7465258586653</v>
      </c>
    </row>
    <row r="50" spans="1:15" x14ac:dyDescent="0.25">
      <c r="A50" s="49"/>
      <c r="B50" s="10" t="s">
        <v>18</v>
      </c>
      <c r="C50" s="28">
        <f>C25/C27</f>
        <v>3425.2069792802613</v>
      </c>
      <c r="D50" s="28">
        <f t="shared" ref="D50:K50" si="29">D25/D27</f>
        <v>3146.9319629629631</v>
      </c>
      <c r="E50" s="28">
        <f t="shared" si="29"/>
        <v>3033.277366255144</v>
      </c>
      <c r="F50" s="28">
        <f t="shared" si="29"/>
        <v>3124.308951612903</v>
      </c>
      <c r="G50" s="28">
        <f t="shared" si="29"/>
        <v>2286.8104241435562</v>
      </c>
      <c r="H50" s="28">
        <f t="shared" si="29"/>
        <v>2596.7203931623931</v>
      </c>
      <c r="I50" s="28">
        <f t="shared" si="29"/>
        <v>2640.6069230769231</v>
      </c>
      <c r="J50" s="28">
        <f t="shared" si="29"/>
        <v>2225.7939999999999</v>
      </c>
      <c r="K50" s="28">
        <f t="shared" si="29"/>
        <v>2719.1087368763738</v>
      </c>
      <c r="L50" s="28"/>
      <c r="M50" s="28">
        <f>M25/M27</f>
        <v>2513.0831039531481</v>
      </c>
      <c r="N50" s="28">
        <f>N25/N27</f>
        <v>2810.3940733260838</v>
      </c>
      <c r="O50" s="28">
        <f>O25/O27</f>
        <v>2867.1693446506115</v>
      </c>
    </row>
    <row r="51" spans="1:15" x14ac:dyDescent="0.25">
      <c r="A51" s="49"/>
      <c r="B51" s="10" t="s">
        <v>17</v>
      </c>
      <c r="C51" s="28">
        <f>C26/C27</f>
        <v>3425.2069792802613</v>
      </c>
      <c r="D51" s="28">
        <f t="shared" ref="D51:K51" si="30">D26/D27</f>
        <v>3146.9319629629631</v>
      </c>
      <c r="E51" s="28">
        <f t="shared" si="30"/>
        <v>3033.277366255144</v>
      </c>
      <c r="F51" s="28">
        <f t="shared" si="30"/>
        <v>3124.308951612903</v>
      </c>
      <c r="G51" s="28">
        <f t="shared" si="30"/>
        <v>2286.8104241435562</v>
      </c>
      <c r="H51" s="28">
        <f t="shared" si="30"/>
        <v>2596.7203931623931</v>
      </c>
      <c r="I51" s="28">
        <f t="shared" si="30"/>
        <v>2640.6069230769231</v>
      </c>
      <c r="J51" s="28">
        <f t="shared" si="30"/>
        <v>2225.7939999999999</v>
      </c>
      <c r="K51" s="28">
        <f t="shared" si="30"/>
        <v>2719.1087368763738</v>
      </c>
      <c r="L51" s="28"/>
      <c r="M51" s="28">
        <f>M26/M27</f>
        <v>2513.0831039531481</v>
      </c>
      <c r="N51" s="28">
        <f>N26/N27</f>
        <v>2810.3940733260838</v>
      </c>
      <c r="O51" s="28">
        <f>O26/O27</f>
        <v>2867.1693446506115</v>
      </c>
    </row>
  </sheetData>
  <mergeCells count="4">
    <mergeCell ref="A3:A14"/>
    <mergeCell ref="A15:A26"/>
    <mergeCell ref="A28:A39"/>
    <mergeCell ref="A40:A51"/>
  </mergeCells>
  <phoneticPr fontId="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K50"/>
  <sheetViews>
    <sheetView workbookViewId="0">
      <selection activeCell="E9" sqref="E9"/>
    </sheetView>
  </sheetViews>
  <sheetFormatPr defaultRowHeight="15.6" x14ac:dyDescent="0.25"/>
  <cols>
    <col min="3" max="3" width="9.8984375" customWidth="1"/>
    <col min="4" max="4" width="10" customWidth="1"/>
    <col min="5" max="5" width="10.19921875" customWidth="1"/>
    <col min="6" max="6" width="9.69921875" customWidth="1"/>
    <col min="7" max="7" width="11.09765625" customWidth="1"/>
    <col min="8" max="8" width="9.8984375" customWidth="1"/>
    <col min="9" max="9" width="10.19921875" customWidth="1"/>
    <col min="10" max="10" width="10.09765625" customWidth="1"/>
    <col min="11" max="11" width="10.19921875" customWidth="1"/>
  </cols>
  <sheetData>
    <row r="1" spans="1:11" x14ac:dyDescent="0.25">
      <c r="A1" s="3"/>
      <c r="B1" s="2"/>
      <c r="C1" s="3" t="s">
        <v>0</v>
      </c>
      <c r="D1" s="3" t="s">
        <v>1</v>
      </c>
      <c r="E1" s="3" t="s">
        <v>2</v>
      </c>
      <c r="F1" s="3" t="s">
        <v>3</v>
      </c>
      <c r="G1" s="3" t="s">
        <v>4</v>
      </c>
      <c r="H1" s="5" t="s">
        <v>23</v>
      </c>
      <c r="I1" s="5" t="s">
        <v>24</v>
      </c>
      <c r="J1" s="5" t="s">
        <v>25</v>
      </c>
      <c r="K1" s="8" t="s">
        <v>21</v>
      </c>
    </row>
    <row r="2" spans="1:11" x14ac:dyDescent="0.25">
      <c r="A2" s="48" t="s">
        <v>5</v>
      </c>
      <c r="B2" s="13">
        <v>1</v>
      </c>
      <c r="C2" s="18">
        <v>10213.984</v>
      </c>
      <c r="D2" s="18">
        <v>3846.48</v>
      </c>
      <c r="E2" s="18">
        <v>2474.0320000000002</v>
      </c>
      <c r="F2" s="18">
        <v>9077.4419999999991</v>
      </c>
      <c r="G2" s="18">
        <v>0</v>
      </c>
      <c r="H2" s="18">
        <v>13051.5</v>
      </c>
      <c r="I2" s="18">
        <v>19072.900000000001</v>
      </c>
      <c r="J2" s="18">
        <v>7883.48</v>
      </c>
      <c r="K2" s="19">
        <f t="shared" ref="K2:K10" si="0">SUM(C2:J2)</f>
        <v>65619.817999999999</v>
      </c>
    </row>
    <row r="3" spans="1:11" x14ac:dyDescent="0.25">
      <c r="A3" s="48"/>
      <c r="B3" s="13">
        <v>2</v>
      </c>
      <c r="C3" s="18">
        <v>6189.018</v>
      </c>
      <c r="D3" s="18">
        <v>7062.7039999999997</v>
      </c>
      <c r="E3" s="18">
        <v>5182.5</v>
      </c>
      <c r="F3" s="18">
        <v>9762.1919999999991</v>
      </c>
      <c r="G3" s="18">
        <v>6682.3090000000002</v>
      </c>
      <c r="H3" s="18">
        <v>16227.75</v>
      </c>
      <c r="I3" s="18">
        <v>8634.4500000000007</v>
      </c>
      <c r="J3" s="18">
        <v>0</v>
      </c>
      <c r="K3" s="19">
        <f t="shared" si="0"/>
        <v>59740.922999999995</v>
      </c>
    </row>
    <row r="4" spans="1:11" x14ac:dyDescent="0.25">
      <c r="A4" s="48"/>
      <c r="B4" s="13">
        <v>3</v>
      </c>
      <c r="C4" s="18"/>
      <c r="D4" s="18"/>
      <c r="E4" s="18"/>
      <c r="F4" s="18"/>
      <c r="G4" s="18"/>
      <c r="H4" s="18"/>
      <c r="I4" s="18"/>
      <c r="J4" s="18"/>
      <c r="K4" s="19">
        <f t="shared" si="0"/>
        <v>0</v>
      </c>
    </row>
    <row r="5" spans="1:11" x14ac:dyDescent="0.25">
      <c r="A5" s="48"/>
      <c r="B5" s="13">
        <v>4</v>
      </c>
      <c r="C5" s="18"/>
      <c r="D5" s="18"/>
      <c r="E5" s="18"/>
      <c r="F5" s="18"/>
      <c r="G5" s="18"/>
      <c r="H5" s="18"/>
      <c r="I5" s="18"/>
      <c r="J5" s="18"/>
      <c r="K5" s="19">
        <f t="shared" si="0"/>
        <v>0</v>
      </c>
    </row>
    <row r="6" spans="1:11" x14ac:dyDescent="0.25">
      <c r="A6" s="48"/>
      <c r="B6" s="13">
        <v>5</v>
      </c>
      <c r="C6" s="18"/>
      <c r="D6" s="18"/>
      <c r="E6" s="18"/>
      <c r="F6" s="18"/>
      <c r="G6" s="18"/>
      <c r="H6" s="18"/>
      <c r="I6" s="18"/>
      <c r="J6" s="18"/>
      <c r="K6" s="19">
        <f t="shared" si="0"/>
        <v>0</v>
      </c>
    </row>
    <row r="7" spans="1:11" x14ac:dyDescent="0.25">
      <c r="A7" s="48"/>
      <c r="B7" s="13">
        <v>6</v>
      </c>
      <c r="C7" s="18"/>
      <c r="D7" s="18"/>
      <c r="E7" s="18"/>
      <c r="F7" s="18"/>
      <c r="G7" s="18"/>
      <c r="H7" s="18"/>
      <c r="I7" s="18"/>
      <c r="J7" s="18"/>
      <c r="K7" s="19">
        <f t="shared" si="0"/>
        <v>0</v>
      </c>
    </row>
    <row r="8" spans="1:11" x14ac:dyDescent="0.25">
      <c r="A8" s="48"/>
      <c r="B8" s="13">
        <v>7</v>
      </c>
      <c r="C8" s="18"/>
      <c r="D8" s="18"/>
      <c r="E8" s="18"/>
      <c r="F8" s="18"/>
      <c r="G8" s="18"/>
      <c r="H8" s="18"/>
      <c r="I8" s="18"/>
      <c r="J8" s="18"/>
      <c r="K8" s="19">
        <f t="shared" si="0"/>
        <v>0</v>
      </c>
    </row>
    <row r="9" spans="1:11" x14ac:dyDescent="0.25">
      <c r="A9" s="48"/>
      <c r="B9" s="13">
        <v>8</v>
      </c>
      <c r="C9" s="18"/>
      <c r="D9" s="18"/>
      <c r="E9" s="18"/>
      <c r="F9" s="18"/>
      <c r="G9" s="18"/>
      <c r="H9" s="18"/>
      <c r="I9" s="18"/>
      <c r="J9" s="18"/>
      <c r="K9" s="19">
        <f t="shared" si="0"/>
        <v>0</v>
      </c>
    </row>
    <row r="10" spans="1:11" x14ac:dyDescent="0.25">
      <c r="A10" s="48"/>
      <c r="B10" s="13">
        <v>9</v>
      </c>
      <c r="C10" s="18"/>
      <c r="D10" s="18"/>
      <c r="E10" s="18"/>
      <c r="F10" s="18"/>
      <c r="G10" s="18"/>
      <c r="H10" s="18"/>
      <c r="I10" s="18"/>
      <c r="J10" s="18"/>
      <c r="K10" s="19">
        <f t="shared" si="0"/>
        <v>0</v>
      </c>
    </row>
    <row r="11" spans="1:11" x14ac:dyDescent="0.25">
      <c r="A11" s="48"/>
      <c r="B11" s="13">
        <v>10</v>
      </c>
      <c r="C11" s="18"/>
      <c r="D11" s="18"/>
      <c r="E11" s="18"/>
      <c r="F11" s="18"/>
      <c r="G11" s="18"/>
      <c r="H11" s="18"/>
      <c r="I11" s="18"/>
      <c r="J11" s="18"/>
      <c r="K11" s="19">
        <f>SUM(C11:J11)</f>
        <v>0</v>
      </c>
    </row>
    <row r="12" spans="1:11" x14ac:dyDescent="0.25">
      <c r="A12" s="48"/>
      <c r="B12" s="13">
        <v>11</v>
      </c>
      <c r="C12" s="18"/>
      <c r="D12" s="18"/>
      <c r="E12" s="18"/>
      <c r="F12" s="18"/>
      <c r="G12" s="18"/>
      <c r="H12" s="18"/>
      <c r="I12" s="18"/>
      <c r="J12" s="18"/>
      <c r="K12" s="19">
        <f>SUM(C12:J12)</f>
        <v>0</v>
      </c>
    </row>
    <row r="13" spans="1:11" x14ac:dyDescent="0.25">
      <c r="A13" s="48"/>
      <c r="B13" s="13">
        <v>12</v>
      </c>
      <c r="C13" s="18"/>
      <c r="D13" s="18"/>
      <c r="E13" s="18"/>
      <c r="F13" s="18"/>
      <c r="G13" s="18"/>
      <c r="H13" s="18"/>
      <c r="I13" s="18"/>
      <c r="J13" s="18"/>
      <c r="K13" s="19">
        <f>SUM(C13:J13)</f>
        <v>0</v>
      </c>
    </row>
    <row r="14" spans="1:11" x14ac:dyDescent="0.25">
      <c r="A14" s="49" t="s">
        <v>19</v>
      </c>
      <c r="B14" s="10" t="s">
        <v>7</v>
      </c>
      <c r="C14" s="11">
        <f t="shared" ref="C14:J14" si="1">C2</f>
        <v>10213.984</v>
      </c>
      <c r="D14" s="11">
        <f t="shared" si="1"/>
        <v>3846.48</v>
      </c>
      <c r="E14" s="11">
        <f t="shared" si="1"/>
        <v>2474.0320000000002</v>
      </c>
      <c r="F14" s="11">
        <f t="shared" si="1"/>
        <v>9077.4419999999991</v>
      </c>
      <c r="G14" s="11">
        <f t="shared" si="1"/>
        <v>0</v>
      </c>
      <c r="H14" s="11">
        <f t="shared" si="1"/>
        <v>13051.5</v>
      </c>
      <c r="I14" s="11">
        <f t="shared" si="1"/>
        <v>19072.900000000001</v>
      </c>
      <c r="J14" s="11">
        <f t="shared" si="1"/>
        <v>7883.48</v>
      </c>
      <c r="K14" s="12">
        <f t="shared" ref="K14:K22" si="2">SUM(C14:J14)</f>
        <v>65619.817999999999</v>
      </c>
    </row>
    <row r="15" spans="1:11" x14ac:dyDescent="0.25">
      <c r="A15" s="49"/>
      <c r="B15" s="10" t="s">
        <v>8</v>
      </c>
      <c r="C15" s="11">
        <f t="shared" ref="C15:H15" si="3">C14+C3</f>
        <v>16403.002</v>
      </c>
      <c r="D15" s="11">
        <f t="shared" si="3"/>
        <v>10909.183999999999</v>
      </c>
      <c r="E15" s="11">
        <f t="shared" si="3"/>
        <v>7656.5320000000002</v>
      </c>
      <c r="F15" s="11">
        <f t="shared" si="3"/>
        <v>18839.633999999998</v>
      </c>
      <c r="G15" s="11">
        <f t="shared" si="3"/>
        <v>6682.3090000000002</v>
      </c>
      <c r="H15" s="11">
        <f t="shared" si="3"/>
        <v>29279.25</v>
      </c>
      <c r="I15" s="11">
        <f t="shared" ref="I15:J17" si="4">I14+I3</f>
        <v>27707.350000000002</v>
      </c>
      <c r="J15" s="11">
        <f t="shared" si="4"/>
        <v>7883.48</v>
      </c>
      <c r="K15" s="12">
        <f t="shared" si="2"/>
        <v>125360.74099999999</v>
      </c>
    </row>
    <row r="16" spans="1:11" x14ac:dyDescent="0.25">
      <c r="A16" s="49"/>
      <c r="B16" s="10" t="s">
        <v>9</v>
      </c>
      <c r="C16" s="11">
        <f t="shared" ref="C16:J25" si="5">C15+C4</f>
        <v>16403.002</v>
      </c>
      <c r="D16" s="11">
        <f t="shared" si="5"/>
        <v>10909.183999999999</v>
      </c>
      <c r="E16" s="11">
        <f t="shared" si="5"/>
        <v>7656.5320000000002</v>
      </c>
      <c r="F16" s="11">
        <f t="shared" si="5"/>
        <v>18839.633999999998</v>
      </c>
      <c r="G16" s="11">
        <f t="shared" si="5"/>
        <v>6682.3090000000002</v>
      </c>
      <c r="H16" s="11">
        <f t="shared" si="5"/>
        <v>29279.25</v>
      </c>
      <c r="I16" s="11">
        <f t="shared" si="4"/>
        <v>27707.350000000002</v>
      </c>
      <c r="J16" s="11">
        <f t="shared" si="4"/>
        <v>7883.48</v>
      </c>
      <c r="K16" s="12">
        <f t="shared" si="2"/>
        <v>125360.74099999999</v>
      </c>
    </row>
    <row r="17" spans="1:11" x14ac:dyDescent="0.25">
      <c r="A17" s="49"/>
      <c r="B17" s="10" t="s">
        <v>10</v>
      </c>
      <c r="C17" s="11">
        <f t="shared" si="5"/>
        <v>16403.002</v>
      </c>
      <c r="D17" s="11">
        <f t="shared" si="5"/>
        <v>10909.183999999999</v>
      </c>
      <c r="E17" s="11">
        <f t="shared" si="5"/>
        <v>7656.5320000000002</v>
      </c>
      <c r="F17" s="11">
        <f t="shared" si="5"/>
        <v>18839.633999999998</v>
      </c>
      <c r="G17" s="11">
        <f t="shared" si="5"/>
        <v>6682.3090000000002</v>
      </c>
      <c r="H17" s="11">
        <f t="shared" si="5"/>
        <v>29279.25</v>
      </c>
      <c r="I17" s="11">
        <f t="shared" si="4"/>
        <v>27707.350000000002</v>
      </c>
      <c r="J17" s="11">
        <f t="shared" si="4"/>
        <v>7883.48</v>
      </c>
      <c r="K17" s="12">
        <f t="shared" si="2"/>
        <v>125360.74099999999</v>
      </c>
    </row>
    <row r="18" spans="1:11" x14ac:dyDescent="0.25">
      <c r="A18" s="49"/>
      <c r="B18" s="10" t="s">
        <v>11</v>
      </c>
      <c r="C18" s="11">
        <f t="shared" si="5"/>
        <v>16403.002</v>
      </c>
      <c r="D18" s="11">
        <f t="shared" si="5"/>
        <v>10909.183999999999</v>
      </c>
      <c r="E18" s="11">
        <f t="shared" si="5"/>
        <v>7656.5320000000002</v>
      </c>
      <c r="F18" s="11">
        <f t="shared" si="5"/>
        <v>18839.633999999998</v>
      </c>
      <c r="G18" s="11">
        <f t="shared" si="5"/>
        <v>6682.3090000000002</v>
      </c>
      <c r="H18" s="11">
        <f t="shared" si="5"/>
        <v>29279.25</v>
      </c>
      <c r="I18" s="11">
        <f t="shared" si="5"/>
        <v>27707.350000000002</v>
      </c>
      <c r="J18" s="11">
        <f t="shared" si="5"/>
        <v>7883.48</v>
      </c>
      <c r="K18" s="12">
        <f t="shared" si="2"/>
        <v>125360.74099999999</v>
      </c>
    </row>
    <row r="19" spans="1:11" x14ac:dyDescent="0.25">
      <c r="A19" s="49"/>
      <c r="B19" s="10" t="s">
        <v>12</v>
      </c>
      <c r="C19" s="11">
        <f t="shared" si="5"/>
        <v>16403.002</v>
      </c>
      <c r="D19" s="11">
        <f t="shared" si="5"/>
        <v>10909.183999999999</v>
      </c>
      <c r="E19" s="11">
        <f t="shared" si="5"/>
        <v>7656.5320000000002</v>
      </c>
      <c r="F19" s="11">
        <f t="shared" si="5"/>
        <v>18839.633999999998</v>
      </c>
      <c r="G19" s="11">
        <f t="shared" si="5"/>
        <v>6682.3090000000002</v>
      </c>
      <c r="H19" s="11">
        <f t="shared" si="5"/>
        <v>29279.25</v>
      </c>
      <c r="I19" s="11">
        <f t="shared" si="5"/>
        <v>27707.350000000002</v>
      </c>
      <c r="J19" s="11">
        <f t="shared" si="5"/>
        <v>7883.48</v>
      </c>
      <c r="K19" s="12">
        <f t="shared" si="2"/>
        <v>125360.74099999999</v>
      </c>
    </row>
    <row r="20" spans="1:11" x14ac:dyDescent="0.25">
      <c r="A20" s="49"/>
      <c r="B20" s="10" t="s">
        <v>13</v>
      </c>
      <c r="C20" s="11">
        <f t="shared" si="5"/>
        <v>16403.002</v>
      </c>
      <c r="D20" s="11">
        <f t="shared" si="5"/>
        <v>10909.183999999999</v>
      </c>
      <c r="E20" s="11">
        <f t="shared" si="5"/>
        <v>7656.5320000000002</v>
      </c>
      <c r="F20" s="11">
        <f t="shared" si="5"/>
        <v>18839.633999999998</v>
      </c>
      <c r="G20" s="11">
        <f t="shared" si="5"/>
        <v>6682.3090000000002</v>
      </c>
      <c r="H20" s="11">
        <f t="shared" si="5"/>
        <v>29279.25</v>
      </c>
      <c r="I20" s="11">
        <f t="shared" si="5"/>
        <v>27707.350000000002</v>
      </c>
      <c r="J20" s="11">
        <f t="shared" si="5"/>
        <v>7883.48</v>
      </c>
      <c r="K20" s="12">
        <f t="shared" si="2"/>
        <v>125360.74099999999</v>
      </c>
    </row>
    <row r="21" spans="1:11" x14ac:dyDescent="0.25">
      <c r="A21" s="49"/>
      <c r="B21" s="10" t="s">
        <v>14</v>
      </c>
      <c r="C21" s="11">
        <f t="shared" si="5"/>
        <v>16403.002</v>
      </c>
      <c r="D21" s="11">
        <f t="shared" si="5"/>
        <v>10909.183999999999</v>
      </c>
      <c r="E21" s="11">
        <f t="shared" si="5"/>
        <v>7656.5320000000002</v>
      </c>
      <c r="F21" s="11">
        <f t="shared" si="5"/>
        <v>18839.633999999998</v>
      </c>
      <c r="G21" s="11">
        <f t="shared" si="5"/>
        <v>6682.3090000000002</v>
      </c>
      <c r="H21" s="11">
        <f t="shared" si="5"/>
        <v>29279.25</v>
      </c>
      <c r="I21" s="11">
        <f t="shared" si="5"/>
        <v>27707.350000000002</v>
      </c>
      <c r="J21" s="11">
        <f t="shared" si="5"/>
        <v>7883.48</v>
      </c>
      <c r="K21" s="12">
        <f t="shared" si="2"/>
        <v>125360.74099999999</v>
      </c>
    </row>
    <row r="22" spans="1:11" x14ac:dyDescent="0.25">
      <c r="A22" s="49"/>
      <c r="B22" s="10" t="s">
        <v>15</v>
      </c>
      <c r="C22" s="11">
        <f t="shared" si="5"/>
        <v>16403.002</v>
      </c>
      <c r="D22" s="11">
        <f t="shared" si="5"/>
        <v>10909.183999999999</v>
      </c>
      <c r="E22" s="11">
        <f t="shared" si="5"/>
        <v>7656.5320000000002</v>
      </c>
      <c r="F22" s="11">
        <f t="shared" si="5"/>
        <v>18839.633999999998</v>
      </c>
      <c r="G22" s="11">
        <f t="shared" si="5"/>
        <v>6682.3090000000002</v>
      </c>
      <c r="H22" s="11">
        <f t="shared" si="5"/>
        <v>29279.25</v>
      </c>
      <c r="I22" s="11">
        <f t="shared" si="5"/>
        <v>27707.350000000002</v>
      </c>
      <c r="J22" s="11">
        <f t="shared" si="5"/>
        <v>7883.48</v>
      </c>
      <c r="K22" s="12">
        <f t="shared" si="2"/>
        <v>125360.74099999999</v>
      </c>
    </row>
    <row r="23" spans="1:11" x14ac:dyDescent="0.25">
      <c r="A23" s="49"/>
      <c r="B23" s="10" t="s">
        <v>16</v>
      </c>
      <c r="C23" s="11">
        <f t="shared" si="5"/>
        <v>16403.002</v>
      </c>
      <c r="D23" s="11">
        <f t="shared" si="5"/>
        <v>10909.183999999999</v>
      </c>
      <c r="E23" s="11">
        <f t="shared" si="5"/>
        <v>7656.5320000000002</v>
      </c>
      <c r="F23" s="11">
        <f t="shared" si="5"/>
        <v>18839.633999999998</v>
      </c>
      <c r="G23" s="11">
        <f t="shared" si="5"/>
        <v>6682.3090000000002</v>
      </c>
      <c r="H23" s="11">
        <f t="shared" si="5"/>
        <v>29279.25</v>
      </c>
      <c r="I23" s="11">
        <f t="shared" si="5"/>
        <v>27707.350000000002</v>
      </c>
      <c r="J23" s="11">
        <f t="shared" si="5"/>
        <v>7883.48</v>
      </c>
      <c r="K23" s="12">
        <f>SUM(C23:J23)</f>
        <v>125360.74099999999</v>
      </c>
    </row>
    <row r="24" spans="1:11" x14ac:dyDescent="0.25">
      <c r="A24" s="49"/>
      <c r="B24" s="10" t="s">
        <v>18</v>
      </c>
      <c r="C24" s="11">
        <f t="shared" si="5"/>
        <v>16403.002</v>
      </c>
      <c r="D24" s="11">
        <f t="shared" si="5"/>
        <v>10909.183999999999</v>
      </c>
      <c r="E24" s="11">
        <f t="shared" si="5"/>
        <v>7656.5320000000002</v>
      </c>
      <c r="F24" s="11">
        <f t="shared" si="5"/>
        <v>18839.633999999998</v>
      </c>
      <c r="G24" s="11">
        <f t="shared" si="5"/>
        <v>6682.3090000000002</v>
      </c>
      <c r="H24" s="11">
        <f t="shared" si="5"/>
        <v>29279.25</v>
      </c>
      <c r="I24" s="11">
        <f t="shared" si="5"/>
        <v>27707.350000000002</v>
      </c>
      <c r="J24" s="11">
        <f t="shared" si="5"/>
        <v>7883.48</v>
      </c>
      <c r="K24" s="12">
        <f>K23+K12</f>
        <v>125360.74099999999</v>
      </c>
    </row>
    <row r="25" spans="1:11" x14ac:dyDescent="0.25">
      <c r="A25" s="49"/>
      <c r="B25" s="10" t="s">
        <v>17</v>
      </c>
      <c r="C25" s="11">
        <f t="shared" si="5"/>
        <v>16403.002</v>
      </c>
      <c r="D25" s="11">
        <f t="shared" si="5"/>
        <v>10909.183999999999</v>
      </c>
      <c r="E25" s="11">
        <f t="shared" si="5"/>
        <v>7656.5320000000002</v>
      </c>
      <c r="F25" s="11">
        <f t="shared" si="5"/>
        <v>18839.633999999998</v>
      </c>
      <c r="G25" s="11">
        <f t="shared" si="5"/>
        <v>6682.3090000000002</v>
      </c>
      <c r="H25" s="11">
        <f t="shared" si="5"/>
        <v>29279.25</v>
      </c>
      <c r="I25" s="11">
        <f t="shared" si="5"/>
        <v>27707.350000000002</v>
      </c>
      <c r="J25" s="11">
        <f t="shared" si="5"/>
        <v>7883.48</v>
      </c>
      <c r="K25" s="12">
        <f>K24+K13</f>
        <v>125360.74099999999</v>
      </c>
    </row>
    <row r="26" spans="1:11" ht="31.2" x14ac:dyDescent="0.25">
      <c r="A26" s="6" t="s">
        <v>6</v>
      </c>
      <c r="B26" s="7"/>
      <c r="C26" s="8">
        <f>所有燃气电厂!C27</f>
        <v>36.68</v>
      </c>
      <c r="D26" s="8">
        <f>所有燃气电厂!D27</f>
        <v>54</v>
      </c>
      <c r="E26" s="8">
        <f>所有燃气电厂!E27</f>
        <v>24.3</v>
      </c>
      <c r="F26" s="8">
        <f>所有燃气电厂!F27</f>
        <v>37.200000000000003</v>
      </c>
      <c r="G26" s="8">
        <f>所有燃气电厂!G27</f>
        <v>61.3</v>
      </c>
      <c r="H26" s="8">
        <f>所有燃气电厂!H27</f>
        <v>117</v>
      </c>
      <c r="I26" s="8">
        <f>所有燃气电厂!I27</f>
        <v>117</v>
      </c>
      <c r="J26" s="8">
        <f>所有燃气电厂!J27</f>
        <v>44</v>
      </c>
      <c r="K26" s="8">
        <f>SUM(C26:J26)</f>
        <v>491.48</v>
      </c>
    </row>
    <row r="27" spans="1:11" x14ac:dyDescent="0.25">
      <c r="A27" s="48" t="s">
        <v>20</v>
      </c>
      <c r="B27" s="13">
        <v>1</v>
      </c>
      <c r="C27" s="14">
        <f t="shared" ref="C27:K27" si="6">C2/C26</f>
        <v>278.46194111232279</v>
      </c>
      <c r="D27" s="14">
        <f t="shared" si="6"/>
        <v>71.231111111111105</v>
      </c>
      <c r="E27" s="14">
        <f t="shared" si="6"/>
        <v>101.81201646090535</v>
      </c>
      <c r="F27" s="14">
        <f t="shared" si="6"/>
        <v>244.01725806451608</v>
      </c>
      <c r="G27" s="14">
        <f t="shared" si="6"/>
        <v>0</v>
      </c>
      <c r="H27" s="14">
        <f t="shared" si="6"/>
        <v>111.55128205128206</v>
      </c>
      <c r="I27" s="14">
        <f t="shared" si="6"/>
        <v>163.01623931623934</v>
      </c>
      <c r="J27" s="14">
        <f t="shared" si="6"/>
        <v>179.17</v>
      </c>
      <c r="K27" s="15">
        <f t="shared" si="6"/>
        <v>133.51472694717995</v>
      </c>
    </row>
    <row r="28" spans="1:11" x14ac:dyDescent="0.25">
      <c r="A28" s="48"/>
      <c r="B28" s="13">
        <v>2</v>
      </c>
      <c r="C28" s="14">
        <f>C3/C26</f>
        <v>168.73004362050165</v>
      </c>
      <c r="D28" s="14">
        <f>'110KV'!D28</f>
        <v>252.61377777777778</v>
      </c>
      <c r="E28" s="14">
        <f>'110KV'!E28</f>
        <v>0</v>
      </c>
      <c r="F28" s="14">
        <f>'110KV'!F28</f>
        <v>321.12725806451607</v>
      </c>
      <c r="G28" s="14">
        <f>'110KV'!G28</f>
        <v>46.02211764705882</v>
      </c>
      <c r="H28" s="14">
        <f>H3/H26</f>
        <v>138.69871794871796</v>
      </c>
      <c r="I28" s="14">
        <f>I3/I26</f>
        <v>73.79871794871795</v>
      </c>
      <c r="J28" s="14">
        <f>J3/J26</f>
        <v>0</v>
      </c>
      <c r="K28" s="15">
        <f>K3/K26</f>
        <v>121.55311101163831</v>
      </c>
    </row>
    <row r="29" spans="1:11" x14ac:dyDescent="0.25">
      <c r="A29" s="48"/>
      <c r="B29" s="13">
        <v>3</v>
      </c>
      <c r="C29" s="14">
        <f>C4/C26</f>
        <v>0</v>
      </c>
      <c r="D29" s="14">
        <f>'110KV'!D29</f>
        <v>127.57555555555555</v>
      </c>
      <c r="E29" s="14">
        <f>'110KV'!E29</f>
        <v>0</v>
      </c>
      <c r="F29" s="14">
        <f>'110KV'!F29</f>
        <v>147.96596774193546</v>
      </c>
      <c r="G29" s="14">
        <f>'110KV'!G29</f>
        <v>177.16559663865544</v>
      </c>
      <c r="H29" s="14">
        <f>H4/H26</f>
        <v>0</v>
      </c>
      <c r="I29" s="14">
        <f>I4/I26</f>
        <v>0</v>
      </c>
      <c r="J29" s="14">
        <f>J4/J26</f>
        <v>0</v>
      </c>
      <c r="K29" s="15">
        <f>K4/K26</f>
        <v>0</v>
      </c>
    </row>
    <row r="30" spans="1:11" x14ac:dyDescent="0.25">
      <c r="A30" s="48"/>
      <c r="B30" s="13">
        <v>4</v>
      </c>
      <c r="C30" s="14">
        <f>C5/C26</f>
        <v>0</v>
      </c>
      <c r="D30" s="14">
        <f t="shared" ref="D30:J30" si="7">D5/D26</f>
        <v>0</v>
      </c>
      <c r="E30" s="14">
        <f t="shared" si="7"/>
        <v>0</v>
      </c>
      <c r="F30" s="14">
        <f t="shared" si="7"/>
        <v>0</v>
      </c>
      <c r="G30" s="14">
        <f t="shared" si="7"/>
        <v>0</v>
      </c>
      <c r="H30" s="14">
        <f t="shared" si="7"/>
        <v>0</v>
      </c>
      <c r="I30" s="14">
        <f t="shared" si="7"/>
        <v>0</v>
      </c>
      <c r="J30" s="14">
        <f t="shared" si="7"/>
        <v>0</v>
      </c>
      <c r="K30" s="15">
        <f>K5/K26</f>
        <v>0</v>
      </c>
    </row>
    <row r="31" spans="1:11" x14ac:dyDescent="0.25">
      <c r="A31" s="48"/>
      <c r="B31" s="13">
        <v>5</v>
      </c>
      <c r="C31" s="14">
        <f>C6/C26</f>
        <v>0</v>
      </c>
      <c r="D31" s="14">
        <f t="shared" ref="D31:J31" si="8">D6/D26</f>
        <v>0</v>
      </c>
      <c r="E31" s="14">
        <f t="shared" si="8"/>
        <v>0</v>
      </c>
      <c r="F31" s="14">
        <f t="shared" si="8"/>
        <v>0</v>
      </c>
      <c r="G31" s="14">
        <f t="shared" si="8"/>
        <v>0</v>
      </c>
      <c r="H31" s="14">
        <f t="shared" si="8"/>
        <v>0</v>
      </c>
      <c r="I31" s="14">
        <f t="shared" si="8"/>
        <v>0</v>
      </c>
      <c r="J31" s="14">
        <f t="shared" si="8"/>
        <v>0</v>
      </c>
      <c r="K31" s="15">
        <f>K6/K26</f>
        <v>0</v>
      </c>
    </row>
    <row r="32" spans="1:11" x14ac:dyDescent="0.25">
      <c r="A32" s="48"/>
      <c r="B32" s="13">
        <v>6</v>
      </c>
      <c r="C32" s="14">
        <f>C7/C26</f>
        <v>0</v>
      </c>
      <c r="D32" s="14">
        <f t="shared" ref="D32:J32" si="9">D7/D26</f>
        <v>0</v>
      </c>
      <c r="E32" s="14">
        <f t="shared" si="9"/>
        <v>0</v>
      </c>
      <c r="F32" s="14">
        <f t="shared" si="9"/>
        <v>0</v>
      </c>
      <c r="G32" s="14">
        <f t="shared" si="9"/>
        <v>0</v>
      </c>
      <c r="H32" s="14">
        <f t="shared" si="9"/>
        <v>0</v>
      </c>
      <c r="I32" s="14">
        <f t="shared" si="9"/>
        <v>0</v>
      </c>
      <c r="J32" s="14">
        <f t="shared" si="9"/>
        <v>0</v>
      </c>
      <c r="K32" s="15">
        <f>K7/K26</f>
        <v>0</v>
      </c>
    </row>
    <row r="33" spans="1:11" x14ac:dyDescent="0.25">
      <c r="A33" s="48"/>
      <c r="B33" s="13">
        <v>7</v>
      </c>
      <c r="C33" s="14">
        <f>C8/C26</f>
        <v>0</v>
      </c>
      <c r="D33" s="14">
        <f t="shared" ref="D33:J33" si="10">D8/D26</f>
        <v>0</v>
      </c>
      <c r="E33" s="14">
        <f t="shared" si="10"/>
        <v>0</v>
      </c>
      <c r="F33" s="14">
        <f t="shared" si="10"/>
        <v>0</v>
      </c>
      <c r="G33" s="14">
        <f t="shared" si="10"/>
        <v>0</v>
      </c>
      <c r="H33" s="14">
        <f t="shared" si="10"/>
        <v>0</v>
      </c>
      <c r="I33" s="14">
        <f t="shared" si="10"/>
        <v>0</v>
      </c>
      <c r="J33" s="14">
        <f t="shared" si="10"/>
        <v>0</v>
      </c>
      <c r="K33" s="15">
        <f>K8/K26</f>
        <v>0</v>
      </c>
    </row>
    <row r="34" spans="1:11" x14ac:dyDescent="0.25">
      <c r="A34" s="48"/>
      <c r="B34" s="13">
        <v>8</v>
      </c>
      <c r="C34" s="14">
        <f>C9/C26</f>
        <v>0</v>
      </c>
      <c r="D34" s="14">
        <f t="shared" ref="D34:J34" si="11">D9/D26</f>
        <v>0</v>
      </c>
      <c r="E34" s="14">
        <f t="shared" si="11"/>
        <v>0</v>
      </c>
      <c r="F34" s="14">
        <f t="shared" si="11"/>
        <v>0</v>
      </c>
      <c r="G34" s="14">
        <f t="shared" si="11"/>
        <v>0</v>
      </c>
      <c r="H34" s="14">
        <f t="shared" si="11"/>
        <v>0</v>
      </c>
      <c r="I34" s="14">
        <f t="shared" si="11"/>
        <v>0</v>
      </c>
      <c r="J34" s="14">
        <f t="shared" si="11"/>
        <v>0</v>
      </c>
      <c r="K34" s="15">
        <f>K9/K26</f>
        <v>0</v>
      </c>
    </row>
    <row r="35" spans="1:11" x14ac:dyDescent="0.25">
      <c r="A35" s="48"/>
      <c r="B35" s="13">
        <v>9</v>
      </c>
      <c r="C35" s="14">
        <f>C10/C26</f>
        <v>0</v>
      </c>
      <c r="D35" s="14">
        <f t="shared" ref="D35:J35" si="12">D10/D26</f>
        <v>0</v>
      </c>
      <c r="E35" s="14">
        <f t="shared" si="12"/>
        <v>0</v>
      </c>
      <c r="F35" s="14">
        <f t="shared" si="12"/>
        <v>0</v>
      </c>
      <c r="G35" s="14">
        <f t="shared" si="12"/>
        <v>0</v>
      </c>
      <c r="H35" s="14">
        <f t="shared" si="12"/>
        <v>0</v>
      </c>
      <c r="I35" s="14">
        <f t="shared" si="12"/>
        <v>0</v>
      </c>
      <c r="J35" s="14">
        <f t="shared" si="12"/>
        <v>0</v>
      </c>
      <c r="K35" s="15">
        <f>K10/K26</f>
        <v>0</v>
      </c>
    </row>
    <row r="36" spans="1:11" x14ac:dyDescent="0.25">
      <c r="A36" s="48"/>
      <c r="B36" s="13">
        <v>10</v>
      </c>
      <c r="C36" s="14">
        <f>C11/C26</f>
        <v>0</v>
      </c>
      <c r="D36" s="14">
        <f t="shared" ref="D36:J36" si="13">D11/D26</f>
        <v>0</v>
      </c>
      <c r="E36" s="14">
        <f t="shared" si="13"/>
        <v>0</v>
      </c>
      <c r="F36" s="14">
        <f t="shared" si="13"/>
        <v>0</v>
      </c>
      <c r="G36" s="14">
        <f t="shared" si="13"/>
        <v>0</v>
      </c>
      <c r="H36" s="14">
        <f t="shared" si="13"/>
        <v>0</v>
      </c>
      <c r="I36" s="14">
        <f t="shared" si="13"/>
        <v>0</v>
      </c>
      <c r="J36" s="14">
        <f t="shared" si="13"/>
        <v>0</v>
      </c>
      <c r="K36" s="15">
        <f>K11/K26</f>
        <v>0</v>
      </c>
    </row>
    <row r="37" spans="1:11" x14ac:dyDescent="0.25">
      <c r="A37" s="48"/>
      <c r="B37" s="13">
        <v>11</v>
      </c>
      <c r="C37" s="14">
        <f>C12/C26</f>
        <v>0</v>
      </c>
      <c r="D37" s="14">
        <f t="shared" ref="D37:J37" si="14">D12/D26</f>
        <v>0</v>
      </c>
      <c r="E37" s="14">
        <f t="shared" si="14"/>
        <v>0</v>
      </c>
      <c r="F37" s="14">
        <f t="shared" si="14"/>
        <v>0</v>
      </c>
      <c r="G37" s="14">
        <f t="shared" si="14"/>
        <v>0</v>
      </c>
      <c r="H37" s="14">
        <f t="shared" si="14"/>
        <v>0</v>
      </c>
      <c r="I37" s="14">
        <f t="shared" si="14"/>
        <v>0</v>
      </c>
      <c r="J37" s="14">
        <f t="shared" si="14"/>
        <v>0</v>
      </c>
      <c r="K37" s="15">
        <f>K12/K26</f>
        <v>0</v>
      </c>
    </row>
    <row r="38" spans="1:11" x14ac:dyDescent="0.25">
      <c r="A38" s="48"/>
      <c r="B38" s="13">
        <v>12</v>
      </c>
      <c r="C38" s="14">
        <f>C13/C26</f>
        <v>0</v>
      </c>
      <c r="D38" s="14">
        <f t="shared" ref="D38:J38" si="15">D13/D26</f>
        <v>0</v>
      </c>
      <c r="E38" s="14">
        <f t="shared" si="15"/>
        <v>0</v>
      </c>
      <c r="F38" s="14">
        <f t="shared" si="15"/>
        <v>0</v>
      </c>
      <c r="G38" s="14">
        <f t="shared" si="15"/>
        <v>0</v>
      </c>
      <c r="H38" s="14">
        <f t="shared" si="15"/>
        <v>0</v>
      </c>
      <c r="I38" s="14">
        <f t="shared" si="15"/>
        <v>0</v>
      </c>
      <c r="J38" s="14">
        <f t="shared" si="15"/>
        <v>0</v>
      </c>
      <c r="K38" s="15">
        <f>K13/K26</f>
        <v>0</v>
      </c>
    </row>
    <row r="39" spans="1:11" x14ac:dyDescent="0.25">
      <c r="A39" s="49" t="s">
        <v>22</v>
      </c>
      <c r="B39" s="10" t="s">
        <v>7</v>
      </c>
      <c r="C39" s="16">
        <f t="shared" ref="C39:K39" si="16">C14/C26</f>
        <v>278.46194111232279</v>
      </c>
      <c r="D39" s="16">
        <f t="shared" si="16"/>
        <v>71.231111111111105</v>
      </c>
      <c r="E39" s="16">
        <f t="shared" si="16"/>
        <v>101.81201646090535</v>
      </c>
      <c r="F39" s="16">
        <f t="shared" si="16"/>
        <v>244.01725806451608</v>
      </c>
      <c r="G39" s="16">
        <f t="shared" si="16"/>
        <v>0</v>
      </c>
      <c r="H39" s="16">
        <f t="shared" si="16"/>
        <v>111.55128205128206</v>
      </c>
      <c r="I39" s="16">
        <f t="shared" si="16"/>
        <v>163.01623931623934</v>
      </c>
      <c r="J39" s="16">
        <f t="shared" si="16"/>
        <v>179.17</v>
      </c>
      <c r="K39" s="17">
        <f t="shared" si="16"/>
        <v>133.51472694717995</v>
      </c>
    </row>
    <row r="40" spans="1:11" x14ac:dyDescent="0.25">
      <c r="A40" s="49"/>
      <c r="B40" s="10" t="s">
        <v>8</v>
      </c>
      <c r="C40" s="16">
        <f t="shared" ref="C40:K40" si="17">C15/C26</f>
        <v>447.19198473282444</v>
      </c>
      <c r="D40" s="16">
        <f t="shared" si="17"/>
        <v>202.0219259259259</v>
      </c>
      <c r="E40" s="16">
        <f t="shared" si="17"/>
        <v>315.08362139917693</v>
      </c>
      <c r="F40" s="16">
        <f t="shared" si="17"/>
        <v>506.44177419354833</v>
      </c>
      <c r="G40" s="16">
        <f t="shared" si="17"/>
        <v>109.00993474714519</v>
      </c>
      <c r="H40" s="16">
        <f t="shared" si="17"/>
        <v>250.25</v>
      </c>
      <c r="I40" s="16">
        <f t="shared" si="17"/>
        <v>236.81495726495729</v>
      </c>
      <c r="J40" s="16">
        <f t="shared" si="17"/>
        <v>179.17</v>
      </c>
      <c r="K40" s="17">
        <f t="shared" si="17"/>
        <v>255.06783795881825</v>
      </c>
    </row>
    <row r="41" spans="1:11" x14ac:dyDescent="0.25">
      <c r="A41" s="49"/>
      <c r="B41" s="10" t="s">
        <v>9</v>
      </c>
      <c r="C41" s="16">
        <f t="shared" ref="C41:K41" si="18">C16/C26</f>
        <v>447.19198473282444</v>
      </c>
      <c r="D41" s="16">
        <f t="shared" si="18"/>
        <v>202.0219259259259</v>
      </c>
      <c r="E41" s="16">
        <f t="shared" si="18"/>
        <v>315.08362139917693</v>
      </c>
      <c r="F41" s="16">
        <f t="shared" si="18"/>
        <v>506.44177419354833</v>
      </c>
      <c r="G41" s="16">
        <f t="shared" si="18"/>
        <v>109.00993474714519</v>
      </c>
      <c r="H41" s="16">
        <f t="shared" si="18"/>
        <v>250.25</v>
      </c>
      <c r="I41" s="16">
        <f t="shared" si="18"/>
        <v>236.81495726495729</v>
      </c>
      <c r="J41" s="16">
        <f t="shared" si="18"/>
        <v>179.17</v>
      </c>
      <c r="K41" s="17">
        <f t="shared" si="18"/>
        <v>255.06783795881825</v>
      </c>
    </row>
    <row r="42" spans="1:11" x14ac:dyDescent="0.25">
      <c r="A42" s="49"/>
      <c r="B42" s="10" t="s">
        <v>10</v>
      </c>
      <c r="C42" s="16">
        <f t="shared" ref="C42:K42" si="19">C17/C26</f>
        <v>447.19198473282444</v>
      </c>
      <c r="D42" s="16">
        <f t="shared" si="19"/>
        <v>202.0219259259259</v>
      </c>
      <c r="E42" s="16">
        <f t="shared" si="19"/>
        <v>315.08362139917693</v>
      </c>
      <c r="F42" s="16">
        <f t="shared" si="19"/>
        <v>506.44177419354833</v>
      </c>
      <c r="G42" s="16">
        <f t="shared" si="19"/>
        <v>109.00993474714519</v>
      </c>
      <c r="H42" s="16">
        <f t="shared" si="19"/>
        <v>250.25</v>
      </c>
      <c r="I42" s="16">
        <f t="shared" si="19"/>
        <v>236.81495726495729</v>
      </c>
      <c r="J42" s="16">
        <f t="shared" si="19"/>
        <v>179.17</v>
      </c>
      <c r="K42" s="17">
        <f t="shared" si="19"/>
        <v>255.06783795881825</v>
      </c>
    </row>
    <row r="43" spans="1:11" x14ac:dyDescent="0.25">
      <c r="A43" s="49"/>
      <c r="B43" s="10" t="s">
        <v>11</v>
      </c>
      <c r="C43" s="16">
        <f t="shared" ref="C43:K43" si="20">C18/C26</f>
        <v>447.19198473282444</v>
      </c>
      <c r="D43" s="16">
        <f t="shared" si="20"/>
        <v>202.0219259259259</v>
      </c>
      <c r="E43" s="16">
        <f t="shared" si="20"/>
        <v>315.08362139917693</v>
      </c>
      <c r="F43" s="16">
        <f t="shared" si="20"/>
        <v>506.44177419354833</v>
      </c>
      <c r="G43" s="16">
        <f t="shared" si="20"/>
        <v>109.00993474714519</v>
      </c>
      <c r="H43" s="16">
        <f t="shared" si="20"/>
        <v>250.25</v>
      </c>
      <c r="I43" s="16">
        <f t="shared" si="20"/>
        <v>236.81495726495729</v>
      </c>
      <c r="J43" s="16">
        <f t="shared" si="20"/>
        <v>179.17</v>
      </c>
      <c r="K43" s="17">
        <f t="shared" si="20"/>
        <v>255.06783795881825</v>
      </c>
    </row>
    <row r="44" spans="1:11" x14ac:dyDescent="0.25">
      <c r="A44" s="49"/>
      <c r="B44" s="10" t="s">
        <v>12</v>
      </c>
      <c r="C44" s="16">
        <f t="shared" ref="C44:K44" si="21">C19/C26</f>
        <v>447.19198473282444</v>
      </c>
      <c r="D44" s="16">
        <f t="shared" si="21"/>
        <v>202.0219259259259</v>
      </c>
      <c r="E44" s="16">
        <f t="shared" si="21"/>
        <v>315.08362139917693</v>
      </c>
      <c r="F44" s="16">
        <f t="shared" si="21"/>
        <v>506.44177419354833</v>
      </c>
      <c r="G44" s="16">
        <f t="shared" si="21"/>
        <v>109.00993474714519</v>
      </c>
      <c r="H44" s="16">
        <f t="shared" si="21"/>
        <v>250.25</v>
      </c>
      <c r="I44" s="16">
        <f t="shared" si="21"/>
        <v>236.81495726495729</v>
      </c>
      <c r="J44" s="16">
        <f t="shared" si="21"/>
        <v>179.17</v>
      </c>
      <c r="K44" s="17">
        <f t="shared" si="21"/>
        <v>255.06783795881825</v>
      </c>
    </row>
    <row r="45" spans="1:11" x14ac:dyDescent="0.25">
      <c r="A45" s="49"/>
      <c r="B45" s="10" t="s">
        <v>13</v>
      </c>
      <c r="C45" s="16">
        <f t="shared" ref="C45:K45" si="22">C20/C26</f>
        <v>447.19198473282444</v>
      </c>
      <c r="D45" s="16">
        <f t="shared" si="22"/>
        <v>202.0219259259259</v>
      </c>
      <c r="E45" s="16">
        <f t="shared" si="22"/>
        <v>315.08362139917693</v>
      </c>
      <c r="F45" s="16">
        <f t="shared" si="22"/>
        <v>506.44177419354833</v>
      </c>
      <c r="G45" s="16">
        <f t="shared" si="22"/>
        <v>109.00993474714519</v>
      </c>
      <c r="H45" s="16">
        <f t="shared" si="22"/>
        <v>250.25</v>
      </c>
      <c r="I45" s="16">
        <f t="shared" si="22"/>
        <v>236.81495726495729</v>
      </c>
      <c r="J45" s="16">
        <f t="shared" si="22"/>
        <v>179.17</v>
      </c>
      <c r="K45" s="17">
        <f t="shared" si="22"/>
        <v>255.06783795881825</v>
      </c>
    </row>
    <row r="46" spans="1:11" x14ac:dyDescent="0.25">
      <c r="A46" s="49"/>
      <c r="B46" s="10" t="s">
        <v>14</v>
      </c>
      <c r="C46" s="16">
        <f t="shared" ref="C46:K46" si="23">C21/C26</f>
        <v>447.19198473282444</v>
      </c>
      <c r="D46" s="16">
        <f t="shared" si="23"/>
        <v>202.0219259259259</v>
      </c>
      <c r="E46" s="16">
        <f t="shared" si="23"/>
        <v>315.08362139917693</v>
      </c>
      <c r="F46" s="16">
        <f t="shared" si="23"/>
        <v>506.44177419354833</v>
      </c>
      <c r="G46" s="16">
        <f t="shared" si="23"/>
        <v>109.00993474714519</v>
      </c>
      <c r="H46" s="16">
        <f t="shared" si="23"/>
        <v>250.25</v>
      </c>
      <c r="I46" s="16">
        <f t="shared" si="23"/>
        <v>236.81495726495729</v>
      </c>
      <c r="J46" s="16">
        <f t="shared" si="23"/>
        <v>179.17</v>
      </c>
      <c r="K46" s="17">
        <f t="shared" si="23"/>
        <v>255.06783795881825</v>
      </c>
    </row>
    <row r="47" spans="1:11" x14ac:dyDescent="0.25">
      <c r="A47" s="49"/>
      <c r="B47" s="10" t="s">
        <v>15</v>
      </c>
      <c r="C47" s="16">
        <f t="shared" ref="C47:K47" si="24">C22/C26</f>
        <v>447.19198473282444</v>
      </c>
      <c r="D47" s="16">
        <f t="shared" si="24"/>
        <v>202.0219259259259</v>
      </c>
      <c r="E47" s="16">
        <f t="shared" si="24"/>
        <v>315.08362139917693</v>
      </c>
      <c r="F47" s="16">
        <f t="shared" si="24"/>
        <v>506.44177419354833</v>
      </c>
      <c r="G47" s="16">
        <f t="shared" si="24"/>
        <v>109.00993474714519</v>
      </c>
      <c r="H47" s="16">
        <f t="shared" si="24"/>
        <v>250.25</v>
      </c>
      <c r="I47" s="16">
        <f t="shared" si="24"/>
        <v>236.81495726495729</v>
      </c>
      <c r="J47" s="16">
        <f t="shared" si="24"/>
        <v>179.17</v>
      </c>
      <c r="K47" s="17">
        <f t="shared" si="24"/>
        <v>255.06783795881825</v>
      </c>
    </row>
    <row r="48" spans="1:11" x14ac:dyDescent="0.25">
      <c r="A48" s="49"/>
      <c r="B48" s="10" t="s">
        <v>16</v>
      </c>
      <c r="C48" s="16">
        <f t="shared" ref="C48:K48" si="25">C23/C26</f>
        <v>447.19198473282444</v>
      </c>
      <c r="D48" s="16">
        <f t="shared" si="25"/>
        <v>202.0219259259259</v>
      </c>
      <c r="E48" s="16">
        <f t="shared" si="25"/>
        <v>315.08362139917693</v>
      </c>
      <c r="F48" s="16">
        <f t="shared" si="25"/>
        <v>506.44177419354833</v>
      </c>
      <c r="G48" s="16">
        <f t="shared" si="25"/>
        <v>109.00993474714519</v>
      </c>
      <c r="H48" s="16">
        <f t="shared" si="25"/>
        <v>250.25</v>
      </c>
      <c r="I48" s="16">
        <f t="shared" si="25"/>
        <v>236.81495726495729</v>
      </c>
      <c r="J48" s="16">
        <f t="shared" si="25"/>
        <v>179.17</v>
      </c>
      <c r="K48" s="17">
        <f t="shared" si="25"/>
        <v>255.06783795881825</v>
      </c>
    </row>
    <row r="49" spans="1:11" x14ac:dyDescent="0.25">
      <c r="A49" s="49"/>
      <c r="B49" s="10" t="s">
        <v>18</v>
      </c>
      <c r="C49" s="16">
        <f t="shared" ref="C49:K49" si="26">C24/C26</f>
        <v>447.19198473282444</v>
      </c>
      <c r="D49" s="16">
        <f t="shared" si="26"/>
        <v>202.0219259259259</v>
      </c>
      <c r="E49" s="16">
        <f t="shared" si="26"/>
        <v>315.08362139917693</v>
      </c>
      <c r="F49" s="16">
        <f t="shared" si="26"/>
        <v>506.44177419354833</v>
      </c>
      <c r="G49" s="16">
        <f t="shared" si="26"/>
        <v>109.00993474714519</v>
      </c>
      <c r="H49" s="16">
        <f t="shared" si="26"/>
        <v>250.25</v>
      </c>
      <c r="I49" s="16">
        <f t="shared" si="26"/>
        <v>236.81495726495729</v>
      </c>
      <c r="J49" s="16">
        <f t="shared" si="26"/>
        <v>179.17</v>
      </c>
      <c r="K49" s="17">
        <f t="shared" si="26"/>
        <v>255.06783795881825</v>
      </c>
    </row>
    <row r="50" spans="1:11" x14ac:dyDescent="0.25">
      <c r="A50" s="49"/>
      <c r="B50" s="10" t="s">
        <v>17</v>
      </c>
      <c r="C50" s="16">
        <f t="shared" ref="C50:K50" si="27">C25/C26</f>
        <v>447.19198473282444</v>
      </c>
      <c r="D50" s="16">
        <f t="shared" si="27"/>
        <v>202.0219259259259</v>
      </c>
      <c r="E50" s="16">
        <f t="shared" si="27"/>
        <v>315.08362139917693</v>
      </c>
      <c r="F50" s="16">
        <f t="shared" si="27"/>
        <v>506.44177419354833</v>
      </c>
      <c r="G50" s="16">
        <f t="shared" si="27"/>
        <v>109.00993474714519</v>
      </c>
      <c r="H50" s="16">
        <f t="shared" si="27"/>
        <v>250.25</v>
      </c>
      <c r="I50" s="16">
        <f t="shared" si="27"/>
        <v>236.81495726495729</v>
      </c>
      <c r="J50" s="16">
        <f t="shared" si="27"/>
        <v>179.17</v>
      </c>
      <c r="K50" s="17">
        <f t="shared" si="27"/>
        <v>255.06783795881825</v>
      </c>
    </row>
  </sheetData>
  <mergeCells count="4">
    <mergeCell ref="A2:A13"/>
    <mergeCell ref="A14:A25"/>
    <mergeCell ref="A27:A38"/>
    <mergeCell ref="A39:A50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2:H51"/>
  <sheetViews>
    <sheetView workbookViewId="0">
      <selection activeCell="J34" sqref="J34"/>
    </sheetView>
  </sheetViews>
  <sheetFormatPr defaultRowHeight="15.6" x14ac:dyDescent="0.25"/>
  <sheetData>
    <row r="2" spans="1:8" x14ac:dyDescent="0.25">
      <c r="A2" s="3"/>
      <c r="B2" s="2"/>
      <c r="C2" s="3" t="s">
        <v>0</v>
      </c>
      <c r="D2" s="3" t="s">
        <v>1</v>
      </c>
      <c r="E2" s="3" t="s">
        <v>2</v>
      </c>
      <c r="F2" s="3" t="s">
        <v>3</v>
      </c>
      <c r="G2" s="3" t="s">
        <v>4</v>
      </c>
      <c r="H2" s="2" t="s">
        <v>21</v>
      </c>
    </row>
    <row r="3" spans="1:8" x14ac:dyDescent="0.25">
      <c r="A3" s="48" t="s">
        <v>5</v>
      </c>
      <c r="B3" s="13">
        <v>1</v>
      </c>
      <c r="C3" s="18">
        <v>10471.3344</v>
      </c>
      <c r="D3" s="18">
        <f>所有燃气电厂!D3</f>
        <v>13641.144</v>
      </c>
      <c r="E3" s="18">
        <f>所有燃气电厂!M3</f>
        <v>8217.8799999999992</v>
      </c>
      <c r="F3" s="18">
        <f>所有燃气电厂!F3</f>
        <v>11945.933999999999</v>
      </c>
      <c r="G3" s="18">
        <f>所有燃气电厂!G3</f>
        <v>2738.3159999999998</v>
      </c>
      <c r="H3" s="18">
        <f>SUM(C3:G3)</f>
        <v>47014.608399999997</v>
      </c>
    </row>
    <row r="4" spans="1:8" x14ac:dyDescent="0.25">
      <c r="A4" s="48"/>
      <c r="B4" s="13">
        <v>2</v>
      </c>
      <c r="C4" s="18">
        <v>6342.9612999999999</v>
      </c>
      <c r="D4" s="18">
        <f>所有燃气电厂!D4</f>
        <v>6889.08</v>
      </c>
      <c r="E4" s="18">
        <f>所有燃气电厂!M4</f>
        <v>3165.36</v>
      </c>
      <c r="F4" s="18">
        <f>所有燃气电厂!F4</f>
        <v>5504.3339999999998</v>
      </c>
      <c r="G4" s="18">
        <f>所有燃气电厂!G4</f>
        <v>10541.352999999999</v>
      </c>
      <c r="H4" s="18">
        <f t="shared" ref="H4:H26" si="0">SUM(C4:G4)</f>
        <v>32443.088299999999</v>
      </c>
    </row>
    <row r="5" spans="1:8" x14ac:dyDescent="0.25">
      <c r="A5" s="48"/>
      <c r="B5" s="13">
        <v>3</v>
      </c>
      <c r="C5" s="18">
        <v>7752.7507999999998</v>
      </c>
      <c r="D5" s="18">
        <f>所有燃气电厂!D5</f>
        <v>11914.144</v>
      </c>
      <c r="E5" s="18">
        <f>所有燃气电厂!M5</f>
        <v>14064.423999999999</v>
      </c>
      <c r="F5" s="18">
        <f>所有燃气电厂!F5</f>
        <v>7546.308</v>
      </c>
      <c r="G5" s="18">
        <f>所有燃气电厂!G5</f>
        <v>11043.769</v>
      </c>
      <c r="H5" s="18">
        <f t="shared" si="0"/>
        <v>52321.395799999998</v>
      </c>
    </row>
    <row r="6" spans="1:8" x14ac:dyDescent="0.25">
      <c r="A6" s="48"/>
      <c r="B6" s="13">
        <v>4</v>
      </c>
      <c r="C6" s="18">
        <v>8213.8245999999999</v>
      </c>
      <c r="D6" s="18">
        <f>所有燃气电厂!D6</f>
        <v>17534.175999999999</v>
      </c>
      <c r="E6" s="18">
        <f>所有燃气电厂!M6</f>
        <v>18064.288</v>
      </c>
      <c r="F6" s="18">
        <f>所有燃气电厂!F6</f>
        <v>7500.3059999999996</v>
      </c>
      <c r="G6" s="18">
        <f>所有燃气电厂!G6</f>
        <v>14209.924000000001</v>
      </c>
      <c r="H6" s="18">
        <f t="shared" si="0"/>
        <v>65522.518599999996</v>
      </c>
    </row>
    <row r="7" spans="1:8" x14ac:dyDescent="0.25">
      <c r="A7" s="48"/>
      <c r="B7" s="13">
        <v>5</v>
      </c>
      <c r="C7" s="18">
        <f>所有燃气电厂!C7</f>
        <v>16231.688</v>
      </c>
      <c r="D7" s="18">
        <f>所有燃气电厂!D7</f>
        <v>18408.632000000001</v>
      </c>
      <c r="E7" s="18">
        <f>所有燃气电厂!M7</f>
        <v>18753.063999999998</v>
      </c>
      <c r="F7" s="18">
        <f>所有燃气电厂!F7</f>
        <v>12398.694</v>
      </c>
      <c r="G7" s="18">
        <f>所有燃气电厂!G7</f>
        <v>15871.647000000001</v>
      </c>
      <c r="H7" s="18">
        <f t="shared" si="0"/>
        <v>81663.724999999991</v>
      </c>
    </row>
    <row r="8" spans="1:8" x14ac:dyDescent="0.25">
      <c r="A8" s="48"/>
      <c r="B8" s="13">
        <v>6</v>
      </c>
      <c r="C8" s="18">
        <f>所有燃气电厂!C8</f>
        <v>14700.575999999999</v>
      </c>
      <c r="D8" s="18">
        <f>所有燃气电厂!D8</f>
        <v>19120.903999999999</v>
      </c>
      <c r="E8" s="18">
        <f>所有燃气电厂!M8</f>
        <v>8099.08</v>
      </c>
      <c r="F8" s="18">
        <f>所有燃气电厂!F8</f>
        <v>15711.366</v>
      </c>
      <c r="G8" s="18">
        <f>所有燃气电厂!G8</f>
        <v>14875.177</v>
      </c>
      <c r="H8" s="18">
        <f t="shared" si="0"/>
        <v>72507.103000000003</v>
      </c>
    </row>
    <row r="9" spans="1:8" x14ac:dyDescent="0.25">
      <c r="A9" s="48"/>
      <c r="B9" s="13">
        <v>7</v>
      </c>
      <c r="C9" s="18">
        <f>所有燃气电厂!C9</f>
        <v>15227.696</v>
      </c>
      <c r="D9" s="18">
        <f>所有燃气电厂!D9</f>
        <v>21841.952000000001</v>
      </c>
      <c r="E9" s="18">
        <f>所有燃气电厂!M9</f>
        <v>17379.824000000001</v>
      </c>
      <c r="F9" s="18">
        <f>所有燃气电厂!F9</f>
        <v>13903.824000000001</v>
      </c>
      <c r="G9" s="18">
        <f>所有燃气电厂!G9</f>
        <v>18839.447</v>
      </c>
      <c r="H9" s="18">
        <f t="shared" si="0"/>
        <v>87192.743000000002</v>
      </c>
    </row>
    <row r="10" spans="1:8" x14ac:dyDescent="0.25">
      <c r="A10" s="48"/>
      <c r="B10" s="13">
        <v>8</v>
      </c>
      <c r="C10" s="18">
        <f>所有燃气电厂!C10</f>
        <v>13125.376</v>
      </c>
      <c r="D10" s="18">
        <f>所有燃气电厂!D10</f>
        <v>20078.934000000001</v>
      </c>
      <c r="E10" s="18">
        <f>所有燃气电厂!M10</f>
        <v>20010.93</v>
      </c>
      <c r="F10" s="18">
        <f>所有燃气电厂!F10</f>
        <v>16544.5</v>
      </c>
      <c r="G10" s="18">
        <f>所有燃气电厂!G10</f>
        <v>18921.71</v>
      </c>
      <c r="H10" s="18">
        <f t="shared" si="0"/>
        <v>88681.449999999983</v>
      </c>
    </row>
    <row r="11" spans="1:8" x14ac:dyDescent="0.25">
      <c r="A11" s="48"/>
      <c r="B11" s="13">
        <v>9</v>
      </c>
      <c r="C11" s="18">
        <f>所有燃气电厂!C11</f>
        <v>12417.856</v>
      </c>
      <c r="D11" s="18">
        <f>所有燃气电厂!D11</f>
        <v>18037.887999999999</v>
      </c>
      <c r="E11" s="18">
        <f>所有燃气电厂!M11</f>
        <v>16808.923999999999</v>
      </c>
      <c r="F11" s="18">
        <f>所有燃气电厂!F11</f>
        <v>10915.647000000001</v>
      </c>
      <c r="G11" s="18">
        <f>所有燃气电厂!G11</f>
        <v>11692.59</v>
      </c>
      <c r="H11" s="18">
        <f t="shared" si="0"/>
        <v>69872.904999999999</v>
      </c>
    </row>
    <row r="12" spans="1:8" x14ac:dyDescent="0.25">
      <c r="A12" s="48"/>
      <c r="B12" s="13">
        <v>10</v>
      </c>
      <c r="C12" s="18">
        <f>所有燃气电厂!C12</f>
        <v>6759.28</v>
      </c>
      <c r="D12" s="18">
        <f>所有燃气电厂!D12</f>
        <v>10036.84</v>
      </c>
      <c r="E12" s="18">
        <f>所有燃气电厂!M12</f>
        <v>13568.236000000001</v>
      </c>
      <c r="F12" s="18">
        <f>所有燃气电厂!F12</f>
        <v>7548.8159999999998</v>
      </c>
      <c r="G12" s="18">
        <f>所有燃气电厂!G12</f>
        <v>4476.1239999999998</v>
      </c>
      <c r="H12" s="18">
        <f t="shared" si="0"/>
        <v>42389.296000000002</v>
      </c>
    </row>
    <row r="13" spans="1:8" x14ac:dyDescent="0.25">
      <c r="A13" s="48"/>
      <c r="B13" s="13">
        <v>11</v>
      </c>
      <c r="C13" s="18">
        <f>所有燃气电厂!C13</f>
        <v>7941.4</v>
      </c>
      <c r="D13" s="18">
        <f>所有燃气电厂!D13</f>
        <v>9250</v>
      </c>
      <c r="E13" s="18">
        <f>所有燃气电厂!M13</f>
        <v>18759.23</v>
      </c>
      <c r="F13" s="18">
        <f>所有燃气电厂!F13</f>
        <v>4901.1400000000003</v>
      </c>
      <c r="G13" s="18">
        <f>所有燃气电厂!G13</f>
        <v>5669.86</v>
      </c>
      <c r="H13" s="18">
        <f t="shared" si="0"/>
        <v>46521.630000000005</v>
      </c>
    </row>
    <row r="14" spans="1:8" x14ac:dyDescent="0.25">
      <c r="A14" s="48"/>
      <c r="B14" s="13">
        <v>12</v>
      </c>
      <c r="C14" s="18"/>
      <c r="D14" s="18"/>
      <c r="E14" s="18">
        <f>所有燃气电厂!M14</f>
        <v>0</v>
      </c>
      <c r="F14" s="18"/>
      <c r="G14" s="18"/>
      <c r="H14" s="18">
        <f t="shared" si="0"/>
        <v>0</v>
      </c>
    </row>
    <row r="15" spans="1:8" x14ac:dyDescent="0.25">
      <c r="A15" s="49" t="s">
        <v>19</v>
      </c>
      <c r="B15" s="10" t="s">
        <v>7</v>
      </c>
      <c r="C15" s="11">
        <f>C3</f>
        <v>10471.3344</v>
      </c>
      <c r="D15" s="11">
        <f>D3</f>
        <v>13641.144</v>
      </c>
      <c r="E15" s="10">
        <f>所有燃气电厂!M15</f>
        <v>8217.8799999999992</v>
      </c>
      <c r="F15" s="11">
        <f>F3</f>
        <v>11945.933999999999</v>
      </c>
      <c r="G15" s="11">
        <f>G3</f>
        <v>2738.3159999999998</v>
      </c>
      <c r="H15" s="11">
        <f>SUM(C15:G15)</f>
        <v>47014.608399999997</v>
      </c>
    </row>
    <row r="16" spans="1:8" x14ac:dyDescent="0.25">
      <c r="A16" s="49"/>
      <c r="B16" s="10" t="s">
        <v>8</v>
      </c>
      <c r="C16" s="11">
        <f>C3+C4</f>
        <v>16814.295699999999</v>
      </c>
      <c r="D16" s="11">
        <f>D3+D4</f>
        <v>20530.224000000002</v>
      </c>
      <c r="E16" s="10">
        <f>所有燃气电厂!M16</f>
        <v>11383.24</v>
      </c>
      <c r="F16" s="11">
        <f>F3+F4</f>
        <v>17450.268</v>
      </c>
      <c r="G16" s="11">
        <f>G3+G4</f>
        <v>13279.668999999998</v>
      </c>
      <c r="H16" s="11">
        <f t="shared" si="0"/>
        <v>79457.6967</v>
      </c>
    </row>
    <row r="17" spans="1:8" x14ac:dyDescent="0.25">
      <c r="A17" s="49"/>
      <c r="B17" s="10" t="s">
        <v>9</v>
      </c>
      <c r="C17" s="11">
        <f>C3+C4+C5</f>
        <v>24567.046499999997</v>
      </c>
      <c r="D17" s="11">
        <f>D3+D4+D5</f>
        <v>32444.368000000002</v>
      </c>
      <c r="E17" s="10">
        <f>所有燃气电厂!M17</f>
        <v>25447.663999999997</v>
      </c>
      <c r="F17" s="11">
        <f>F3+F4+F5</f>
        <v>24996.576000000001</v>
      </c>
      <c r="G17" s="11">
        <f>G3+G4+G5</f>
        <v>24323.437999999998</v>
      </c>
      <c r="H17" s="11">
        <f t="shared" si="0"/>
        <v>131779.0925</v>
      </c>
    </row>
    <row r="18" spans="1:8" x14ac:dyDescent="0.25">
      <c r="A18" s="49"/>
      <c r="B18" s="10" t="s">
        <v>10</v>
      </c>
      <c r="C18" s="11">
        <f>C3+C4+C5+C6</f>
        <v>32780.871099999997</v>
      </c>
      <c r="D18" s="11">
        <f>D3+D4+D5+D6</f>
        <v>49978.544000000002</v>
      </c>
      <c r="E18" s="10">
        <f>所有燃气电厂!M18</f>
        <v>43511.95199999999</v>
      </c>
      <c r="F18" s="11">
        <f>F3+F4+F5+F6</f>
        <v>32496.882000000001</v>
      </c>
      <c r="G18" s="11">
        <f>G3+G4+G5+G6</f>
        <v>38533.362000000001</v>
      </c>
      <c r="H18" s="11">
        <f t="shared" si="0"/>
        <v>197301.61109999998</v>
      </c>
    </row>
    <row r="19" spans="1:8" x14ac:dyDescent="0.25">
      <c r="A19" s="49"/>
      <c r="B19" s="10" t="s">
        <v>11</v>
      </c>
      <c r="C19" s="11">
        <f>C3+C4+C5+C6+C7</f>
        <v>49012.559099999999</v>
      </c>
      <c r="D19" s="11">
        <f>D3+D4+D5+D6+D7</f>
        <v>68387.176000000007</v>
      </c>
      <c r="E19" s="10">
        <f>所有燃气电厂!M19</f>
        <v>62265.015999999996</v>
      </c>
      <c r="F19" s="11">
        <f>F3+F4+F5+F6+F7</f>
        <v>44895.576000000001</v>
      </c>
      <c r="G19" s="11">
        <f>G3+G4+G5+G6+G7</f>
        <v>54405.009000000005</v>
      </c>
      <c r="H19" s="11">
        <f t="shared" si="0"/>
        <v>278965.33610000001</v>
      </c>
    </row>
    <row r="20" spans="1:8" x14ac:dyDescent="0.25">
      <c r="A20" s="49"/>
      <c r="B20" s="10" t="s">
        <v>12</v>
      </c>
      <c r="C20" s="11">
        <f>C3+C4+C5+C6+C7+C8</f>
        <v>63713.1351</v>
      </c>
      <c r="D20" s="11">
        <f>D3+D4+D5+D6+D7+D8</f>
        <v>87508.08</v>
      </c>
      <c r="E20" s="10">
        <f>所有燃气电厂!M20</f>
        <v>70364.09599999999</v>
      </c>
      <c r="F20" s="11">
        <f>F3+F4+F5+F6+F7+F8</f>
        <v>60606.942000000003</v>
      </c>
      <c r="G20" s="11">
        <f>G3+G4+G5+G6+G7+G8</f>
        <v>69280.186000000002</v>
      </c>
      <c r="H20" s="11">
        <f t="shared" si="0"/>
        <v>351472.43909999996</v>
      </c>
    </row>
    <row r="21" spans="1:8" x14ac:dyDescent="0.25">
      <c r="A21" s="49"/>
      <c r="B21" s="10" t="s">
        <v>13</v>
      </c>
      <c r="C21" s="11">
        <f>C3+C4+C5+C6+C7+C8+C9</f>
        <v>78940.831099999996</v>
      </c>
      <c r="D21" s="11">
        <f>D3+D4+D5+D6+D7+D8+D9</f>
        <v>109350.03200000001</v>
      </c>
      <c r="E21" s="10">
        <f>所有燃气电厂!M21</f>
        <v>87743.92</v>
      </c>
      <c r="F21" s="11">
        <f>F3+F4+F5+F6+F7+F8+F9</f>
        <v>74510.766000000003</v>
      </c>
      <c r="G21" s="11">
        <f>G3+G4+G5+G6+G7+G8+G9</f>
        <v>88119.633000000002</v>
      </c>
      <c r="H21" s="11">
        <f t="shared" si="0"/>
        <v>438665.18209999998</v>
      </c>
    </row>
    <row r="22" spans="1:8" x14ac:dyDescent="0.25">
      <c r="A22" s="49"/>
      <c r="B22" s="10" t="s">
        <v>14</v>
      </c>
      <c r="C22" s="11">
        <f>SUM(C3:C10)</f>
        <v>92066.2071</v>
      </c>
      <c r="D22" s="11">
        <f>SUM(D3:D10)</f>
        <v>129428.96600000001</v>
      </c>
      <c r="E22" s="10">
        <f>所有燃气电厂!M22</f>
        <v>107754.85</v>
      </c>
      <c r="F22" s="11">
        <f>SUM(F3:F10)</f>
        <v>91055.266000000003</v>
      </c>
      <c r="G22" s="11">
        <f>SUM(G3:G10)</f>
        <v>107041.34299999999</v>
      </c>
      <c r="H22" s="11">
        <f t="shared" si="0"/>
        <v>527346.63210000005</v>
      </c>
    </row>
    <row r="23" spans="1:8" x14ac:dyDescent="0.25">
      <c r="A23" s="49"/>
      <c r="B23" s="10" t="s">
        <v>15</v>
      </c>
      <c r="C23" s="11">
        <f>SUM(C3:C11)</f>
        <v>104484.0631</v>
      </c>
      <c r="D23" s="11">
        <f>SUM(D3:D11)</f>
        <v>147466.85400000002</v>
      </c>
      <c r="E23" s="10">
        <f>所有燃气电厂!M23</f>
        <v>124563.774</v>
      </c>
      <c r="F23" s="11">
        <f>SUM(F3:F11)</f>
        <v>101970.913</v>
      </c>
      <c r="G23" s="11">
        <f>SUM(G3:G11)</f>
        <v>118733.93299999999</v>
      </c>
      <c r="H23" s="11">
        <f t="shared" si="0"/>
        <v>597219.53710000007</v>
      </c>
    </row>
    <row r="24" spans="1:8" x14ac:dyDescent="0.25">
      <c r="A24" s="49"/>
      <c r="B24" s="10" t="s">
        <v>16</v>
      </c>
      <c r="C24" s="11">
        <f>SUM(C3:C12)</f>
        <v>111243.3431</v>
      </c>
      <c r="D24" s="11">
        <f>SUM(D3:D12)</f>
        <v>157503.69400000002</v>
      </c>
      <c r="E24" s="10">
        <f>所有燃气电厂!M24</f>
        <v>138132.01</v>
      </c>
      <c r="F24" s="11">
        <f>SUM(F3:F12)</f>
        <v>109519.72900000001</v>
      </c>
      <c r="G24" s="11">
        <f>SUM(G3:G12)</f>
        <v>123210.05699999999</v>
      </c>
      <c r="H24" s="11">
        <f t="shared" si="0"/>
        <v>639608.83310000005</v>
      </c>
    </row>
    <row r="25" spans="1:8" x14ac:dyDescent="0.25">
      <c r="A25" s="49"/>
      <c r="B25" s="10" t="s">
        <v>18</v>
      </c>
      <c r="C25" s="11">
        <f>SUM(C3:C13)</f>
        <v>119184.74309999999</v>
      </c>
      <c r="D25" s="11">
        <f>SUM(D3:D13)</f>
        <v>166753.69400000002</v>
      </c>
      <c r="E25" s="10">
        <f>所有燃气电厂!M25</f>
        <v>156891.24</v>
      </c>
      <c r="F25" s="11">
        <f>SUM(F3:F13)</f>
        <v>114420.86900000001</v>
      </c>
      <c r="G25" s="11">
        <f>SUM(G3:G13)</f>
        <v>128879.91699999999</v>
      </c>
      <c r="H25" s="11">
        <f t="shared" si="0"/>
        <v>686130.46309999994</v>
      </c>
    </row>
    <row r="26" spans="1:8" x14ac:dyDescent="0.25">
      <c r="A26" s="49"/>
      <c r="B26" s="10" t="s">
        <v>17</v>
      </c>
      <c r="C26" s="11">
        <f>SUM(C3:C14)</f>
        <v>119184.74309999999</v>
      </c>
      <c r="D26" s="11">
        <f>SUM(D3:D14)</f>
        <v>166753.69400000002</v>
      </c>
      <c r="E26" s="10">
        <f>所有燃气电厂!M26</f>
        <v>156891.24</v>
      </c>
      <c r="F26" s="11">
        <f>SUM(F3:F14)</f>
        <v>114420.86900000001</v>
      </c>
      <c r="G26" s="11">
        <f>SUM(G3:G14)</f>
        <v>128879.91699999999</v>
      </c>
      <c r="H26" s="11">
        <f t="shared" si="0"/>
        <v>686130.46309999994</v>
      </c>
    </row>
    <row r="27" spans="1:8" x14ac:dyDescent="0.25">
      <c r="A27" s="4" t="s">
        <v>6</v>
      </c>
      <c r="B27" s="2"/>
      <c r="C27" s="3">
        <f>所有燃气电厂!C27</f>
        <v>36.68</v>
      </c>
      <c r="D27" s="3">
        <v>54</v>
      </c>
      <c r="E27" s="41">
        <f>所有燃气电厂!M27</f>
        <v>68.3</v>
      </c>
      <c r="F27" s="3">
        <v>37.200000000000003</v>
      </c>
      <c r="G27" s="3">
        <v>61.3</v>
      </c>
      <c r="H27" s="3">
        <f>SUM(C27:G27)</f>
        <v>257.48</v>
      </c>
    </row>
    <row r="28" spans="1:8" x14ac:dyDescent="0.25">
      <c r="A28" s="48" t="s">
        <v>20</v>
      </c>
      <c r="B28" s="13">
        <v>1</v>
      </c>
      <c r="C28" s="14">
        <f t="shared" ref="C28:H28" si="1">C3/C27</f>
        <v>285.47803707742639</v>
      </c>
      <c r="D28" s="14">
        <f t="shared" si="1"/>
        <v>252.61377777777778</v>
      </c>
      <c r="E28" s="14">
        <f>所有燃气电厂!M28</f>
        <v>120.3203513909224</v>
      </c>
      <c r="F28" s="14">
        <f t="shared" si="1"/>
        <v>321.12725806451607</v>
      </c>
      <c r="G28" s="14">
        <f t="shared" si="1"/>
        <v>44.670734094616641</v>
      </c>
      <c r="H28" s="14">
        <f t="shared" si="1"/>
        <v>182.59518564548699</v>
      </c>
    </row>
    <row r="29" spans="1:8" x14ac:dyDescent="0.25">
      <c r="A29" s="48"/>
      <c r="B29" s="13">
        <v>2</v>
      </c>
      <c r="C29" s="14">
        <f t="shared" ref="C29:H29" si="2">C4/C27</f>
        <v>172.92697110141768</v>
      </c>
      <c r="D29" s="14">
        <f t="shared" si="2"/>
        <v>127.57555555555555</v>
      </c>
      <c r="E29" s="14">
        <f>所有燃气电厂!M29</f>
        <v>46.344948755490485</v>
      </c>
      <c r="F29" s="14">
        <f t="shared" si="2"/>
        <v>147.96596774193546</v>
      </c>
      <c r="G29" s="14">
        <f t="shared" si="2"/>
        <v>171.96334420880913</v>
      </c>
      <c r="H29" s="14">
        <f t="shared" si="2"/>
        <v>126.00236251359328</v>
      </c>
    </row>
    <row r="30" spans="1:8" x14ac:dyDescent="0.25">
      <c r="A30" s="48"/>
      <c r="B30" s="13">
        <v>3</v>
      </c>
      <c r="C30" s="14">
        <f t="shared" ref="C30:H30" si="3">C5/C27</f>
        <v>211.36179934569248</v>
      </c>
      <c r="D30" s="14">
        <f t="shared" si="3"/>
        <v>220.63229629629629</v>
      </c>
      <c r="E30" s="14">
        <f>所有燃气电厂!M30</f>
        <v>205.92128843338213</v>
      </c>
      <c r="F30" s="14">
        <f t="shared" si="3"/>
        <v>202.85774193548386</v>
      </c>
      <c r="G30" s="14">
        <f t="shared" si="3"/>
        <v>180.1593637846656</v>
      </c>
      <c r="H30" s="14">
        <f t="shared" si="3"/>
        <v>203.20566956656825</v>
      </c>
    </row>
    <row r="31" spans="1:8" x14ac:dyDescent="0.25">
      <c r="A31" s="48"/>
      <c r="B31" s="13">
        <v>4</v>
      </c>
      <c r="C31" s="14">
        <f t="shared" ref="C31:H31" si="4">C6/C27</f>
        <v>223.93196837513631</v>
      </c>
      <c r="D31" s="14">
        <f t="shared" si="4"/>
        <v>324.70696296296296</v>
      </c>
      <c r="E31" s="14">
        <f>所有燃气电厂!M31</f>
        <v>264.48445095168375</v>
      </c>
      <c r="F31" s="14">
        <f t="shared" si="4"/>
        <v>201.62112903225804</v>
      </c>
      <c r="G31" s="14">
        <f t="shared" si="4"/>
        <v>231.80952691680264</v>
      </c>
      <c r="H31" s="14">
        <f t="shared" si="4"/>
        <v>254.47614805033396</v>
      </c>
    </row>
    <row r="32" spans="1:8" x14ac:dyDescent="0.25">
      <c r="A32" s="48"/>
      <c r="B32" s="13">
        <v>5</v>
      </c>
      <c r="C32" s="14">
        <f t="shared" ref="C32:H32" si="5">C7/C27</f>
        <v>442.52148309705564</v>
      </c>
      <c r="D32" s="14">
        <f t="shared" si="5"/>
        <v>340.9005925925926</v>
      </c>
      <c r="E32" s="14">
        <f>所有燃气电厂!M32</f>
        <v>274.56901903367498</v>
      </c>
      <c r="F32" s="14">
        <f t="shared" si="5"/>
        <v>333.29822580645157</v>
      </c>
      <c r="G32" s="14">
        <f t="shared" si="5"/>
        <v>258.91756933115829</v>
      </c>
      <c r="H32" s="14">
        <f t="shared" si="5"/>
        <v>317.16531381078136</v>
      </c>
    </row>
    <row r="33" spans="1:8" x14ac:dyDescent="0.25">
      <c r="A33" s="48"/>
      <c r="B33" s="13">
        <v>6</v>
      </c>
      <c r="C33" s="14">
        <f t="shared" ref="C33:H33" si="6">C8/C27</f>
        <v>400.77906215921479</v>
      </c>
      <c r="D33" s="14">
        <f t="shared" si="6"/>
        <v>354.09081481481479</v>
      </c>
      <c r="E33" s="14">
        <f>所有燃气电厂!M33</f>
        <v>118.58096632503661</v>
      </c>
      <c r="F33" s="14">
        <f t="shared" si="6"/>
        <v>422.34854838709674</v>
      </c>
      <c r="G33" s="14">
        <f t="shared" si="6"/>
        <v>242.66194127243068</v>
      </c>
      <c r="H33" s="14">
        <f t="shared" si="6"/>
        <v>281.60285459064778</v>
      </c>
    </row>
    <row r="34" spans="1:8" x14ac:dyDescent="0.25">
      <c r="A34" s="48"/>
      <c r="B34" s="13">
        <v>7</v>
      </c>
      <c r="C34" s="14">
        <f t="shared" ref="C34:H34" si="7">C9/C27</f>
        <v>415.14983642311887</v>
      </c>
      <c r="D34" s="14">
        <f t="shared" si="7"/>
        <v>404.48059259259259</v>
      </c>
      <c r="E34" s="14">
        <f>所有燃气电厂!M34</f>
        <v>254.4630161054173</v>
      </c>
      <c r="F34" s="14">
        <f t="shared" si="7"/>
        <v>373.75870967741935</v>
      </c>
      <c r="G34" s="14">
        <f t="shared" si="7"/>
        <v>307.33192495921696</v>
      </c>
      <c r="H34" s="14">
        <f t="shared" si="7"/>
        <v>338.63889622494952</v>
      </c>
    </row>
    <row r="35" spans="1:8" x14ac:dyDescent="0.25">
      <c r="A35" s="48"/>
      <c r="B35" s="13">
        <v>8</v>
      </c>
      <c r="C35" s="14">
        <f t="shared" ref="C35:H35" si="8">C10/C27</f>
        <v>357.83467829880044</v>
      </c>
      <c r="D35" s="14">
        <f t="shared" si="8"/>
        <v>371.83211111111115</v>
      </c>
      <c r="E35" s="14">
        <f>所有燃气电厂!M35</f>
        <v>292.98579795021965</v>
      </c>
      <c r="F35" s="14">
        <f t="shared" si="8"/>
        <v>444.74462365591393</v>
      </c>
      <c r="G35" s="14">
        <f t="shared" si="8"/>
        <v>308.67389885807506</v>
      </c>
      <c r="H35" s="14">
        <f t="shared" si="8"/>
        <v>344.42073170731697</v>
      </c>
    </row>
    <row r="36" spans="1:8" x14ac:dyDescent="0.25">
      <c r="A36" s="48"/>
      <c r="B36" s="13">
        <v>9</v>
      </c>
      <c r="C36" s="14">
        <f t="shared" ref="C36:H36" si="9">C11/C27</f>
        <v>338.54569247546345</v>
      </c>
      <c r="D36" s="14">
        <f t="shared" si="9"/>
        <v>334.03496296296294</v>
      </c>
      <c r="E36" s="14">
        <f>所有燃气电厂!M36</f>
        <v>246.1043045387994</v>
      </c>
      <c r="F36" s="14">
        <f t="shared" si="9"/>
        <v>293.43137096774194</v>
      </c>
      <c r="G36" s="14">
        <f t="shared" si="9"/>
        <v>190.74371941272432</v>
      </c>
      <c r="H36" s="14">
        <f t="shared" si="9"/>
        <v>271.37216482833617</v>
      </c>
    </row>
    <row r="37" spans="1:8" x14ac:dyDescent="0.25">
      <c r="A37" s="48"/>
      <c r="B37" s="13">
        <v>10</v>
      </c>
      <c r="C37" s="14">
        <f t="shared" ref="C37:H37" si="10">C12/C27</f>
        <v>184.27699018538712</v>
      </c>
      <c r="D37" s="14">
        <f t="shared" si="10"/>
        <v>185.8674074074074</v>
      </c>
      <c r="E37" s="14">
        <f>所有燃气电厂!M37</f>
        <v>198.65645680819915</v>
      </c>
      <c r="F37" s="14">
        <f t="shared" si="10"/>
        <v>202.92516129032256</v>
      </c>
      <c r="G37" s="14">
        <f t="shared" si="10"/>
        <v>73.019967373572598</v>
      </c>
      <c r="H37" s="14">
        <f t="shared" si="10"/>
        <v>164.63141214851638</v>
      </c>
    </row>
    <row r="38" spans="1:8" x14ac:dyDescent="0.25">
      <c r="A38" s="48"/>
      <c r="B38" s="13">
        <v>11</v>
      </c>
      <c r="C38" s="14">
        <f t="shared" ref="C38:H38" si="11">C13/C27</f>
        <v>216.50490730643401</v>
      </c>
      <c r="D38" s="14">
        <f t="shared" si="11"/>
        <v>171.2962962962963</v>
      </c>
      <c r="E38" s="14">
        <f>所有燃气电厂!M38</f>
        <v>274.65929721815519</v>
      </c>
      <c r="F38" s="14">
        <f t="shared" si="11"/>
        <v>131.7510752688172</v>
      </c>
      <c r="G38" s="14">
        <f t="shared" si="11"/>
        <v>92.493637846655787</v>
      </c>
      <c r="H38" s="14">
        <f t="shared" si="11"/>
        <v>180.68055771322045</v>
      </c>
    </row>
    <row r="39" spans="1:8" x14ac:dyDescent="0.25">
      <c r="A39" s="48"/>
      <c r="B39" s="13">
        <v>12</v>
      </c>
      <c r="C39" s="14">
        <f t="shared" ref="C39:H39" si="12">C14/C27</f>
        <v>0</v>
      </c>
      <c r="D39" s="14">
        <f t="shared" si="12"/>
        <v>0</v>
      </c>
      <c r="E39" s="14">
        <f>所有燃气电厂!M39</f>
        <v>0</v>
      </c>
      <c r="F39" s="14">
        <f t="shared" si="12"/>
        <v>0</v>
      </c>
      <c r="G39" s="14">
        <f t="shared" si="12"/>
        <v>0</v>
      </c>
      <c r="H39" s="14">
        <f t="shared" si="12"/>
        <v>0</v>
      </c>
    </row>
    <row r="40" spans="1:8" x14ac:dyDescent="0.25">
      <c r="A40" s="50" t="s">
        <v>22</v>
      </c>
      <c r="B40" s="20" t="s">
        <v>7</v>
      </c>
      <c r="C40" s="21">
        <f t="shared" ref="C40:H40" si="13">C15/C27</f>
        <v>285.47803707742639</v>
      </c>
      <c r="D40" s="21">
        <f t="shared" si="13"/>
        <v>252.61377777777778</v>
      </c>
      <c r="E40" s="42">
        <f>所有燃气电厂!M40</f>
        <v>120.3203513909224</v>
      </c>
      <c r="F40" s="21">
        <f t="shared" si="13"/>
        <v>321.12725806451607</v>
      </c>
      <c r="G40" s="21">
        <f t="shared" si="13"/>
        <v>44.670734094616641</v>
      </c>
      <c r="H40" s="21">
        <f t="shared" si="13"/>
        <v>182.59518564548699</v>
      </c>
    </row>
    <row r="41" spans="1:8" x14ac:dyDescent="0.25">
      <c r="A41" s="50"/>
      <c r="B41" s="20" t="s">
        <v>8</v>
      </c>
      <c r="C41" s="21">
        <f t="shared" ref="C41:H41" si="14">C16/C27</f>
        <v>458.40500817884401</v>
      </c>
      <c r="D41" s="21">
        <f t="shared" si="14"/>
        <v>380.18933333333337</v>
      </c>
      <c r="E41" s="42">
        <f>所有燃气电厂!M41</f>
        <v>166.66530014641287</v>
      </c>
      <c r="F41" s="21">
        <f t="shared" si="14"/>
        <v>469.09322580645158</v>
      </c>
      <c r="G41" s="21">
        <f t="shared" si="14"/>
        <v>216.63407830342575</v>
      </c>
      <c r="H41" s="21">
        <f t="shared" si="14"/>
        <v>308.5975481590803</v>
      </c>
    </row>
    <row r="42" spans="1:8" x14ac:dyDescent="0.25">
      <c r="A42" s="50"/>
      <c r="B42" s="20" t="s">
        <v>9</v>
      </c>
      <c r="C42" s="21">
        <f t="shared" ref="C42:H42" si="15">C17/C27</f>
        <v>669.76680752453649</v>
      </c>
      <c r="D42" s="21">
        <f t="shared" si="15"/>
        <v>600.82162962962968</v>
      </c>
      <c r="E42" s="42">
        <f>所有燃气电厂!M42</f>
        <v>372.58658857979498</v>
      </c>
      <c r="F42" s="21">
        <f t="shared" si="15"/>
        <v>671.95096774193541</v>
      </c>
      <c r="G42" s="21">
        <f t="shared" si="15"/>
        <v>396.79344208809135</v>
      </c>
      <c r="H42" s="21">
        <f t="shared" si="15"/>
        <v>511.80321772564855</v>
      </c>
    </row>
    <row r="43" spans="1:8" x14ac:dyDescent="0.25">
      <c r="A43" s="50"/>
      <c r="B43" s="20" t="s">
        <v>10</v>
      </c>
      <c r="C43" s="21">
        <f t="shared" ref="C43:H43" si="16">C18/C27</f>
        <v>893.6987758996728</v>
      </c>
      <c r="D43" s="21">
        <f t="shared" si="16"/>
        <v>925.52859259259264</v>
      </c>
      <c r="E43" s="42">
        <f>所有燃气电厂!M43</f>
        <v>637.07103953147862</v>
      </c>
      <c r="F43" s="21">
        <f t="shared" si="16"/>
        <v>873.57209677419348</v>
      </c>
      <c r="G43" s="21">
        <f t="shared" si="16"/>
        <v>628.60296900489402</v>
      </c>
      <c r="H43" s="21">
        <f t="shared" si="16"/>
        <v>766.27936577598246</v>
      </c>
    </row>
    <row r="44" spans="1:8" x14ac:dyDescent="0.25">
      <c r="A44" s="50"/>
      <c r="B44" s="20" t="s">
        <v>11</v>
      </c>
      <c r="C44" s="21">
        <f t="shared" ref="C44:H44" si="17">C19/C27</f>
        <v>1336.2202589967285</v>
      </c>
      <c r="D44" s="21">
        <f t="shared" si="17"/>
        <v>1266.4291851851854</v>
      </c>
      <c r="E44" s="42">
        <f>所有燃气电厂!M44</f>
        <v>911.64005856515371</v>
      </c>
      <c r="F44" s="21">
        <f t="shared" si="17"/>
        <v>1206.8703225806451</v>
      </c>
      <c r="G44" s="21">
        <f t="shared" si="17"/>
        <v>887.52053833605237</v>
      </c>
      <c r="H44" s="21">
        <f t="shared" si="17"/>
        <v>1083.4446795867641</v>
      </c>
    </row>
    <row r="45" spans="1:8" x14ac:dyDescent="0.25">
      <c r="A45" s="50"/>
      <c r="B45" s="20" t="s">
        <v>12</v>
      </c>
      <c r="C45" s="21">
        <f t="shared" ref="C45:H45" si="18">C20/C27</f>
        <v>1736.9993211559433</v>
      </c>
      <c r="D45" s="21">
        <f t="shared" si="18"/>
        <v>1620.52</v>
      </c>
      <c r="E45" s="42">
        <f>所有燃气电厂!M45</f>
        <v>1030.2210248901902</v>
      </c>
      <c r="F45" s="21">
        <f t="shared" si="18"/>
        <v>1629.2188709677419</v>
      </c>
      <c r="G45" s="21">
        <f t="shared" si="18"/>
        <v>1130.1824796084829</v>
      </c>
      <c r="H45" s="21">
        <f t="shared" si="18"/>
        <v>1365.0475341774115</v>
      </c>
    </row>
    <row r="46" spans="1:8" x14ac:dyDescent="0.25">
      <c r="A46" s="50"/>
      <c r="B46" s="20" t="s">
        <v>13</v>
      </c>
      <c r="C46" s="21">
        <f t="shared" ref="C46:H46" si="19">C21/C27</f>
        <v>2152.1491575790619</v>
      </c>
      <c r="D46" s="21">
        <f t="shared" si="19"/>
        <v>2025.0005925925927</v>
      </c>
      <c r="E46" s="42">
        <f>所有燃气电厂!M46</f>
        <v>1284.6840409956076</v>
      </c>
      <c r="F46" s="21">
        <f t="shared" si="19"/>
        <v>2002.9775806451612</v>
      </c>
      <c r="G46" s="21">
        <f t="shared" si="19"/>
        <v>1437.5144045677</v>
      </c>
      <c r="H46" s="21">
        <f t="shared" si="19"/>
        <v>1703.6864304023611</v>
      </c>
    </row>
    <row r="47" spans="1:8" x14ac:dyDescent="0.25">
      <c r="A47" s="50"/>
      <c r="B47" s="20" t="s">
        <v>14</v>
      </c>
      <c r="C47" s="21">
        <f t="shared" ref="C47:H47" si="20">C22/C27</f>
        <v>2509.9838358778625</v>
      </c>
      <c r="D47" s="21">
        <f t="shared" si="20"/>
        <v>2396.8327037037038</v>
      </c>
      <c r="E47" s="42">
        <f>所有燃气电厂!M47</f>
        <v>1577.6698389458275</v>
      </c>
      <c r="F47" s="21">
        <f t="shared" si="20"/>
        <v>2447.7222043010752</v>
      </c>
      <c r="G47" s="21">
        <f t="shared" si="20"/>
        <v>1746.1883034257748</v>
      </c>
      <c r="H47" s="21">
        <f t="shared" si="20"/>
        <v>2048.1071621096785</v>
      </c>
    </row>
    <row r="48" spans="1:8" x14ac:dyDescent="0.25">
      <c r="A48" s="50"/>
      <c r="B48" s="20" t="s">
        <v>15</v>
      </c>
      <c r="C48" s="21">
        <f t="shared" ref="C48:H48" si="21">C23/C27</f>
        <v>2848.529528353326</v>
      </c>
      <c r="D48" s="21">
        <f t="shared" si="21"/>
        <v>2730.867666666667</v>
      </c>
      <c r="E48" s="42">
        <f>所有燃气电厂!M48</f>
        <v>1823.7741434846268</v>
      </c>
      <c r="F48" s="21">
        <f t="shared" si="21"/>
        <v>2741.1535752688169</v>
      </c>
      <c r="G48" s="21">
        <f t="shared" si="21"/>
        <v>1936.9320228384991</v>
      </c>
      <c r="H48" s="21">
        <f t="shared" si="21"/>
        <v>2319.4793269380148</v>
      </c>
    </row>
    <row r="49" spans="1:8" x14ac:dyDescent="0.25">
      <c r="A49" s="50"/>
      <c r="B49" s="20" t="s">
        <v>16</v>
      </c>
      <c r="C49" s="21">
        <f t="shared" ref="C49:H49" si="22">C24/C27</f>
        <v>3032.8065185387131</v>
      </c>
      <c r="D49" s="21">
        <f t="shared" si="22"/>
        <v>2916.7350740740744</v>
      </c>
      <c r="E49" s="42">
        <f>所有燃气电厂!M49</f>
        <v>2022.4306002928261</v>
      </c>
      <c r="F49" s="21">
        <f t="shared" si="22"/>
        <v>2944.0787365591395</v>
      </c>
      <c r="G49" s="21">
        <f t="shared" si="22"/>
        <v>2009.9519902120717</v>
      </c>
      <c r="H49" s="21">
        <f t="shared" si="22"/>
        <v>2484.1107390865309</v>
      </c>
    </row>
    <row r="50" spans="1:8" x14ac:dyDescent="0.25">
      <c r="A50" s="50"/>
      <c r="B50" s="20" t="s">
        <v>18</v>
      </c>
      <c r="C50" s="21">
        <f t="shared" ref="C50:H50" si="23">C25/C27</f>
        <v>3249.3114258451469</v>
      </c>
      <c r="D50" s="21">
        <f t="shared" si="23"/>
        <v>3088.0313703703705</v>
      </c>
      <c r="E50" s="42">
        <f>所有燃气电厂!M50</f>
        <v>2297.0898975109808</v>
      </c>
      <c r="F50" s="21">
        <f t="shared" si="23"/>
        <v>3075.8298118279567</v>
      </c>
      <c r="G50" s="21">
        <f t="shared" si="23"/>
        <v>2102.4456280587274</v>
      </c>
      <c r="H50" s="21">
        <f t="shared" si="23"/>
        <v>2664.7912967997509</v>
      </c>
    </row>
    <row r="51" spans="1:8" x14ac:dyDescent="0.25">
      <c r="A51" s="50"/>
      <c r="B51" s="20" t="s">
        <v>17</v>
      </c>
      <c r="C51" s="21">
        <f t="shared" ref="C51:H51" si="24">C26/C27</f>
        <v>3249.3114258451469</v>
      </c>
      <c r="D51" s="21">
        <f t="shared" si="24"/>
        <v>3088.0313703703705</v>
      </c>
      <c r="E51" s="42">
        <f>所有燃气电厂!M51</f>
        <v>2297.0898975109808</v>
      </c>
      <c r="F51" s="21">
        <f t="shared" si="24"/>
        <v>3075.8298118279567</v>
      </c>
      <c r="G51" s="21">
        <f t="shared" si="24"/>
        <v>2102.4456280587274</v>
      </c>
      <c r="H51" s="21">
        <f t="shared" si="24"/>
        <v>2664.7912967997509</v>
      </c>
    </row>
  </sheetData>
  <mergeCells count="4">
    <mergeCell ref="A3:A14"/>
    <mergeCell ref="A15:A26"/>
    <mergeCell ref="A28:A39"/>
    <mergeCell ref="A40:A5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所有燃气电厂</vt:lpstr>
      <vt:lpstr>110KV</vt:lpstr>
      <vt:lpstr>不含南天钰湖</vt:lpstr>
      <vt:lpstr>所有9E</vt:lpstr>
      <vt:lpstr>负荷安排</vt:lpstr>
      <vt:lpstr>调电计划-政府</vt:lpstr>
      <vt:lpstr>信息披露</vt:lpstr>
      <vt:lpstr>考核</vt:lpstr>
    </vt:vector>
  </TitlesOfParts>
  <Company>dtbc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苏速</cp:lastModifiedBy>
  <dcterms:created xsi:type="dcterms:W3CDTF">2011-08-01T08:26:04Z</dcterms:created>
  <dcterms:modified xsi:type="dcterms:W3CDTF">2018-11-28T03:16:33Z</dcterms:modified>
</cp:coreProperties>
</file>