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0D5BD801-4F12-430C-AC36-CBC253A682F2}" xr6:coauthVersionLast="40" xr6:coauthVersionMax="40" xr10:uidLastSave="{00000000-0000-0000-0000-000000000000}"/>
  <bookViews>
    <workbookView xWindow="0" yWindow="2856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E13" i="1" l="1"/>
  <c r="D13" i="9"/>
  <c r="C27" i="4"/>
  <c r="C9" i="4"/>
  <c r="K12" i="3"/>
  <c r="D27" i="3"/>
  <c r="D27" i="7" s="1"/>
  <c r="D29" i="7" s="1"/>
  <c r="D9" i="4"/>
  <c r="C8" i="4"/>
  <c r="I8" i="4" s="1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G14" i="8"/>
  <c r="G39" i="8" s="1"/>
  <c r="F14" i="8"/>
  <c r="F39" i="8" s="1"/>
  <c r="E14" i="8"/>
  <c r="M14" i="8" s="1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H9" i="9" s="1"/>
  <c r="M10" i="3"/>
  <c r="M11" i="3"/>
  <c r="E11" i="9"/>
  <c r="M12" i="3"/>
  <c r="E12" i="9" s="1"/>
  <c r="M13" i="3"/>
  <c r="M14" i="3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/>
  <c r="D36" i="2" s="1"/>
  <c r="E11" i="1"/>
  <c r="E36" i="1" s="1"/>
  <c r="E10" i="1"/>
  <c r="H10" i="1" s="1"/>
  <c r="F11" i="1"/>
  <c r="F36" i="1"/>
  <c r="G11" i="1"/>
  <c r="C10" i="1"/>
  <c r="C10" i="2" s="1"/>
  <c r="D10" i="1"/>
  <c r="D35" i="1"/>
  <c r="D35" i="2" s="1"/>
  <c r="F10" i="1"/>
  <c r="G10" i="1"/>
  <c r="C11" i="7"/>
  <c r="K11" i="7" s="1"/>
  <c r="C36" i="7"/>
  <c r="C12" i="7"/>
  <c r="C37" i="7"/>
  <c r="C13" i="7"/>
  <c r="C14" i="7"/>
  <c r="C9" i="7"/>
  <c r="C34" i="7" s="1"/>
  <c r="C9" i="1"/>
  <c r="C9" i="2" s="1"/>
  <c r="D9" i="1"/>
  <c r="H9" i="1" s="1"/>
  <c r="D9" i="2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G8" i="7"/>
  <c r="G33" i="7" s="1"/>
  <c r="F8" i="7"/>
  <c r="E8" i="7"/>
  <c r="D8" i="7"/>
  <c r="K8" i="7" s="1"/>
  <c r="J7" i="7"/>
  <c r="I7" i="7"/>
  <c r="I32" i="7" s="1"/>
  <c r="H7" i="7"/>
  <c r="G7" i="7"/>
  <c r="G32" i="7"/>
  <c r="F7" i="7"/>
  <c r="F32" i="7" s="1"/>
  <c r="E7" i="7"/>
  <c r="M7" i="7" s="1"/>
  <c r="D7" i="7"/>
  <c r="O7" i="7" s="1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J16" i="3" s="1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/>
  <c r="F6" i="1"/>
  <c r="G6" i="1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F31" i="3"/>
  <c r="F31" i="4" s="1"/>
  <c r="G31" i="3"/>
  <c r="G31" i="4" s="1"/>
  <c r="H31" i="3"/>
  <c r="I31" i="3"/>
  <c r="J31" i="3"/>
  <c r="C5" i="1"/>
  <c r="C5" i="2" s="1"/>
  <c r="D5" i="1"/>
  <c r="D5" i="2" s="1"/>
  <c r="E5" i="1"/>
  <c r="E30" i="1"/>
  <c r="E30" i="3" s="1"/>
  <c r="E30" i="4" s="1"/>
  <c r="F5" i="1"/>
  <c r="G5" i="1"/>
  <c r="G30" i="1" s="1"/>
  <c r="C4" i="1"/>
  <c r="C4" i="2" s="1"/>
  <c r="D4" i="1"/>
  <c r="D4" i="2" s="1"/>
  <c r="E4" i="1"/>
  <c r="F4" i="1"/>
  <c r="F29" i="1" s="1"/>
  <c r="G4" i="1"/>
  <c r="G3" i="1"/>
  <c r="G20" i="1" s="1"/>
  <c r="G45" i="1" s="1"/>
  <c r="E45" i="2" s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3"/>
  <c r="J29" i="3"/>
  <c r="I29" i="3"/>
  <c r="H29" i="3"/>
  <c r="D27" i="4"/>
  <c r="E27" i="3"/>
  <c r="E33" i="3" s="1"/>
  <c r="E33" i="4" s="1"/>
  <c r="K4" i="3"/>
  <c r="H28" i="3"/>
  <c r="I28" i="3"/>
  <c r="J28" i="3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 s="1"/>
  <c r="G34" i="3"/>
  <c r="G34" i="4" s="1"/>
  <c r="D32" i="3"/>
  <c r="D32" i="4" s="1"/>
  <c r="D31" i="3"/>
  <c r="D31" i="4" s="1"/>
  <c r="G28" i="1"/>
  <c r="E28" i="2" s="1"/>
  <c r="G28" i="6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/>
  <c r="G12" i="7"/>
  <c r="E12" i="4"/>
  <c r="E14" i="7"/>
  <c r="D37" i="3"/>
  <c r="D37" i="4" s="1"/>
  <c r="F14" i="4"/>
  <c r="G14" i="4"/>
  <c r="F12" i="7"/>
  <c r="F37" i="7" s="1"/>
  <c r="D12" i="7"/>
  <c r="K11" i="3"/>
  <c r="D12" i="4"/>
  <c r="G38" i="3"/>
  <c r="G38" i="4" s="1"/>
  <c r="D36" i="3"/>
  <c r="D36" i="4"/>
  <c r="G14" i="7"/>
  <c r="G39" i="7" s="1"/>
  <c r="G11" i="7"/>
  <c r="G36" i="7" s="1"/>
  <c r="E11" i="7"/>
  <c r="M11" i="7" s="1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/>
  <c r="F10" i="4"/>
  <c r="I10" i="4" s="1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F32" i="4"/>
  <c r="N6" i="7"/>
  <c r="F16" i="3"/>
  <c r="F41" i="3" s="1"/>
  <c r="F41" i="4" s="1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D15" i="4"/>
  <c r="K3" i="4"/>
  <c r="I40" i="3"/>
  <c r="G29" i="1"/>
  <c r="G29" i="6" s="1"/>
  <c r="E4" i="9"/>
  <c r="H16" i="3"/>
  <c r="D29" i="3"/>
  <c r="D29" i="4" s="1"/>
  <c r="C29" i="1"/>
  <c r="C29" i="2" s="1"/>
  <c r="C16" i="3"/>
  <c r="C40" i="3"/>
  <c r="C40" i="4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0" i="1"/>
  <c r="F30" i="3" s="1"/>
  <c r="F30" i="4" s="1"/>
  <c r="E29" i="2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H39" i="8"/>
  <c r="D40" i="8"/>
  <c r="D33" i="1"/>
  <c r="D33" i="2" s="1"/>
  <c r="K7" i="4"/>
  <c r="E6" i="2"/>
  <c r="O27" i="8"/>
  <c r="O29" i="8" s="1"/>
  <c r="K6" i="7"/>
  <c r="D15" i="9"/>
  <c r="D40" i="9" s="1"/>
  <c r="C15" i="9"/>
  <c r="G15" i="9"/>
  <c r="G40" i="9" s="1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G29" i="3"/>
  <c r="G29" i="4" s="1"/>
  <c r="C41" i="3"/>
  <c r="C41" i="4" s="1"/>
  <c r="C16" i="4"/>
  <c r="C17" i="3"/>
  <c r="C42" i="3" s="1"/>
  <c r="C42" i="4" s="1"/>
  <c r="H17" i="3"/>
  <c r="H42" i="3" s="1"/>
  <c r="H41" i="3"/>
  <c r="O30" i="8"/>
  <c r="M39" i="3"/>
  <c r="E39" i="9" s="1"/>
  <c r="M30" i="3"/>
  <c r="E30" i="9" s="1"/>
  <c r="K27" i="4"/>
  <c r="D37" i="6"/>
  <c r="D33" i="6"/>
  <c r="D32" i="6"/>
  <c r="D30" i="6"/>
  <c r="D41" i="8"/>
  <c r="D17" i="8"/>
  <c r="C18" i="3"/>
  <c r="C43" i="3" s="1"/>
  <c r="C43" i="4" s="1"/>
  <c r="C17" i="4"/>
  <c r="H18" i="3"/>
  <c r="H19" i="3" s="1"/>
  <c r="C8" i="2"/>
  <c r="M8" i="8"/>
  <c r="E33" i="1"/>
  <c r="G33" i="9"/>
  <c r="O8" i="8"/>
  <c r="O33" i="8" s="1"/>
  <c r="H34" i="7"/>
  <c r="C33" i="7"/>
  <c r="O9" i="8"/>
  <c r="O34" i="8" s="1"/>
  <c r="G22" i="1"/>
  <c r="J34" i="8"/>
  <c r="G35" i="1"/>
  <c r="E35" i="2" s="1"/>
  <c r="E10" i="2"/>
  <c r="D34" i="1"/>
  <c r="D34" i="2" s="1"/>
  <c r="G34" i="1"/>
  <c r="E34" i="2" s="1"/>
  <c r="G34" i="7"/>
  <c r="H33" i="7"/>
  <c r="I9" i="4"/>
  <c r="D11" i="2"/>
  <c r="K11" i="4"/>
  <c r="G36" i="1"/>
  <c r="E36" i="2" s="1"/>
  <c r="O11" i="7"/>
  <c r="D10" i="2"/>
  <c r="M35" i="3"/>
  <c r="K35" i="4" s="1"/>
  <c r="F35" i="1"/>
  <c r="F23" i="1"/>
  <c r="F48" i="1" s="1"/>
  <c r="O10" i="7"/>
  <c r="F35" i="9"/>
  <c r="M37" i="3"/>
  <c r="K37" i="4" s="1"/>
  <c r="K12" i="4"/>
  <c r="N12" i="7"/>
  <c r="O12" i="7"/>
  <c r="N12" i="8"/>
  <c r="M12" i="7"/>
  <c r="H12" i="9"/>
  <c r="C12" i="2"/>
  <c r="E37" i="9"/>
  <c r="F19" i="7" l="1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F3" i="2" s="1"/>
  <c r="F28" i="2" s="1"/>
  <c r="G17" i="1"/>
  <c r="G42" i="1" s="1"/>
  <c r="E42" i="2" s="1"/>
  <c r="G31" i="7"/>
  <c r="H40" i="7"/>
  <c r="G37" i="7"/>
  <c r="E3" i="2"/>
  <c r="E5" i="2"/>
  <c r="E16" i="1"/>
  <c r="C23" i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F8" i="2"/>
  <c r="F33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48" i="1"/>
  <c r="C48" i="2" s="1"/>
  <c r="C23" i="2"/>
  <c r="F19" i="8"/>
  <c r="F43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H21" i="1" s="1"/>
  <c r="H46" i="1" s="1"/>
  <c r="C33" i="1"/>
  <c r="C33" i="2" s="1"/>
  <c r="F17" i="9"/>
  <c r="F42" i="9" s="1"/>
  <c r="J40" i="3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H22" i="1" s="1"/>
  <c r="H47" i="1" s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E41" i="1"/>
  <c r="J17" i="3"/>
  <c r="J41" i="3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C19" i="3"/>
  <c r="E17" i="8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I32" i="4" l="1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F21" i="2" s="1"/>
  <c r="F46" i="2" s="1"/>
  <c r="C46" i="1"/>
  <c r="C46" i="2" s="1"/>
  <c r="F34" i="2"/>
  <c r="D47" i="1"/>
  <c r="D47" i="2" s="1"/>
  <c r="D22" i="2"/>
  <c r="C22" i="2"/>
  <c r="F22" i="2" s="1"/>
  <c r="F47" i="2" s="1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F19" i="2" s="1"/>
  <c r="F44" i="2" s="1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F18" i="2" s="1"/>
  <c r="F43" i="2" s="1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I17" i="4" l="1"/>
  <c r="I42" i="4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J43" i="3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8" l="1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G44" i="8"/>
  <c r="F21" i="3"/>
  <c r="F45" i="3"/>
  <c r="F45" i="4" s="1"/>
  <c r="F20" i="4"/>
  <c r="H26" i="3"/>
  <c r="H50" i="3"/>
  <c r="N19" i="7"/>
  <c r="N44" i="7" s="1"/>
  <c r="E20" i="7"/>
  <c r="K19" i="7"/>
  <c r="K44" i="7" s="1"/>
  <c r="E44" i="7"/>
  <c r="I43" i="6"/>
  <c r="I19" i="6"/>
  <c r="J44" i="3"/>
  <c r="J20" i="3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I21" i="8" l="1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C23" i="3"/>
  <c r="C22" i="4"/>
  <c r="C47" i="3"/>
  <c r="C47" i="4" s="1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H21" i="8" l="1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J46" i="3"/>
  <c r="K21" i="8"/>
  <c r="K46" i="8" s="1"/>
  <c r="H47" i="7" l="1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J47" i="3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I48" i="8" l="1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C25" i="8" l="1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J25" i="3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I24" i="4" s="1"/>
  <c r="I49" i="4" s="1"/>
  <c r="K24" i="3"/>
  <c r="H26" i="7" l="1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K25" i="7"/>
  <c r="K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J26" i="3"/>
  <c r="G50" i="7"/>
  <c r="G26" i="7"/>
  <c r="O25" i="7"/>
  <c r="O50" i="7" s="1"/>
  <c r="H50" i="8" l="1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K26" i="8"/>
  <c r="K51" i="8" s="1"/>
  <c r="M26" i="7"/>
  <c r="M51" i="7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N26" i="7" l="1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<sst xmlns="http://schemas.openxmlformats.org/spreadsheetml/2006/main" count="301" uniqueCount="39">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</sst>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:J14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9606.9599999999991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71432.521999999997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>
        <v>4888.1000000000004</v>
      </c>
      <c r="D14" s="18">
        <v>3771</v>
      </c>
      <c r="E14" s="18">
        <v>2787.31</v>
      </c>
      <c r="F14" s="18">
        <v>2946.09</v>
      </c>
      <c r="G14" s="18">
        <v>3708.56</v>
      </c>
      <c r="H14" s="18">
        <v>9936.2999999999993</v>
      </c>
      <c r="I14" s="18">
        <v>13953.5</v>
      </c>
      <c r="J14" s="18">
        <v>5436.55</v>
      </c>
      <c r="K14" s="19">
        <f>SUM(C14:J14)</f>
        <v>47427.41</v>
      </c>
      <c r="M14" s="3">
        <f t="shared" si="1"/>
        <v>8223.86</v>
      </c>
      <c r="O14">
        <f t="shared" si="2"/>
        <v>29326.35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122715.12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1271016.0359999998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127603.22</v>
      </c>
      <c r="D26" s="11">
        <f t="shared" si="8"/>
        <v>170524.69400000002</v>
      </c>
      <c r="E26" s="11">
        <f t="shared" si="9"/>
        <v>65893.694000000003</v>
      </c>
      <c r="F26" s="11">
        <f t="shared" si="10"/>
        <v>117366.959</v>
      </c>
      <c r="G26" s="11">
        <f t="shared" si="11"/>
        <v>132588.47699999998</v>
      </c>
      <c r="H26" s="11">
        <f t="shared" si="12"/>
        <v>296294.48599999998</v>
      </c>
      <c r="I26" s="11">
        <f t="shared" si="12"/>
        <v>308950.51</v>
      </c>
      <c r="J26" s="11">
        <f t="shared" si="12"/>
        <v>99221.406000000003</v>
      </c>
      <c r="K26" s="12">
        <f>K25+K14</f>
        <v>1318443.4459999998</v>
      </c>
      <c r="M26" s="3">
        <f t="shared" si="1"/>
        <v>165115.1</v>
      </c>
      <c r="O26">
        <f t="shared" si="2"/>
        <v>704466.402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261.91275899672843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145.34166598844305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133.26335877862596</v>
      </c>
      <c r="D39" s="14">
        <f t="shared" ref="D39:J39" si="33">D14/D27</f>
        <v>69.833333333333329</v>
      </c>
      <c r="E39" s="14">
        <f t="shared" si="33"/>
        <v>114.70411522633745</v>
      </c>
      <c r="F39" s="14">
        <f t="shared" si="33"/>
        <v>79.195967741935476</v>
      </c>
      <c r="G39" s="14">
        <f t="shared" si="33"/>
        <v>60.498531810766721</v>
      </c>
      <c r="H39" s="14">
        <f t="shared" si="33"/>
        <v>84.925641025641013</v>
      </c>
      <c r="I39" s="14">
        <f t="shared" si="33"/>
        <v>119.26068376068376</v>
      </c>
      <c r="J39" s="14">
        <f t="shared" si="33"/>
        <v>123.55795454545455</v>
      </c>
      <c r="K39" s="15">
        <f>K14/K27</f>
        <v>96.499165784976</v>
      </c>
      <c r="L39" s="29"/>
      <c r="M39" s="15">
        <f>M14/M27</f>
        <v>120.40790629575405</v>
      </c>
      <c r="N39" s="15"/>
      <c r="O39" s="15">
        <f t="shared" ref="O39" si="34">O14/O27</f>
        <v>105.49046762589927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3345.5594329334785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2586.0992024090497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3478.8227917121048</v>
      </c>
      <c r="D51" s="16">
        <f t="shared" si="57"/>
        <v>3157.864703703704</v>
      </c>
      <c r="E51" s="16">
        <f t="shared" si="57"/>
        <v>2711.6746502057613</v>
      </c>
      <c r="F51" s="16">
        <f t="shared" si="57"/>
        <v>3155.0257795698922</v>
      </c>
      <c r="G51" s="16">
        <f t="shared" si="57"/>
        <v>2162.9441598694943</v>
      </c>
      <c r="H51" s="16">
        <f t="shared" si="57"/>
        <v>2532.4315042735043</v>
      </c>
      <c r="I51" s="16">
        <f t="shared" si="57"/>
        <v>2640.6026495726496</v>
      </c>
      <c r="J51" s="16">
        <f t="shared" si="57"/>
        <v>2255.0319545454545</v>
      </c>
      <c r="K51" s="17">
        <f t="shared" si="57"/>
        <v>2682.5983681940256</v>
      </c>
      <c r="L51" s="30"/>
      <c r="M51" s="17">
        <f>M26/M27</f>
        <v>2417.4978038067352</v>
      </c>
      <c r="N51" s="17"/>
      <c r="O51" s="17">
        <f t="shared" ref="O51" si="58">O26/O27</f>
        <v>2534.0518057553959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37533.82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122715.12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595875.98400000005</v>
      </c>
    </row>
    <row r="26" spans="1:8" x14ac:dyDescent="0.25">
      <c r="A26" s="49"/>
      <c r="B26" s="10" t="s">
        <v>17</v>
      </c>
      <c r="C26" s="11">
        <f>SUM(C3:C14)</f>
        <v>122715.12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595875.98400000005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177.31396447467876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3345.5594329334785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2814.9848072562359</v>
      </c>
    </row>
    <row r="51" spans="1:8" x14ac:dyDescent="0.25">
      <c r="A51" s="50"/>
      <c r="B51" s="20" t="s">
        <v>17</v>
      </c>
      <c r="C51" s="21">
        <f t="shared" ref="C51:H51" si="24">C26/C27</f>
        <v>3345.5594329334785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2814.9848072562359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9606.9599999999991</v>
      </c>
      <c r="D13" s="18">
        <f>'110KV'!D13</f>
        <v>9250</v>
      </c>
      <c r="E13" s="18">
        <f>'110KV'!G13</f>
        <v>5669.86</v>
      </c>
      <c r="F13" s="18">
        <f t="shared" si="0"/>
        <v>24526.82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122715.12</v>
      </c>
      <c r="D25" s="11">
        <f>'110KV'!D25</f>
        <v>166753.69400000002</v>
      </c>
      <c r="E25" s="11">
        <f>'110KV'!G25</f>
        <v>128879.91699999999</v>
      </c>
      <c r="F25" s="11">
        <f t="shared" si="0"/>
        <v>418348.73100000003</v>
      </c>
    </row>
    <row r="26" spans="1:6" x14ac:dyDescent="0.25">
      <c r="A26" s="49"/>
      <c r="B26" s="10" t="s">
        <v>17</v>
      </c>
      <c r="C26" s="11">
        <f>'110KV'!C26</f>
        <v>122715.12</v>
      </c>
      <c r="D26" s="11">
        <f>'110KV'!D26</f>
        <v>166753.69400000002</v>
      </c>
      <c r="E26" s="11">
        <f>'110KV'!G26</f>
        <v>128879.91699999999</v>
      </c>
      <c r="F26" s="11">
        <f t="shared" si="0"/>
        <v>418348.73100000003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261.91275899672843</v>
      </c>
      <c r="D38" s="14">
        <f>'110KV'!D38</f>
        <v>171.2962962962963</v>
      </c>
      <c r="E38" s="14">
        <f>'110KV'!G38</f>
        <v>95.291764705882343</v>
      </c>
      <c r="F38" s="14">
        <f>F13/F27</f>
        <v>163.316153948595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3345.5594329334785</v>
      </c>
      <c r="D50" s="21">
        <f>'110KV'!D50</f>
        <v>3088.0313703703705</v>
      </c>
      <c r="E50" s="21">
        <f>'110KV'!G50</f>
        <v>2166.049025210084</v>
      </c>
      <c r="F50" s="21">
        <f>F25/F27</f>
        <v>2785.6487614862167</v>
      </c>
    </row>
    <row r="51" spans="1:6" x14ac:dyDescent="0.25">
      <c r="A51" s="50"/>
      <c r="B51" s="20" t="s">
        <v>17</v>
      </c>
      <c r="C51" s="21">
        <f>'110KV'!C51</f>
        <v>3345.5594329334785</v>
      </c>
      <c r="D51" s="21">
        <f>'110KV'!D51</f>
        <v>3088.0313703703705</v>
      </c>
      <c r="E51" s="21">
        <f>'110KV'!G51</f>
        <v>2166.049025210084</v>
      </c>
      <c r="F51" s="21">
        <f>F26/F27</f>
        <v>2785.6487614862167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0" sqref="M20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9606.9599999999991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48187.19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4888.1000000000004</v>
      </c>
      <c r="D14" s="23">
        <f>所有燃气电厂!D14</f>
        <v>3771</v>
      </c>
      <c r="E14" s="23">
        <f>所有燃气电厂!E14</f>
        <v>2787.31</v>
      </c>
      <c r="F14" s="23">
        <f>所有燃气电厂!F14</f>
        <v>2946.09</v>
      </c>
      <c r="G14" s="23">
        <f>所有燃气电厂!G14</f>
        <v>3708.56</v>
      </c>
      <c r="H14" s="23">
        <f>所有燃气电厂!J14</f>
        <v>5436.55</v>
      </c>
      <c r="I14" s="31">
        <f t="shared" si="0"/>
        <v>23537.61</v>
      </c>
      <c r="K14">
        <f>所有燃气电厂!M14</f>
        <v>8223.86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122715.12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689660.84000000008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127603.22</v>
      </c>
      <c r="D26" s="25">
        <f>所有燃气电厂!D26</f>
        <v>170524.69400000002</v>
      </c>
      <c r="E26" s="25">
        <f>所有燃气电厂!E26</f>
        <v>65893.694000000003</v>
      </c>
      <c r="F26" s="25">
        <f>所有燃气电厂!F26</f>
        <v>117366.959</v>
      </c>
      <c r="G26" s="25">
        <f>所有燃气电厂!G26</f>
        <v>132588.47699999998</v>
      </c>
      <c r="H26" s="25">
        <f>所有燃气电厂!J26</f>
        <v>99221.406000000003</v>
      </c>
      <c r="I26" s="32">
        <f t="shared" si="1"/>
        <v>713198.45</v>
      </c>
      <c r="K26">
        <f>所有燃气电厂!M26</f>
        <v>165115.1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261.91275899672843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187.14925431101443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133.26335877862596</v>
      </c>
      <c r="D39" s="38">
        <f>所有燃气电厂!D39</f>
        <v>69.833333333333329</v>
      </c>
      <c r="E39" s="38">
        <f>所有燃气电厂!E39</f>
        <v>114.70411522633745</v>
      </c>
      <c r="F39" s="38">
        <f>所有燃气电厂!F39</f>
        <v>79.195967741935476</v>
      </c>
      <c r="G39" s="38">
        <f>所有燃气电厂!G39</f>
        <v>60.498531810766721</v>
      </c>
      <c r="H39" s="38">
        <f>所有燃气电厂!J39</f>
        <v>123.55795454545455</v>
      </c>
      <c r="I39" s="39">
        <f>I14/I27</f>
        <v>91.415294391797417</v>
      </c>
      <c r="J39" s="37"/>
      <c r="K39" s="37">
        <f>所有燃气电厂!M39</f>
        <v>120.40790629575405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3345.5594329334785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2678.5025633058881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3478.8227917121048</v>
      </c>
      <c r="D51" s="35">
        <f>所有燃气电厂!D51</f>
        <v>3157.864703703704</v>
      </c>
      <c r="E51" s="35">
        <f>所有燃气电厂!E51</f>
        <v>2711.6746502057613</v>
      </c>
      <c r="F51" s="35">
        <f>所有燃气电厂!F51</f>
        <v>3155.0257795698922</v>
      </c>
      <c r="G51" s="35">
        <f>所有燃气电厂!G51</f>
        <v>2162.9441598694943</v>
      </c>
      <c r="H51" s="35">
        <f>所有燃气电厂!J51</f>
        <v>2255.0319545454545</v>
      </c>
      <c r="I51" s="36">
        <f>I26/I27</f>
        <v>2769.9178576976847</v>
      </c>
      <c r="J51" s="37"/>
      <c r="K51" s="37">
        <f>所有燃气电厂!M51</f>
        <v>2417.4978038067352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4888.1000000000004</v>
      </c>
      <c r="D14" s="3">
        <f>所有燃气电厂!D14</f>
        <v>3771</v>
      </c>
      <c r="E14" s="3">
        <f>所有燃气电厂!E14</f>
        <v>2787.31</v>
      </c>
      <c r="F14" s="3">
        <f>所有燃气电厂!F14</f>
        <v>2946.09</v>
      </c>
      <c r="G14" s="3">
        <f>所有燃气电厂!G14</f>
        <v>3708.56</v>
      </c>
      <c r="H14" s="3">
        <f>所有燃气电厂!H14</f>
        <v>9936.2999999999993</v>
      </c>
      <c r="I14" s="3">
        <f>所有燃气电厂!I14</f>
        <v>13953.5</v>
      </c>
      <c r="J14" s="3">
        <f>所有燃气电厂!J14</f>
        <v>5436.55</v>
      </c>
      <c r="K14" s="3">
        <f t="shared" si="1"/>
        <v>47427.41</v>
      </c>
      <c r="L14" s="3"/>
      <c r="M14" s="3">
        <f t="shared" si="2"/>
        <v>8223.86</v>
      </c>
      <c r="N14" s="3">
        <f t="shared" si="0"/>
        <v>23537.61</v>
      </c>
      <c r="O14" s="3">
        <f t="shared" si="3"/>
        <v>12367.66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118176.872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1235881.784</v>
      </c>
      <c r="L25" s="3"/>
      <c r="M25" s="3">
        <f t="shared" si="2"/>
        <v>152623.94399999999</v>
      </c>
      <c r="N25" s="3">
        <f t="shared" si="0"/>
        <v>658601.64800000004</v>
      </c>
      <c r="O25" s="3">
        <f t="shared" si="3"/>
        <v>396092.94900000002</v>
      </c>
    </row>
    <row r="26" spans="1:15" x14ac:dyDescent="0.25">
      <c r="A26" s="49"/>
      <c r="B26" s="10" t="s">
        <v>17</v>
      </c>
      <c r="C26" s="3">
        <f t="shared" si="6"/>
        <v>123064.97200000001</v>
      </c>
      <c r="D26" s="3">
        <f t="shared" si="6"/>
        <v>157945.00599999999</v>
      </c>
      <c r="E26" s="3">
        <f t="shared" si="6"/>
        <v>67349.214000000007</v>
      </c>
      <c r="F26" s="3">
        <f t="shared" si="6"/>
        <v>112830.845</v>
      </c>
      <c r="G26" s="3">
        <f t="shared" si="6"/>
        <v>127450.63099999999</v>
      </c>
      <c r="H26" s="3">
        <f t="shared" si="6"/>
        <v>299457.64599999995</v>
      </c>
      <c r="I26" s="3">
        <f t="shared" si="6"/>
        <v>301712.29000000004</v>
      </c>
      <c r="J26" s="3">
        <f t="shared" si="6"/>
        <v>93498.59</v>
      </c>
      <c r="K26" s="3">
        <f t="shared" si="1"/>
        <v>1283309.1940000001</v>
      </c>
      <c r="L26" s="3"/>
      <c r="M26" s="3">
        <f t="shared" si="2"/>
        <v>160847.804</v>
      </c>
      <c r="N26" s="3">
        <f t="shared" si="0"/>
        <v>682139.25800000003</v>
      </c>
      <c r="O26" s="3">
        <f>C26+D26+G26</f>
        <v>408460.609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133.26335877862596</v>
      </c>
      <c r="D39" s="28">
        <f t="shared" ref="D39:J39" si="18">D14/D27</f>
        <v>69.833333333333329</v>
      </c>
      <c r="E39" s="28">
        <f t="shared" si="18"/>
        <v>114.70411522633745</v>
      </c>
      <c r="F39" s="28">
        <f t="shared" si="18"/>
        <v>79.195967741935476</v>
      </c>
      <c r="G39" s="28">
        <f t="shared" si="18"/>
        <v>60.498531810766721</v>
      </c>
      <c r="H39" s="28">
        <f t="shared" si="18"/>
        <v>84.925641025641013</v>
      </c>
      <c r="I39" s="28">
        <f t="shared" si="18"/>
        <v>119.26068376068376</v>
      </c>
      <c r="J39" s="28">
        <f t="shared" si="18"/>
        <v>123.55795454545455</v>
      </c>
      <c r="K39" s="28">
        <f>K14/K27</f>
        <v>96.499165784976</v>
      </c>
      <c r="L39" s="28"/>
      <c r="M39" s="28">
        <f>M14/M27</f>
        <v>120.40790629575405</v>
      </c>
      <c r="N39" s="28">
        <f>N14/N27</f>
        <v>91.415294391797417</v>
      </c>
      <c r="O39" s="28">
        <f>O14/O27</f>
        <v>81.37689169627582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3221.8340239912759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2514.6125661268006</v>
      </c>
      <c r="L50" s="28"/>
      <c r="M50" s="28">
        <f>M25/M27</f>
        <v>2234.6111859443631</v>
      </c>
      <c r="N50" s="28">
        <f>N25/N27</f>
        <v>2557.8749728134226</v>
      </c>
      <c r="O50" s="28">
        <f>O25/O27</f>
        <v>2606.2175878405051</v>
      </c>
    </row>
    <row r="51" spans="1:15" x14ac:dyDescent="0.25">
      <c r="A51" s="49"/>
      <c r="B51" s="10" t="s">
        <v>17</v>
      </c>
      <c r="C51" s="28">
        <f>C26/C27</f>
        <v>3355.0973827699022</v>
      </c>
      <c r="D51" s="28">
        <f t="shared" ref="D51:K51" si="30">D26/D27</f>
        <v>2924.9075185185184</v>
      </c>
      <c r="E51" s="28">
        <f t="shared" si="30"/>
        <v>2771.5725925925926</v>
      </c>
      <c r="F51" s="28">
        <f t="shared" si="30"/>
        <v>3033.0872311827957</v>
      </c>
      <c r="G51" s="28">
        <f t="shared" si="30"/>
        <v>2079.1293800978792</v>
      </c>
      <c r="H51" s="28">
        <f t="shared" si="30"/>
        <v>2559.4670598290595</v>
      </c>
      <c r="I51" s="28">
        <f t="shared" si="30"/>
        <v>2578.7375213675218</v>
      </c>
      <c r="J51" s="28">
        <f t="shared" si="30"/>
        <v>2124.9679545454546</v>
      </c>
      <c r="K51" s="28">
        <f t="shared" si="30"/>
        <v>2611.111731911777</v>
      </c>
      <c r="L51" s="28"/>
      <c r="M51" s="28">
        <f>M26/M27</f>
        <v>2355.0190922401171</v>
      </c>
      <c r="N51" s="28">
        <f>N26/N27</f>
        <v>2649.2902672052196</v>
      </c>
      <c r="O51" s="28">
        <f>O26/O27</f>
        <v>2687.5944795367809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4888.1000000000004</v>
      </c>
      <c r="D14" s="3">
        <f>所有燃气电厂!D14</f>
        <v>3771</v>
      </c>
      <c r="E14" s="3">
        <f>所有燃气电厂!E14</f>
        <v>2787.31</v>
      </c>
      <c r="F14" s="3">
        <f>所有燃气电厂!F14</f>
        <v>2946.09</v>
      </c>
      <c r="G14" s="3">
        <f>所有燃气电厂!G14</f>
        <v>3708.56</v>
      </c>
      <c r="H14" s="3">
        <f>所有燃气电厂!H14</f>
        <v>9936.2999999999993</v>
      </c>
      <c r="I14" s="3">
        <f>所有燃气电厂!I14</f>
        <v>13953.5</v>
      </c>
      <c r="J14" s="3">
        <f>所有燃气电厂!J14</f>
        <v>5436.55</v>
      </c>
      <c r="K14" s="3">
        <f t="shared" si="1"/>
        <v>47427.41</v>
      </c>
      <c r="L14" s="3"/>
      <c r="M14" s="3">
        <f t="shared" si="2"/>
        <v>8223.86</v>
      </c>
      <c r="N14" s="3">
        <f t="shared" si="0"/>
        <v>23537.61</v>
      </c>
      <c r="O14" s="3">
        <f t="shared" si="3"/>
        <v>12367.66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127302.152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1338053.122</v>
      </c>
      <c r="L25" s="3"/>
      <c r="M25" s="3">
        <f t="shared" si="2"/>
        <v>171643.576</v>
      </c>
      <c r="N25" s="3">
        <f t="shared" si="0"/>
        <v>725285.826</v>
      </c>
      <c r="O25" s="3">
        <f t="shared" si="3"/>
        <v>437417.95699999999</v>
      </c>
    </row>
    <row r="26" spans="1:15" x14ac:dyDescent="0.25">
      <c r="A26" s="49"/>
      <c r="B26" s="10" t="s">
        <v>17</v>
      </c>
      <c r="C26" s="3">
        <f t="shared" si="6"/>
        <v>132190.25200000001</v>
      </c>
      <c r="D26" s="3">
        <f t="shared" si="6"/>
        <v>173705.326</v>
      </c>
      <c r="E26" s="3">
        <f t="shared" si="6"/>
        <v>76495.95</v>
      </c>
      <c r="F26" s="3">
        <f t="shared" si="6"/>
        <v>119170.383</v>
      </c>
      <c r="G26" s="3">
        <f t="shared" si="6"/>
        <v>143890.03899999999</v>
      </c>
      <c r="H26" s="3">
        <f t="shared" si="6"/>
        <v>313752.58599999995</v>
      </c>
      <c r="I26" s="3">
        <f t="shared" si="6"/>
        <v>322904.51</v>
      </c>
      <c r="J26" s="3">
        <f t="shared" si="6"/>
        <v>103371.486</v>
      </c>
      <c r="K26" s="3">
        <f t="shared" si="1"/>
        <v>1385480.5319999999</v>
      </c>
      <c r="L26" s="3"/>
      <c r="M26" s="3">
        <f t="shared" si="2"/>
        <v>179867.43599999999</v>
      </c>
      <c r="N26" s="3">
        <f t="shared" si="0"/>
        <v>748823.43599999999</v>
      </c>
      <c r="O26" s="3">
        <f>C26+D26+G26</f>
        <v>449785.61699999997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133.26335877862596</v>
      </c>
      <c r="D39" s="28">
        <f t="shared" ref="D39:J39" si="18">D14/D27</f>
        <v>69.833333333333329</v>
      </c>
      <c r="E39" s="28">
        <f t="shared" si="18"/>
        <v>114.70411522633745</v>
      </c>
      <c r="F39" s="28">
        <f t="shared" si="18"/>
        <v>79.195967741935476</v>
      </c>
      <c r="G39" s="28">
        <f t="shared" si="18"/>
        <v>60.498531810766721</v>
      </c>
      <c r="H39" s="28">
        <f t="shared" si="18"/>
        <v>84.925641025641013</v>
      </c>
      <c r="I39" s="28">
        <f t="shared" si="18"/>
        <v>119.26068376068376</v>
      </c>
      <c r="J39" s="28">
        <f t="shared" si="18"/>
        <v>123.55795454545455</v>
      </c>
      <c r="K39" s="28">
        <f>K14/K27</f>
        <v>96.499165784976</v>
      </c>
      <c r="L39" s="28"/>
      <c r="M39" s="28">
        <f>M14/M27</f>
        <v>120.40790629575405</v>
      </c>
      <c r="N39" s="28">
        <f>N14/N27</f>
        <v>91.415294391797417</v>
      </c>
      <c r="O39" s="28">
        <f>O14/O27</f>
        <v>81.37689169627582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3470.6148309705563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2722.497603157809</v>
      </c>
      <c r="L50" s="28"/>
      <c r="M50" s="28">
        <f>M25/M27</f>
        <v>2513.0831039531481</v>
      </c>
      <c r="N50" s="28">
        <f>N25/N27</f>
        <v>2816.8627699238773</v>
      </c>
      <c r="O50" s="28">
        <f>O25/O27</f>
        <v>2878.1284182129225</v>
      </c>
    </row>
    <row r="51" spans="1:15" x14ac:dyDescent="0.25">
      <c r="A51" s="49"/>
      <c r="B51" s="10" t="s">
        <v>17</v>
      </c>
      <c r="C51" s="28">
        <f>C26/C27</f>
        <v>3603.8781897491822</v>
      </c>
      <c r="D51" s="28">
        <f t="shared" ref="D51:K51" si="30">D26/D27</f>
        <v>3216.7652962962961</v>
      </c>
      <c r="E51" s="28">
        <f t="shared" si="30"/>
        <v>3147.9814814814813</v>
      </c>
      <c r="F51" s="28">
        <f t="shared" si="30"/>
        <v>3203.5049193548384</v>
      </c>
      <c r="G51" s="28">
        <f t="shared" si="30"/>
        <v>2347.3089559543228</v>
      </c>
      <c r="H51" s="28">
        <f t="shared" si="30"/>
        <v>2681.6460341880338</v>
      </c>
      <c r="I51" s="28">
        <f t="shared" si="30"/>
        <v>2759.8676068376071</v>
      </c>
      <c r="J51" s="28">
        <f t="shared" si="30"/>
        <v>2349.3519545454546</v>
      </c>
      <c r="K51" s="28">
        <f t="shared" si="30"/>
        <v>2818.9967689427849</v>
      </c>
      <c r="L51" s="28"/>
      <c r="M51" s="28">
        <f>M26/M27</f>
        <v>2633.4910102489016</v>
      </c>
      <c r="N51" s="28">
        <f>N26/N27</f>
        <v>2908.2780643156748</v>
      </c>
      <c r="O51" s="28">
        <f>O26/O27</f>
        <v>2959.5053099091979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48187.19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8223.86</v>
      </c>
      <c r="F14" s="18"/>
      <c r="G14" s="18"/>
      <c r="H14" s="18">
        <f t="shared" si="0"/>
        <v>8223.86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120850.30309999999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687796.02309999999</v>
      </c>
    </row>
    <row r="26" spans="1:8" x14ac:dyDescent="0.25">
      <c r="A26" s="49"/>
      <c r="B26" s="10" t="s">
        <v>17</v>
      </c>
      <c r="C26" s="11">
        <f>SUM(C3:C14)</f>
        <v>120850.30309999999</v>
      </c>
      <c r="D26" s="11">
        <f>SUM(D3:D14)</f>
        <v>166753.69400000002</v>
      </c>
      <c r="E26" s="10">
        <f>所有燃气电厂!M26</f>
        <v>165115.1</v>
      </c>
      <c r="F26" s="11">
        <f>SUM(F3:F14)</f>
        <v>114420.86900000001</v>
      </c>
      <c r="G26" s="11">
        <f>SUM(G3:G14)</f>
        <v>128879.91699999999</v>
      </c>
      <c r="H26" s="11">
        <f t="shared" si="0"/>
        <v>696019.88310000009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187.14925431101443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120.40790629575405</v>
      </c>
      <c r="F39" s="14">
        <f t="shared" si="12"/>
        <v>0</v>
      </c>
      <c r="G39" s="14">
        <f t="shared" si="12"/>
        <v>0</v>
      </c>
      <c r="H39" s="14">
        <f t="shared" si="12"/>
        <v>31.939801149603852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3294.7192775354415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2671.2599933975453</v>
      </c>
    </row>
    <row r="51" spans="1:8" x14ac:dyDescent="0.25">
      <c r="A51" s="50"/>
      <c r="B51" s="20" t="s">
        <v>17</v>
      </c>
      <c r="C51" s="21">
        <f t="shared" ref="C51:H51" si="24">C26/C27</f>
        <v>3294.7192775354415</v>
      </c>
      <c r="D51" s="21">
        <f t="shared" si="24"/>
        <v>3088.0313703703705</v>
      </c>
      <c r="E51" s="42">
        <f>所有燃气电厂!M51</f>
        <v>2417.4978038067352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2703.1997945471494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2018-12-17T00:26:49Z</dcterms:modified>
</cp:coreProperties>
</file>