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939AE49-720D-41E8-835E-7A522E3E0B7C}" xr6:coauthVersionLast="40" xr6:coauthVersionMax="40" xr10:uidLastSave="{00000000-0000-0000-0000-000000000000}"/>
  <bookViews>
    <workbookView xWindow="0" yWindow="12324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" i="1" l="1"/>
  <c r="N26" i="1"/>
  <c r="P1" i="1" l="1"/>
  <c r="O4" i="1" l="1"/>
  <c r="O2" i="1"/>
  <c r="O1" i="1"/>
  <c r="O20" i="1" l="1"/>
  <c r="G40" i="1" l="1"/>
  <c r="G37" i="1"/>
  <c r="I18" i="1" l="1"/>
  <c r="F37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3" i="1" l="1"/>
  <c r="O8" i="1"/>
  <c r="O9" i="1" l="1"/>
  <c r="H22" i="1"/>
  <c r="G22" i="1"/>
  <c r="F22" i="1"/>
  <c r="E22" i="1"/>
  <c r="D22" i="1"/>
  <c r="C22" i="1"/>
  <c r="B22" i="1"/>
  <c r="O6" i="1"/>
  <c r="O5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<sst xmlns="http://schemas.openxmlformats.org/spreadsheetml/2006/main" count="108" uniqueCount="73">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</sst>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9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9" fontId="2" fillId="11" borderId="8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16" workbookViewId="0">
      <selection activeCell="M36" sqref="M36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9" max="9" width="15.5546875" customWidth="1"/>
    <col min="12" max="12" width="8.88671875" customWidth="1"/>
    <col min="15" max="15" width="12.88671875" customWidth="1"/>
  </cols>
  <sheetData>
    <row r="1" spans="1:16" ht="14.4" thickBot="1" x14ac:dyDescent="0.3">
      <c r="A1" s="56" t="s">
        <v>22</v>
      </c>
      <c r="B1" s="56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53" t="s">
        <v>60</v>
      </c>
      <c r="M1" s="54"/>
      <c r="N1" s="50" t="s">
        <v>30</v>
      </c>
      <c r="O1" s="20">
        <f>B39/10000</f>
        <v>288.85300000000001</v>
      </c>
      <c r="P1" s="45">
        <f>B42/10000</f>
        <v>120.879999999999</v>
      </c>
    </row>
    <row r="2" spans="1:16" x14ac:dyDescent="0.25">
      <c r="A2" s="1" t="s">
        <v>8</v>
      </c>
      <c r="B2" s="28">
        <v>242604.2</v>
      </c>
      <c r="C2" s="28">
        <v>102928.9</v>
      </c>
      <c r="D2" s="33">
        <f t="shared" ref="D2:D10" si="0">C2-B2</f>
        <v>-139675.30000000002</v>
      </c>
      <c r="E2" s="34" t="s">
        <v>0</v>
      </c>
      <c r="F2" s="35">
        <f>A18</f>
        <v>2000.9</v>
      </c>
      <c r="G2" s="35">
        <f>B7/10</f>
        <v>4888.1000000000004</v>
      </c>
      <c r="H2" s="36">
        <v>36.68</v>
      </c>
      <c r="I2" s="35">
        <f>(G2-F2)/(C14*H2)</f>
        <v>13.118865866957472</v>
      </c>
      <c r="J2">
        <f>RANK(I2,(I2:I6),0)</f>
        <v>1</v>
      </c>
      <c r="L2" s="53"/>
      <c r="M2" s="54"/>
      <c r="N2" s="50"/>
      <c r="O2" s="21">
        <f>B40/10000</f>
        <v>2060.6806999999994</v>
      </c>
    </row>
    <row r="3" spans="1:16" x14ac:dyDescent="0.25">
      <c r="A3" s="1" t="s">
        <v>9</v>
      </c>
      <c r="B3" s="29">
        <v>99363</v>
      </c>
      <c r="C3" s="29">
        <v>29964</v>
      </c>
      <c r="D3" s="33">
        <f t="shared" si="0"/>
        <v>-69399</v>
      </c>
      <c r="E3" s="34" t="s">
        <v>1</v>
      </c>
      <c r="F3" s="35">
        <f>B18</f>
        <v>1573</v>
      </c>
      <c r="G3" s="35">
        <f>B6/10</f>
        <v>3771</v>
      </c>
      <c r="H3" s="36">
        <v>54</v>
      </c>
      <c r="I3" s="35">
        <f>(G3-F3)/(C14*H3)</f>
        <v>6.783950617283951</v>
      </c>
      <c r="L3" s="53"/>
      <c r="M3" s="54"/>
      <c r="N3" s="50"/>
      <c r="O3" s="21">
        <f>B41/10000</f>
        <v>127709.23680000003</v>
      </c>
    </row>
    <row r="4" spans="1:16" x14ac:dyDescent="0.25">
      <c r="A4" s="1" t="s">
        <v>10</v>
      </c>
      <c r="B4" s="29">
        <v>139535</v>
      </c>
      <c r="C4" s="29">
        <v>7052.65</v>
      </c>
      <c r="D4" s="33">
        <f t="shared" si="0"/>
        <v>-132482.35</v>
      </c>
      <c r="E4" s="34" t="s">
        <v>2</v>
      </c>
      <c r="F4" s="35">
        <f>C18</f>
        <v>1207.3600000000001</v>
      </c>
      <c r="G4" s="35">
        <f>B10/10</f>
        <v>2787.31</v>
      </c>
      <c r="H4" s="36">
        <v>24.3</v>
      </c>
      <c r="I4" s="35">
        <f>(G4-F4)/(C14*H4)</f>
        <v>10.836419753086417</v>
      </c>
      <c r="L4" s="53"/>
      <c r="M4" s="54"/>
      <c r="N4" s="50" t="s">
        <v>31</v>
      </c>
      <c r="O4" s="21">
        <f>O1/36.68</f>
        <v>7.8749454743729554</v>
      </c>
    </row>
    <row r="5" spans="1:16" x14ac:dyDescent="0.25">
      <c r="A5" s="1" t="s">
        <v>5</v>
      </c>
      <c r="B5" s="29">
        <v>54365.5</v>
      </c>
      <c r="C5" s="29">
        <v>24513.3</v>
      </c>
      <c r="D5" s="33">
        <f t="shared" si="0"/>
        <v>-29852.2</v>
      </c>
      <c r="E5" s="34" t="s">
        <v>3</v>
      </c>
      <c r="F5" s="35">
        <f>D18</f>
        <v>1443.83</v>
      </c>
      <c r="G5" s="35">
        <f>B8/10</f>
        <v>2946.09</v>
      </c>
      <c r="H5" s="36">
        <v>37.200000000000003</v>
      </c>
      <c r="I5" s="35">
        <f>(G5-F5)/(C14*H5)</f>
        <v>6.7305555555555561</v>
      </c>
      <c r="L5" s="53"/>
      <c r="M5" s="54"/>
      <c r="N5" s="50"/>
      <c r="O5" s="21">
        <f t="shared" ref="O5:O6" si="1">O2/36.68</f>
        <v>56.179953653216998</v>
      </c>
    </row>
    <row r="6" spans="1:16" ht="14.4" thickBot="1" x14ac:dyDescent="0.3">
      <c r="A6" s="1" t="s">
        <v>11</v>
      </c>
      <c r="B6" s="29">
        <v>37710</v>
      </c>
      <c r="C6" s="29">
        <v>15730</v>
      </c>
      <c r="D6" s="43">
        <f t="shared" si="0"/>
        <v>-21980</v>
      </c>
      <c r="E6" s="37" t="s">
        <v>4</v>
      </c>
      <c r="F6" s="38">
        <f>E18</f>
        <v>1555.05</v>
      </c>
      <c r="G6" s="38">
        <f>B9/10</f>
        <v>3708.56</v>
      </c>
      <c r="H6" s="39">
        <v>61.3</v>
      </c>
      <c r="I6" s="38">
        <f>(G6-F6)/(C14*H6)</f>
        <v>5.8551114736269723</v>
      </c>
      <c r="N6" s="50"/>
      <c r="O6" s="21">
        <f t="shared" si="1"/>
        <v>3481.7131079607425</v>
      </c>
    </row>
    <row r="7" spans="1:16" x14ac:dyDescent="0.25">
      <c r="A7" s="1" t="s">
        <v>12</v>
      </c>
      <c r="B7" s="29">
        <v>48881</v>
      </c>
      <c r="C7" s="29">
        <v>20009</v>
      </c>
      <c r="D7" s="43">
        <f t="shared" si="0"/>
        <v>-28872</v>
      </c>
      <c r="E7" t="s">
        <v>5</v>
      </c>
      <c r="F7">
        <f>H18</f>
        <v>2451.33</v>
      </c>
      <c r="G7">
        <f>B5/10</f>
        <v>5436.55</v>
      </c>
      <c r="H7" s="2">
        <v>44</v>
      </c>
      <c r="I7">
        <f>(G7-F7)/(C14*H7)</f>
        <v>11.307651515151516</v>
      </c>
      <c r="N7" s="51" t="s">
        <v>32</v>
      </c>
      <c r="O7" s="22">
        <f>I2-I10</f>
        <v>5.061186771335711</v>
      </c>
    </row>
    <row r="8" spans="1:16" x14ac:dyDescent="0.25">
      <c r="A8" s="1" t="s">
        <v>13</v>
      </c>
      <c r="B8" s="29">
        <v>29460.9</v>
      </c>
      <c r="C8" s="29">
        <v>14438.3</v>
      </c>
      <c r="D8" s="43">
        <f t="shared" si="0"/>
        <v>-15022.600000000002</v>
      </c>
      <c r="E8" t="s">
        <v>16</v>
      </c>
      <c r="F8">
        <f>F7+F4</f>
        <v>3658.69</v>
      </c>
      <c r="G8">
        <f>G7+G4</f>
        <v>8223.86</v>
      </c>
      <c r="H8" s="2">
        <f>H7+H4</f>
        <v>68.3</v>
      </c>
      <c r="I8">
        <f>(G8-F8)/(C14*H8)</f>
        <v>11.139995119570523</v>
      </c>
      <c r="N8" s="51"/>
      <c r="O8" s="22">
        <f>A26-G26</f>
        <v>41.84806438682854</v>
      </c>
    </row>
    <row r="9" spans="1:16" x14ac:dyDescent="0.25">
      <c r="A9" s="1" t="s">
        <v>14</v>
      </c>
      <c r="B9" s="29">
        <v>37085.599999999999</v>
      </c>
      <c r="C9" s="29">
        <v>15550.5</v>
      </c>
      <c r="D9" s="43">
        <f t="shared" si="0"/>
        <v>-21535.1</v>
      </c>
      <c r="E9" s="12" t="s">
        <v>40</v>
      </c>
      <c r="F9" s="12">
        <f>SUM(F2:F6)</f>
        <v>7780.14</v>
      </c>
      <c r="G9" s="12">
        <f>SUM(G2:G6)</f>
        <v>18101.060000000001</v>
      </c>
      <c r="H9" s="12">
        <f>SUM(H2:H6)</f>
        <v>213.48000000000002</v>
      </c>
      <c r="I9" s="12"/>
      <c r="N9" s="51"/>
      <c r="O9" s="22">
        <f>A30-G30</f>
        <v>708.90493401442018</v>
      </c>
    </row>
    <row r="10" spans="1:16" ht="14.4" thickBot="1" x14ac:dyDescent="0.3">
      <c r="A10" s="1" t="s">
        <v>15</v>
      </c>
      <c r="B10" s="30">
        <v>27873.1</v>
      </c>
      <c r="C10" s="30">
        <v>12073.6</v>
      </c>
      <c r="D10" s="44">
        <f t="shared" si="0"/>
        <v>-15799.499999999998</v>
      </c>
      <c r="I10">
        <f>(G9-F9)/(H9*C14)</f>
        <v>8.0576790956217614</v>
      </c>
      <c r="N10" s="51" t="s">
        <v>33</v>
      </c>
      <c r="O10" s="22">
        <f>RANK(I2,(I2:I6),0)</f>
        <v>1</v>
      </c>
    </row>
    <row r="11" spans="1:16" x14ac:dyDescent="0.25">
      <c r="C11" s="27"/>
      <c r="N11" s="51"/>
      <c r="O11" s="22">
        <f>RANK(A26,(A26,B26,C26,D26,E26),0)</f>
        <v>1</v>
      </c>
    </row>
    <row r="12" spans="1:16" x14ac:dyDescent="0.25">
      <c r="A12" s="57" t="s">
        <v>23</v>
      </c>
      <c r="B12" s="57"/>
      <c r="C12" s="57"/>
      <c r="N12" s="51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0" t="s">
        <v>34</v>
      </c>
      <c r="O13" s="48"/>
    </row>
    <row r="14" spans="1:16" ht="14.4" thickBot="1" x14ac:dyDescent="0.3">
      <c r="A14" s="4">
        <v>43441</v>
      </c>
      <c r="B14" s="4">
        <v>43447</v>
      </c>
      <c r="C14" s="3">
        <f>B14-A14</f>
        <v>6</v>
      </c>
      <c r="N14" s="50"/>
      <c r="O14" s="48"/>
    </row>
    <row r="15" spans="1:16" x14ac:dyDescent="0.25">
      <c r="N15" s="50"/>
      <c r="O15" s="48"/>
    </row>
    <row r="16" spans="1:16" x14ac:dyDescent="0.25">
      <c r="A16" s="55" t="s">
        <v>26</v>
      </c>
      <c r="B16" s="55"/>
      <c r="C16" s="55"/>
      <c r="D16" s="55"/>
      <c r="E16" s="55"/>
      <c r="F16" s="55"/>
      <c r="G16" s="55"/>
      <c r="H16" s="55"/>
      <c r="I16" s="5"/>
      <c r="N16" s="50" t="s">
        <v>35</v>
      </c>
      <c r="O16" s="48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0"/>
      <c r="O17" s="48"/>
    </row>
    <row r="18" spans="1:15" ht="14.4" thickBot="1" x14ac:dyDescent="0.3">
      <c r="A18" s="6">
        <v>2000.9</v>
      </c>
      <c r="B18" s="6">
        <v>1573</v>
      </c>
      <c r="C18" s="6">
        <v>1207.3600000000001</v>
      </c>
      <c r="D18" s="6">
        <v>1443.83</v>
      </c>
      <c r="E18" s="6">
        <v>1555.05</v>
      </c>
      <c r="F18" s="6">
        <v>2996.4</v>
      </c>
      <c r="G18" s="6">
        <v>705.26499999999999</v>
      </c>
      <c r="H18" s="6">
        <v>2451.33</v>
      </c>
      <c r="I18" s="8">
        <f>SUM(A18:H18)</f>
        <v>13933.135</v>
      </c>
      <c r="N18" s="50"/>
      <c r="O18" s="49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8" t="s">
        <v>28</v>
      </c>
      <c r="B20" s="58"/>
      <c r="C20" s="58"/>
      <c r="D20" s="58"/>
      <c r="E20" s="58"/>
      <c r="F20" s="58"/>
      <c r="G20" s="58"/>
      <c r="H20" s="58"/>
      <c r="N20" s="46" t="s">
        <v>37</v>
      </c>
      <c r="O20" s="24">
        <f>B42/10000</f>
        <v>120.879999999999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47"/>
    </row>
    <row r="22" spans="1:15" ht="14.4" thickBot="1" x14ac:dyDescent="0.3">
      <c r="A22" s="10">
        <f>B7/10</f>
        <v>4888.1000000000004</v>
      </c>
      <c r="B22" s="11">
        <f>B6/10</f>
        <v>3771</v>
      </c>
      <c r="C22" s="11">
        <f>B10/10</f>
        <v>2787.31</v>
      </c>
      <c r="D22" s="11">
        <f>B8/10</f>
        <v>2946.09</v>
      </c>
      <c r="E22" s="11">
        <f>B9/10</f>
        <v>3708.56</v>
      </c>
      <c r="F22" s="11">
        <f>B3/10</f>
        <v>9936.2999999999993</v>
      </c>
      <c r="G22" s="11">
        <f>B4/10</f>
        <v>13953.5</v>
      </c>
      <c r="H22" s="11">
        <f>B5/10</f>
        <v>5436.55</v>
      </c>
    </row>
    <row r="24" spans="1:15" x14ac:dyDescent="0.25">
      <c r="A24" s="55" t="s">
        <v>38</v>
      </c>
      <c r="B24" s="55"/>
      <c r="C24" s="55"/>
      <c r="D24" s="55"/>
      <c r="E24" s="55"/>
      <c r="F24" s="55"/>
      <c r="G24" s="55"/>
      <c r="H24" s="55"/>
      <c r="I24" s="55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133.26335877862596</v>
      </c>
      <c r="B26" s="7">
        <v>69.833333333333329</v>
      </c>
      <c r="C26" s="7">
        <v>114.70411522633745</v>
      </c>
      <c r="D26" s="7">
        <v>79.195967741935476</v>
      </c>
      <c r="E26" s="7">
        <v>60.498531810766721</v>
      </c>
      <c r="F26" s="7">
        <v>123.55795454545455</v>
      </c>
      <c r="G26" s="7">
        <v>91.415294391797417</v>
      </c>
      <c r="H26" s="7"/>
      <c r="I26" s="8">
        <v>120.40790629575405</v>
      </c>
      <c r="K26">
        <f>A26-G26</f>
        <v>41.84806438682854</v>
      </c>
      <c r="L26">
        <f>A26-B26</f>
        <v>63.430025445292628</v>
      </c>
      <c r="N26">
        <f>A26-C26</f>
        <v>18.559243552288507</v>
      </c>
    </row>
    <row r="28" spans="1:15" x14ac:dyDescent="0.25">
      <c r="A28" s="55" t="s">
        <v>39</v>
      </c>
      <c r="B28" s="55"/>
      <c r="C28" s="55"/>
      <c r="D28" s="55"/>
      <c r="E28" s="55"/>
      <c r="F28" s="55"/>
      <c r="G28" s="55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3478.8227917121048</v>
      </c>
      <c r="B30" s="7">
        <v>3157.864703703704</v>
      </c>
      <c r="C30" s="7">
        <v>2711.6746502057613</v>
      </c>
      <c r="D30" s="7">
        <v>3155.0257795698922</v>
      </c>
      <c r="E30" s="7">
        <v>2162.9441598694943</v>
      </c>
      <c r="F30" s="7">
        <v>2255.0319545454545</v>
      </c>
      <c r="G30" s="7">
        <v>2769.9178576976847</v>
      </c>
      <c r="H30" s="7"/>
      <c r="I30" s="8">
        <v>2417.4978038067352</v>
      </c>
      <c r="K30">
        <f>A30-G30</f>
        <v>708.90493401442018</v>
      </c>
      <c r="L30">
        <f>A30-B30</f>
        <v>320.95808800840086</v>
      </c>
      <c r="N30">
        <f>A30-C30</f>
        <v>767.14814150634356</v>
      </c>
    </row>
    <row r="32" spans="1:15" x14ac:dyDescent="0.25">
      <c r="A32" s="52" t="s">
        <v>41</v>
      </c>
      <c r="B32" s="52"/>
    </row>
    <row r="33" spans="1:11" ht="14.4" thickBot="1" x14ac:dyDescent="0.3">
      <c r="A33" s="52" t="s">
        <v>59</v>
      </c>
      <c r="B33" s="52" t="s">
        <v>42</v>
      </c>
    </row>
    <row r="34" spans="1:11" x14ac:dyDescent="0.25">
      <c r="A34" s="13" t="s">
        <v>43</v>
      </c>
      <c r="B34" s="14">
        <v>1206</v>
      </c>
    </row>
    <row r="35" spans="1:11" x14ac:dyDescent="0.25">
      <c r="A35" s="15" t="s">
        <v>44</v>
      </c>
      <c r="B35" s="16">
        <v>340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2" t="s">
        <v>70</v>
      </c>
    </row>
    <row r="37" spans="1:11" x14ac:dyDescent="0.25">
      <c r="A37" s="15" t="s">
        <v>47</v>
      </c>
      <c r="B37" s="16" t="s">
        <v>46</v>
      </c>
      <c r="F37" s="41">
        <f>B14</f>
        <v>43447</v>
      </c>
      <c r="G37" s="40">
        <f>A26</f>
        <v>133.26335877862596</v>
      </c>
      <c r="I37" s="40">
        <f>K26</f>
        <v>41.84806438682854</v>
      </c>
      <c r="J37" s="40">
        <f>L26</f>
        <v>63.430025445292628</v>
      </c>
      <c r="K37">
        <f>O11</f>
        <v>1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2888530</v>
      </c>
      <c r="G39" s="42" t="s">
        <v>71</v>
      </c>
      <c r="I39" s="42" t="s">
        <v>68</v>
      </c>
      <c r="J39" t="s">
        <v>69</v>
      </c>
      <c r="K39" s="42" t="s">
        <v>70</v>
      </c>
    </row>
    <row r="40" spans="1:11" x14ac:dyDescent="0.25">
      <c r="A40" s="15" t="s">
        <v>50</v>
      </c>
      <c r="B40" s="16">
        <v>20606806.999999996</v>
      </c>
      <c r="G40" s="40">
        <f>A30</f>
        <v>3478.8227917121048</v>
      </c>
      <c r="I40" s="40">
        <f>K30</f>
        <v>708.90493401442018</v>
      </c>
      <c r="J40" s="40">
        <f>L30</f>
        <v>320.95808800840086</v>
      </c>
      <c r="K40">
        <f>O12</f>
        <v>1</v>
      </c>
    </row>
    <row r="41" spans="1:11" x14ac:dyDescent="0.25">
      <c r="A41" s="15" t="s">
        <v>51</v>
      </c>
      <c r="B41" s="16">
        <v>1277092368.0000002</v>
      </c>
    </row>
    <row r="42" spans="1:11" x14ac:dyDescent="0.25">
      <c r="A42" s="15" t="s">
        <v>52</v>
      </c>
      <c r="B42">
        <v>1208799.99999999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2018-12-17T00:37:51Z</dcterms:modified>
</cp:coreProperties>
</file>