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38"/>
  <workbookPr/>
  <mc:AlternateContent xmlns:mc="http://schemas.openxmlformats.org/markup-compatibility/2006">
    <mc:Choice Requires="x15">
      <x15ac:absPath xmlns:x15ac="http://schemas.microsoft.com/office/spreadsheetml/2010/11/ac" url="D:\code\PYthon_Study\工作代码\每日报表\发送表\"/>
    </mc:Choice>
  </mc:AlternateContent>
  <xr:revisionPtr revIDLastSave="0" documentId="13_ncr:1_{A7FA5338-DCA4-435E-B9A5-ADA792B79F63}" xr6:coauthVersionLast="36" xr6:coauthVersionMax="36" xr10:uidLastSave="{00000000-0000-0000-0000-000000000000}"/>
  <bookViews>
    <workbookView xWindow="0" yWindow="1824" windowWidth="28692" windowHeight="12636" xr2:uid="{00000000-000D-0000-FFFF-FFFF00000000}"/>
  </bookViews>
  <sheets>
    <sheet name="电量督导表" sheetId="1" r:id="rId1"/>
    <sheet name="计划参考" sheetId="2" r:id="rId2"/>
    <sheet name="Sheet3" sheetId="3" r:id="rId3"/>
  </sheets>
  <calcPr calcId="179021"/>
</workbook>
</file>

<file path=xl/calcChain.xml><?xml version="1.0" encoding="utf-8"?>
<calcChain xmlns="http://schemas.openxmlformats.org/spreadsheetml/2006/main">
  <c r="L35" i="3" l="1"/>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K4" i="3"/>
  <c r="J4" i="3"/>
  <c r="I4" i="3"/>
  <c r="H4" i="3"/>
  <c r="H40" i="2"/>
  <c r="G40" i="2"/>
  <c r="E40" i="2"/>
  <c r="D40" i="2"/>
  <c r="H39" i="2"/>
  <c r="G39" i="2"/>
  <c r="E39" i="2"/>
  <c r="D39" i="2"/>
  <c r="H38" i="2"/>
  <c r="G38" i="2"/>
  <c r="E38" i="2"/>
  <c r="D38" i="2"/>
  <c r="H37" i="2"/>
  <c r="G37" i="2"/>
  <c r="E37" i="2"/>
  <c r="D37" i="2"/>
  <c r="H36" i="2"/>
  <c r="G36" i="2"/>
  <c r="E36" i="2"/>
  <c r="D36" i="2"/>
  <c r="H35" i="2"/>
  <c r="G35" i="2"/>
  <c r="E35" i="2"/>
  <c r="D35" i="2"/>
  <c r="H34" i="2"/>
  <c r="G34" i="2"/>
  <c r="E34" i="2"/>
  <c r="D34" i="2"/>
  <c r="H33" i="2"/>
  <c r="G33" i="2"/>
  <c r="E33" i="2"/>
  <c r="D33" i="2"/>
  <c r="H32" i="2"/>
  <c r="G32" i="2"/>
  <c r="E32" i="2"/>
  <c r="D32" i="2"/>
  <c r="H31" i="2"/>
  <c r="G31" i="2"/>
  <c r="E31" i="2"/>
  <c r="D31" i="2"/>
  <c r="H30" i="2"/>
  <c r="G30" i="2"/>
  <c r="E30" i="2"/>
  <c r="D30" i="2"/>
  <c r="H29" i="2"/>
  <c r="G29" i="2"/>
  <c r="E29" i="2"/>
  <c r="D29" i="2"/>
  <c r="H28" i="2"/>
  <c r="G28" i="2"/>
  <c r="E28" i="2"/>
  <c r="D28" i="2"/>
  <c r="H27" i="2"/>
  <c r="G27" i="2"/>
  <c r="E27" i="2"/>
  <c r="D27" i="2"/>
  <c r="H26" i="2"/>
  <c r="G26" i="2"/>
  <c r="E26" i="2"/>
  <c r="D26" i="2"/>
  <c r="H25" i="2"/>
  <c r="G25" i="2"/>
  <c r="E25" i="2"/>
  <c r="D25" i="2"/>
  <c r="H24" i="2"/>
  <c r="G24" i="2"/>
  <c r="E24" i="2"/>
  <c r="D24" i="2"/>
  <c r="H23" i="2"/>
  <c r="G23" i="2"/>
  <c r="E23" i="2"/>
  <c r="D23" i="2"/>
  <c r="H22" i="2"/>
  <c r="G22" i="2"/>
  <c r="E22" i="2"/>
  <c r="D22" i="2"/>
  <c r="H21" i="2"/>
  <c r="G21" i="2"/>
  <c r="E21" i="2"/>
  <c r="D21" i="2"/>
  <c r="H20" i="2"/>
  <c r="G20" i="2"/>
  <c r="E20" i="2"/>
  <c r="D20" i="2"/>
  <c r="H19" i="2"/>
  <c r="G19" i="2"/>
  <c r="E19" i="2"/>
  <c r="D19" i="2"/>
  <c r="H18" i="2"/>
  <c r="G18" i="2"/>
  <c r="E18" i="2"/>
  <c r="D18" i="2"/>
  <c r="H17" i="2"/>
  <c r="G17" i="2"/>
  <c r="E17" i="2"/>
  <c r="D17" i="2"/>
  <c r="H16" i="2"/>
  <c r="G16" i="2"/>
  <c r="E16" i="2"/>
  <c r="D16" i="2"/>
  <c r="H15" i="2"/>
  <c r="G15" i="2"/>
  <c r="E15" i="2"/>
  <c r="D15" i="2"/>
  <c r="H14" i="2"/>
  <c r="G14" i="2"/>
  <c r="E14" i="2"/>
  <c r="D14" i="2"/>
  <c r="H13" i="2"/>
  <c r="G13" i="2"/>
  <c r="E13" i="2"/>
  <c r="D13" i="2"/>
  <c r="H12" i="2"/>
  <c r="G12" i="2"/>
  <c r="E12" i="2"/>
  <c r="D12" i="2"/>
  <c r="H11" i="2"/>
  <c r="G11" i="2"/>
  <c r="E11" i="2"/>
  <c r="D11" i="2"/>
  <c r="H10" i="2"/>
  <c r="G10" i="2"/>
  <c r="E10" i="2"/>
  <c r="D10" i="2"/>
  <c r="H9" i="2"/>
  <c r="G9" i="2"/>
  <c r="E9" i="2"/>
  <c r="D9" i="2"/>
  <c r="H8" i="2"/>
  <c r="G8" i="2"/>
  <c r="E8" i="2"/>
  <c r="D8" i="2"/>
  <c r="H7" i="2"/>
  <c r="G7" i="2"/>
  <c r="E7" i="2"/>
  <c r="D7" i="2"/>
  <c r="H6" i="2"/>
  <c r="H5" i="2" s="1"/>
  <c r="G6" i="2"/>
  <c r="E6" i="2"/>
  <c r="E5" i="2" s="1"/>
  <c r="D6" i="2"/>
  <c r="G5" i="2"/>
  <c r="D5" i="2"/>
</calcChain>
</file>

<file path=xl/sharedStrings.xml><?xml version="1.0" encoding="utf-8"?>
<sst xmlns="http://schemas.openxmlformats.org/spreadsheetml/2006/main" count="122" uniqueCount="67">
  <si>
    <t>大唐集团月度电量完成日督导情况表</t>
  </si>
  <si>
    <t>单位：万千瓦时</t>
  </si>
  <si>
    <t>公司名称</t>
  </si>
  <si>
    <t>集团分解计划</t>
  </si>
  <si>
    <t>电网下达计划</t>
  </si>
  <si>
    <t>实际完成</t>
  </si>
  <si>
    <t>比同期</t>
  </si>
  <si>
    <t>与集团计划偏差</t>
  </si>
  <si>
    <t>与电网计划偏差</t>
  </si>
  <si>
    <t>月度计划</t>
  </si>
  <si>
    <t>日分解计划</t>
  </si>
  <si>
    <t>进度分解</t>
  </si>
  <si>
    <t>当日</t>
  </si>
  <si>
    <t>月累计</t>
  </si>
  <si>
    <t>广东公司</t>
  </si>
  <si>
    <t>落后电网进度计划原因分析：</t>
  </si>
  <si>
    <t>落后电网进度计划措施：</t>
  </si>
  <si>
    <r>
      <rPr>
        <b/>
        <sz val="11"/>
        <color theme="1"/>
        <rFont val="宋体"/>
        <family val="3"/>
        <charset val="134"/>
        <scheme val="minor"/>
      </rPr>
      <t>要求：</t>
    </r>
    <r>
      <rPr>
        <sz val="11"/>
        <color theme="1"/>
        <rFont val="宋体"/>
        <family val="3"/>
        <charset val="134"/>
        <scheme val="minor"/>
      </rPr>
      <t xml:space="preserve">
1.所有分子公司均需填报；
2.广西、重庆公司需按合计及水电、火电分解口径报送，其他公司报送合计口径；
3.日电量完成同比减少、月度累计完成落后于电网进度计划的分子公司需要填写原因分析及措施；
4.工作日10:00前上报前一天电量完成情况（节假日停报）；
5.上报集团公司计划部张晓鹏（QQ18517284，66586458），同时抄送闫雅惠（yanyahui@china-cdt.com或QQ2236878135，66586705）、姚小立（yaoxiaoli@china-cdt.com或QQ309228663，66586274）;
6.自10月11日开始上报,同时之前报送的《XX公司发电量督导表》停报。</t>
    </r>
  </si>
  <si>
    <t>注：10月份集团下达给广东分公司的电量计划包括肇庆热电公司21481.9万千瓦时，目前肇庆热电公司因工期尚未投产发电。</t>
  </si>
  <si>
    <t>大唐集团10月分解计划表</t>
  </si>
  <si>
    <t>日期</t>
  </si>
  <si>
    <t>序号</t>
  </si>
  <si>
    <t>单位名称</t>
  </si>
  <si>
    <t>月度进度分解</t>
  </si>
  <si>
    <t>集团公司合计</t>
  </si>
  <si>
    <t>京津冀公司</t>
  </si>
  <si>
    <t>河北公司</t>
  </si>
  <si>
    <t>山西公司</t>
  </si>
  <si>
    <t>内蒙古公司</t>
  </si>
  <si>
    <t>山东公司</t>
  </si>
  <si>
    <t>辽宁公司</t>
  </si>
  <si>
    <t>吉林公司</t>
  </si>
  <si>
    <t>黑龙江公司</t>
  </si>
  <si>
    <t>上海公司</t>
  </si>
  <si>
    <t>江苏公司</t>
  </si>
  <si>
    <t>浙江公司</t>
  </si>
  <si>
    <t>安徽公司</t>
  </si>
  <si>
    <t>福建公司</t>
  </si>
  <si>
    <t>江西公司</t>
  </si>
  <si>
    <t>河南公司</t>
  </si>
  <si>
    <t>湖北公司</t>
  </si>
  <si>
    <t>湖南公司</t>
  </si>
  <si>
    <t>重庆公司</t>
  </si>
  <si>
    <t>其中：水电</t>
  </si>
  <si>
    <t>火电</t>
  </si>
  <si>
    <t>四川公司</t>
  </si>
  <si>
    <t>广西公司</t>
  </si>
  <si>
    <t>海南公司</t>
  </si>
  <si>
    <t>贵州公司</t>
  </si>
  <si>
    <t>云南公司</t>
  </si>
  <si>
    <t>陕西公司</t>
  </si>
  <si>
    <t>甘肃公司</t>
  </si>
  <si>
    <t>青海公司</t>
  </si>
  <si>
    <t>宁夏公司</t>
  </si>
  <si>
    <t>新疆公司</t>
  </si>
  <si>
    <t>海外公司</t>
  </si>
  <si>
    <t>赤峰公司</t>
  </si>
  <si>
    <t>集团计划</t>
  </si>
  <si>
    <t>水电</t>
  </si>
  <si>
    <t>风电</t>
  </si>
  <si>
    <t>光伏</t>
  </si>
  <si>
    <t>合计</t>
  </si>
  <si>
    <t>光电</t>
  </si>
  <si>
    <t xml:space="preserve"> </t>
    <phoneticPr fontId="7" type="noConversion"/>
  </si>
  <si>
    <t>当日</t>
    <phoneticPr fontId="7" type="noConversion"/>
  </si>
  <si>
    <t>日同比减少原因分析：  #1号机低碳排放改造</t>
    <phoneticPr fontId="7" type="noConversion"/>
  </si>
  <si>
    <t>日同步减少措施:  加强与中调沟通,延长单机运行时间</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</si>
</sst>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theme="1"/>
      <name val="宋体"/>
      <charset val="134"/>
      <scheme val="minor"/>
    </font>
    <font>
      <sz val="10"/>
      <name val="Arial"/>
      <family val="2"/>
    </font>
    <font>
      <sz val="10"/>
      <name val="宋体"/>
      <family val="3"/>
      <charset val="134"/>
    </font>
    <font>
      <sz val="10"/>
      <color theme="1"/>
      <name val="宋体"/>
      <family val="3"/>
      <charset val="134"/>
      <scheme val="minor"/>
    </font>
    <font>
      <sz val="16"/>
      <color theme="1"/>
      <name val="方正小标宋简体"/>
      <family val="4"/>
      <charset val="134"/>
    </font>
    <font>
      <b/>
      <sz val="10"/>
      <color theme="1"/>
      <name val="宋体"/>
      <family val="3"/>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xf numFmtId="176" fontId="1" fillId="0" borderId="0" xfId="0" applyNumberFormat="1" applyFont="1" applyFill="1" applyBorder="1" applyAlignment="1">
      <alignment wrapText="1"/>
    </xf>
    <xf numFmtId="176" fontId="0" fillId="0" borderId="0" xfId="0" applyNumberFormat="1" applyAlignment="1"/>
    <xf numFmtId="0" fontId="1" fillId="0" borderId="1" xfId="0" applyFont="1" applyFill="1" applyBorder="1" applyAlignment="1">
      <alignment horizontal="center" wrapText="1"/>
    </xf>
    <xf numFmtId="176" fontId="1" fillId="0" borderId="1" xfId="0" applyNumberFormat="1" applyFont="1" applyFill="1" applyBorder="1" applyAlignment="1">
      <alignment wrapText="1"/>
    </xf>
    <xf numFmtId="176" fontId="2" fillId="0" borderId="0" xfId="0" applyNumberFormat="1" applyFont="1" applyFill="1" applyBorder="1" applyAlignment="1">
      <alignment wrapText="1"/>
    </xf>
    <xf numFmtId="176" fontId="2" fillId="2" borderId="0" xfId="0" applyNumberFormat="1" applyFont="1" applyFill="1" applyBorder="1" applyAlignment="1">
      <alignment wrapText="1"/>
    </xf>
    <xf numFmtId="176" fontId="1" fillId="0" borderId="2" xfId="0" applyNumberFormat="1" applyFont="1" applyFill="1" applyBorder="1" applyAlignment="1">
      <alignment wrapText="1"/>
    </xf>
    <xf numFmtId="176" fontId="1" fillId="0" borderId="3" xfId="0" applyNumberFormat="1" applyFont="1" applyFill="1" applyBorder="1" applyAlignment="1">
      <alignment wrapText="1"/>
    </xf>
    <xf numFmtId="0" fontId="3" fillId="0" borderId="0" xfId="0" applyFont="1" applyAlignment="1">
      <alignment vertical="center"/>
    </xf>
    <xf numFmtId="0" fontId="3" fillId="0" borderId="0" xfId="0" applyFont="1" applyFill="1" applyAlignment="1">
      <alignment vertical="center"/>
    </xf>
    <xf numFmtId="0" fontId="0" fillId="0" borderId="0" xfId="0" applyFont="1" applyAlignment="1">
      <alignment horizontal="center" vertical="center"/>
    </xf>
    <xf numFmtId="0" fontId="0" fillId="0" borderId="0" xfId="0" applyFont="1">
      <alignment vertical="center"/>
    </xf>
    <xf numFmtId="0" fontId="3" fillId="2" borderId="0" xfId="0" applyFont="1" applyFill="1" applyAlignment="1">
      <alignment horizontal="center" vertical="center"/>
    </xf>
    <xf numFmtId="0" fontId="3" fillId="0" borderId="4" xfId="0" applyFont="1" applyBorder="1" applyAlignment="1">
      <alignment horizontal="center" vertical="center"/>
    </xf>
    <xf numFmtId="0" fontId="5" fillId="0" borderId="4" xfId="0" applyFont="1" applyBorder="1" applyAlignment="1">
      <alignment horizontal="center" vertical="center" wrapText="1"/>
    </xf>
    <xf numFmtId="0" fontId="5" fillId="3" borderId="4" xfId="0" applyFont="1" applyFill="1" applyBorder="1" applyAlignment="1">
      <alignment horizontal="center" vertical="center"/>
    </xf>
    <xf numFmtId="176" fontId="5" fillId="3" borderId="4" xfId="0" applyNumberFormat="1" applyFont="1" applyFill="1" applyBorder="1" applyAlignment="1">
      <alignment vertical="center" wrapText="1"/>
    </xf>
    <xf numFmtId="176"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0" fontId="5" fillId="3" borderId="4" xfId="0" applyFont="1" applyFill="1" applyBorder="1" applyAlignment="1">
      <alignment vertical="center"/>
    </xf>
    <xf numFmtId="176" fontId="3" fillId="0" borderId="4" xfId="0" applyNumberFormat="1" applyFont="1" applyFill="1" applyBorder="1" applyAlignment="1">
      <alignment vertical="center" wrapText="1"/>
    </xf>
    <xf numFmtId="176" fontId="3" fillId="0" borderId="4" xfId="0" applyNumberFormat="1" applyFont="1" applyBorder="1" applyAlignment="1">
      <alignment vertical="center"/>
    </xf>
    <xf numFmtId="1" fontId="3" fillId="0" borderId="4" xfId="0" applyNumberFormat="1" applyFont="1" applyBorder="1" applyAlignment="1">
      <alignment vertical="center"/>
    </xf>
    <xf numFmtId="0" fontId="3" fillId="0" borderId="4" xfId="0" applyFont="1" applyBorder="1" applyAlignment="1">
      <alignment vertical="center"/>
    </xf>
    <xf numFmtId="0" fontId="3" fillId="0" borderId="4" xfId="0" applyFont="1" applyFill="1" applyBorder="1" applyAlignment="1">
      <alignment horizontal="center" vertical="center"/>
    </xf>
    <xf numFmtId="176" fontId="3" fillId="0" borderId="4" xfId="0" applyNumberFormat="1" applyFont="1" applyFill="1" applyBorder="1" applyAlignment="1">
      <alignment vertical="center"/>
    </xf>
    <xf numFmtId="1" fontId="3" fillId="0" borderId="4" xfId="0" applyNumberFormat="1" applyFont="1" applyFill="1" applyBorder="1" applyAlignment="1">
      <alignment vertical="center"/>
    </xf>
    <xf numFmtId="0" fontId="3" fillId="0" borderId="4" xfId="0" applyFont="1" applyFill="1" applyBorder="1" applyAlignment="1">
      <alignment vertical="center"/>
    </xf>
    <xf numFmtId="176" fontId="3" fillId="0" borderId="4" xfId="0" applyNumberFormat="1" applyFont="1" applyFill="1" applyBorder="1" applyAlignment="1">
      <alignment horizontal="right" vertical="center" wrapText="1"/>
    </xf>
    <xf numFmtId="0" fontId="5" fillId="0" borderId="0" xfId="0" applyFont="1">
      <alignment vertical="center"/>
    </xf>
    <xf numFmtId="0" fontId="3" fillId="0" borderId="0" xfId="0" applyFont="1">
      <alignment vertical="center"/>
    </xf>
    <xf numFmtId="0" fontId="0" fillId="0" borderId="0" xfId="0" applyBorder="1" applyAlignment="1">
      <alignment vertical="center"/>
    </xf>
    <xf numFmtId="0" fontId="5" fillId="0" borderId="4" xfId="0" applyFont="1" applyFill="1" applyBorder="1" applyAlignment="1">
      <alignment horizontal="center" vertical="center" wrapText="1"/>
    </xf>
    <xf numFmtId="176" fontId="3" fillId="0" borderId="4" xfId="0" applyNumberFormat="1" applyFont="1" applyBorder="1" applyAlignment="1">
      <alignment horizontal="center" vertical="center" wrapText="1"/>
    </xf>
    <xf numFmtId="176" fontId="3" fillId="0" borderId="4" xfId="0" applyNumberFormat="1" applyFont="1" applyBorder="1" applyAlignment="1">
      <alignment horizontal="center" vertical="center"/>
    </xf>
    <xf numFmtId="176" fontId="3" fillId="0" borderId="4" xfId="0" applyNumberFormat="1" applyFont="1" applyBorder="1">
      <alignment vertical="center"/>
    </xf>
    <xf numFmtId="176" fontId="3" fillId="0" borderId="0" xfId="0" applyNumberFormat="1" applyFont="1">
      <alignment vertical="center"/>
    </xf>
    <xf numFmtId="0" fontId="3" fillId="0" borderId="4" xfId="0" applyFont="1" applyBorder="1" applyAlignment="1">
      <alignment horizontal="left" vertical="top" wrapText="1"/>
    </xf>
    <xf numFmtId="0" fontId="0" fillId="0" borderId="0" xfId="0" applyFont="1" applyBorder="1" applyAlignment="1">
      <alignment horizontal="left" vertical="center" wrapText="1"/>
    </xf>
    <xf numFmtId="0" fontId="4" fillId="0" borderId="0" xfId="0" applyFont="1" applyAlignment="1">
      <alignment horizontal="center" vertical="center"/>
    </xf>
    <xf numFmtId="0" fontId="3" fillId="0" borderId="5" xfId="0" applyFont="1" applyBorder="1" applyAlignment="1">
      <alignment horizontal="right" vertical="center"/>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
  <sheetViews>
    <sheetView tabSelected="1" workbookViewId="0">
      <selection activeCell="N8" sqref="N8"/>
    </sheetView>
  </sheetViews>
  <sheetFormatPr defaultColWidth="9" defaultRowHeight="14.4" x14ac:dyDescent="0.25"/>
  <cols>
    <col min="1" max="1" width="9.88671875" customWidth="1"/>
    <col min="2" max="2" width="9" customWidth="1"/>
    <col min="3" max="3" width="10.21875" customWidth="1"/>
    <col min="4" max="5" width="9" customWidth="1"/>
    <col min="6" max="6" width="11" customWidth="1"/>
    <col min="7" max="7" width="9" customWidth="1"/>
    <col min="8" max="11" width="7.44140625" customWidth="1"/>
    <col min="12" max="13" width="9" customWidth="1"/>
    <col min="18" max="18" width="9.44140625" bestFit="1" customWidth="1"/>
  </cols>
  <sheetData>
    <row r="1" spans="1:20" ht="21.6" x14ac:dyDescent="0.25">
      <c r="A1" s="41" t="s">
        <v>0</v>
      </c>
      <c r="B1" s="41"/>
      <c r="C1" s="41"/>
      <c r="D1" s="41"/>
      <c r="E1" s="41"/>
      <c r="F1" s="41"/>
      <c r="G1" s="41"/>
      <c r="H1" s="41"/>
      <c r="I1" s="41"/>
      <c r="J1" s="41"/>
      <c r="K1" s="41"/>
      <c r="L1" s="41"/>
      <c r="M1" s="41"/>
      <c r="N1" s="41"/>
      <c r="O1" s="41"/>
    </row>
    <row r="2" spans="1:20" x14ac:dyDescent="0.25">
      <c r="A2" s="33"/>
      <c r="B2" s="33"/>
      <c r="C2" s="33"/>
      <c r="D2" s="33"/>
      <c r="E2" s="33"/>
      <c r="F2" s="33"/>
      <c r="G2" s="33"/>
      <c r="H2" s="33"/>
      <c r="I2" s="33"/>
      <c r="N2" s="42" t="s">
        <v>1</v>
      </c>
      <c r="O2" s="42"/>
    </row>
    <row r="3" spans="1:20" s="31" customFormat="1" ht="13.5" customHeight="1" x14ac:dyDescent="0.25">
      <c r="A3" s="43" t="s">
        <v>2</v>
      </c>
      <c r="B3" s="43" t="s">
        <v>3</v>
      </c>
      <c r="C3" s="43"/>
      <c r="D3" s="43"/>
      <c r="E3" s="43" t="s">
        <v>4</v>
      </c>
      <c r="F3" s="43"/>
      <c r="G3" s="43"/>
      <c r="H3" s="44" t="s">
        <v>5</v>
      </c>
      <c r="I3" s="44"/>
      <c r="J3" s="44" t="s">
        <v>6</v>
      </c>
      <c r="K3" s="44"/>
      <c r="L3" s="45" t="s">
        <v>7</v>
      </c>
      <c r="M3" s="46"/>
      <c r="N3" s="45" t="s">
        <v>8</v>
      </c>
      <c r="O3" s="46"/>
    </row>
    <row r="4" spans="1:20" s="31" customFormat="1" ht="24" x14ac:dyDescent="0.25">
      <c r="A4" s="43"/>
      <c r="B4" s="16" t="s">
        <v>9</v>
      </c>
      <c r="C4" s="16" t="s">
        <v>10</v>
      </c>
      <c r="D4" s="16" t="s">
        <v>11</v>
      </c>
      <c r="E4" s="16" t="s">
        <v>9</v>
      </c>
      <c r="F4" s="16" t="s">
        <v>10</v>
      </c>
      <c r="G4" s="16" t="s">
        <v>11</v>
      </c>
      <c r="H4" s="34" t="s">
        <v>64</v>
      </c>
      <c r="I4" s="34" t="s">
        <v>13</v>
      </c>
      <c r="J4" s="34" t="s">
        <v>12</v>
      </c>
      <c r="K4" s="34" t="s">
        <v>13</v>
      </c>
      <c r="L4" s="34" t="s">
        <v>12</v>
      </c>
      <c r="M4" s="16" t="s">
        <v>13</v>
      </c>
      <c r="N4" s="34" t="s">
        <v>12</v>
      </c>
      <c r="O4" s="16" t="s">
        <v>13</v>
      </c>
    </row>
    <row r="5" spans="1:20" s="32" customFormat="1" ht="12" x14ac:dyDescent="0.25">
      <c r="A5" s="35" t="s">
        <v>14</v>
      </c>
      <c r="B5" s="36"/>
      <c r="C5" s="36"/>
      <c r="D5" s="36"/>
      <c r="E5" s="36"/>
      <c r="F5" s="36"/>
      <c r="G5" s="36"/>
      <c r="H5" s="38">
        <v>284.55139999999869</v>
      </c>
      <c r="I5" s="36">
        <v>5636.3486000000339</v>
      </c>
      <c r="J5" s="36">
        <v>-297.82339999999999</v>
      </c>
      <c r="K5" s="36">
        <v>-2490.4695999999681</v>
      </c>
      <c r="L5" s="36"/>
      <c r="M5" s="36"/>
      <c r="N5" s="36"/>
      <c r="O5" s="36"/>
    </row>
    <row r="6" spans="1:20" s="32" customFormat="1" ht="12" x14ac:dyDescent="0.25">
      <c r="A6" s="35"/>
      <c r="B6" s="37"/>
      <c r="C6" s="37"/>
      <c r="D6" s="37"/>
      <c r="E6" s="37"/>
      <c r="F6" s="37"/>
      <c r="G6" s="37"/>
      <c r="H6" s="37"/>
      <c r="I6" s="37"/>
      <c r="J6" s="37"/>
      <c r="K6" s="37"/>
      <c r="L6" s="37"/>
      <c r="M6" s="37"/>
      <c r="N6" s="37"/>
      <c r="O6" s="37"/>
    </row>
    <row r="7" spans="1:20" s="32" customFormat="1" ht="12" x14ac:dyDescent="0.25">
      <c r="A7" s="35"/>
      <c r="B7" s="37"/>
      <c r="C7" s="37"/>
      <c r="D7" s="37"/>
      <c r="E7" s="37"/>
      <c r="F7" s="37"/>
      <c r="G7" s="37"/>
      <c r="H7" s="37"/>
      <c r="I7" s="37"/>
      <c r="J7" s="37"/>
      <c r="K7" s="37"/>
      <c r="L7" s="37"/>
      <c r="M7" s="37"/>
      <c r="N7" s="37"/>
      <c r="O7" s="37"/>
    </row>
    <row r="8" spans="1:20" s="32" customFormat="1" ht="12" x14ac:dyDescent="0.25">
      <c r="A8" s="37"/>
      <c r="B8" s="37"/>
      <c r="C8" s="37"/>
      <c r="D8" s="37"/>
      <c r="E8" s="37"/>
      <c r="F8" s="37"/>
      <c r="G8" s="37"/>
      <c r="H8" s="37"/>
      <c r="I8" s="37"/>
      <c r="J8" s="37"/>
      <c r="K8" s="37"/>
      <c r="L8" s="37"/>
      <c r="M8" s="37"/>
      <c r="N8" s="37"/>
      <c r="O8" s="37"/>
    </row>
    <row r="9" spans="1:20" s="32" customFormat="1" ht="33.75" customHeight="1" x14ac:dyDescent="0.25">
      <c r="A9" s="39" t="s">
        <v>65</v>
      </c>
      <c r="B9" s="39"/>
      <c r="C9" s="39"/>
      <c r="D9" s="39"/>
      <c r="E9" s="39"/>
      <c r="F9" s="39"/>
      <c r="G9" s="39"/>
      <c r="H9" s="39"/>
      <c r="I9" s="39"/>
      <c r="J9" s="39"/>
      <c r="K9" s="39"/>
      <c r="L9" s="39"/>
      <c r="M9" s="39"/>
      <c r="N9" s="39"/>
      <c r="O9" s="39"/>
    </row>
    <row r="10" spans="1:20" s="32" customFormat="1" ht="33.75" customHeight="1" x14ac:dyDescent="0.25">
      <c r="A10" s="39" t="s">
        <v>66</v>
      </c>
      <c r="B10" s="39"/>
      <c r="C10" s="39"/>
      <c r="D10" s="39"/>
      <c r="E10" s="39"/>
      <c r="F10" s="39"/>
      <c r="G10" s="39"/>
      <c r="H10" s="39"/>
      <c r="I10" s="39"/>
      <c r="J10" s="39"/>
      <c r="K10" s="39"/>
      <c r="L10" s="39"/>
      <c r="M10" s="39"/>
      <c r="N10" s="39"/>
      <c r="O10" s="39"/>
    </row>
    <row r="11" spans="1:20" s="32" customFormat="1" ht="33.75" customHeight="1" x14ac:dyDescent="0.25">
      <c r="A11" s="39" t="s">
        <v>15</v>
      </c>
      <c r="B11" s="39"/>
      <c r="C11" s="39"/>
      <c r="D11" s="39"/>
      <c r="E11" s="39"/>
      <c r="F11" s="39"/>
      <c r="G11" s="39"/>
      <c r="H11" s="39"/>
      <c r="I11" s="39"/>
      <c r="J11" s="39"/>
      <c r="K11" s="39"/>
      <c r="L11" s="39"/>
      <c r="M11" s="39"/>
      <c r="N11" s="39"/>
      <c r="O11" s="39"/>
    </row>
    <row r="12" spans="1:20" s="32" customFormat="1" ht="33.75" customHeight="1" x14ac:dyDescent="0.25">
      <c r="A12" s="39" t="s">
        <v>16</v>
      </c>
      <c r="B12" s="39"/>
      <c r="C12" s="39"/>
      <c r="D12" s="39"/>
      <c r="E12" s="39"/>
      <c r="F12" s="39"/>
      <c r="G12" s="39"/>
      <c r="H12" s="39"/>
      <c r="I12" s="39"/>
      <c r="J12" s="39"/>
      <c r="K12" s="39"/>
      <c r="L12" s="39"/>
      <c r="M12" s="39"/>
      <c r="N12" s="39"/>
      <c r="O12" s="39"/>
    </row>
    <row r="14" spans="1:20" ht="123" customHeight="1" x14ac:dyDescent="0.25">
      <c r="A14" s="40" t="s">
        <v>17</v>
      </c>
      <c r="B14" s="40"/>
      <c r="C14" s="40"/>
      <c r="D14" s="40"/>
      <c r="E14" s="40"/>
      <c r="F14" s="40"/>
      <c r="G14" s="40"/>
      <c r="H14" s="40"/>
      <c r="I14" s="40"/>
      <c r="J14" s="40"/>
      <c r="K14" s="40"/>
      <c r="L14" s="40"/>
      <c r="M14" s="40"/>
      <c r="N14" s="40"/>
      <c r="O14" s="40"/>
      <c r="T14" t="s">
        <v>63</v>
      </c>
    </row>
    <row r="16" spans="1:20" ht="13.5" customHeight="1" x14ac:dyDescent="0.25">
      <c r="A16" t="s">
        <v>18</v>
      </c>
    </row>
  </sheetData>
  <mergeCells count="14">
    <mergeCell ref="A1:O1"/>
    <mergeCell ref="N2:O2"/>
    <mergeCell ref="B3:D3"/>
    <mergeCell ref="E3:G3"/>
    <mergeCell ref="H3:I3"/>
    <mergeCell ref="J3:K3"/>
    <mergeCell ref="L3:M3"/>
    <mergeCell ref="N3:O3"/>
    <mergeCell ref="A3:A4"/>
    <mergeCell ref="A9:O9"/>
    <mergeCell ref="A10:O10"/>
    <mergeCell ref="A11:O11"/>
    <mergeCell ref="A12:O12"/>
    <mergeCell ref="A14:O14"/>
  </mergeCells>
  <phoneticPr fontId="7" type="noConversion"/>
  <pageMargins left="0.70763888888888904" right="0.70763888888888904" top="0.74791666666666701" bottom="0.74791666666666701" header="0.31388888888888899" footer="0.31388888888888899"/>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40"/>
  <sheetViews>
    <sheetView workbookViewId="0">
      <selection activeCell="F27" sqref="F27"/>
    </sheetView>
  </sheetViews>
  <sheetFormatPr defaultColWidth="9" defaultRowHeight="14.4" x14ac:dyDescent="0.25"/>
  <cols>
    <col min="1" max="1" width="4.6640625" style="12" customWidth="1"/>
    <col min="2" max="2" width="12.44140625" style="13" customWidth="1"/>
    <col min="3" max="8" width="11.6640625" style="13" customWidth="1"/>
    <col min="9" max="16384" width="9" style="13"/>
  </cols>
  <sheetData>
    <row r="1" spans="1:8" ht="21.6" x14ac:dyDescent="0.25">
      <c r="A1" s="41" t="s">
        <v>19</v>
      </c>
      <c r="B1" s="41"/>
      <c r="C1" s="41"/>
      <c r="D1" s="41"/>
      <c r="E1" s="41"/>
      <c r="F1" s="41"/>
      <c r="G1" s="41"/>
      <c r="H1" s="41"/>
    </row>
    <row r="2" spans="1:8" s="10" customFormat="1" ht="15.75" customHeight="1" x14ac:dyDescent="0.25">
      <c r="A2" s="10" t="s">
        <v>20</v>
      </c>
      <c r="B2" s="14">
        <v>9</v>
      </c>
    </row>
    <row r="3" spans="1:8" s="10" customFormat="1" ht="15.75" customHeight="1" x14ac:dyDescent="0.25">
      <c r="A3" s="47" t="s">
        <v>21</v>
      </c>
      <c r="B3" s="47" t="s">
        <v>22</v>
      </c>
      <c r="C3" s="43" t="s">
        <v>3</v>
      </c>
      <c r="D3" s="43"/>
      <c r="E3" s="43"/>
      <c r="F3" s="43" t="s">
        <v>4</v>
      </c>
      <c r="G3" s="43"/>
      <c r="H3" s="43"/>
    </row>
    <row r="4" spans="1:8" s="10" customFormat="1" ht="15.75" customHeight="1" x14ac:dyDescent="0.25">
      <c r="A4" s="47"/>
      <c r="B4" s="47"/>
      <c r="C4" s="16" t="s">
        <v>9</v>
      </c>
      <c r="D4" s="16" t="s">
        <v>10</v>
      </c>
      <c r="E4" s="16" t="s">
        <v>23</v>
      </c>
      <c r="F4" s="16" t="s">
        <v>9</v>
      </c>
      <c r="G4" s="16" t="s">
        <v>10</v>
      </c>
      <c r="H4" s="16" t="s">
        <v>23</v>
      </c>
    </row>
    <row r="5" spans="1:8" s="10" customFormat="1" ht="15.75" customHeight="1" x14ac:dyDescent="0.25">
      <c r="A5" s="17"/>
      <c r="B5" s="18" t="s">
        <v>24</v>
      </c>
      <c r="C5" s="19">
        <v>4450482</v>
      </c>
      <c r="D5" s="20">
        <f>ROUND(C5/31,0)</f>
        <v>143564</v>
      </c>
      <c r="E5" s="21">
        <f>SUM(E6:E40)</f>
        <v>1430055</v>
      </c>
      <c r="F5" s="18">
        <v>4112104</v>
      </c>
      <c r="G5" s="20">
        <f t="shared" ref="G5:G40" si="0">ROUND(F5/31,0)</f>
        <v>132649</v>
      </c>
      <c r="H5" s="21">
        <f>SUM(H6:H40)</f>
        <v>1308042</v>
      </c>
    </row>
    <row r="6" spans="1:8" s="10" customFormat="1" ht="15.75" customHeight="1" x14ac:dyDescent="0.25">
      <c r="A6" s="15">
        <v>1</v>
      </c>
      <c r="B6" s="22" t="s">
        <v>25</v>
      </c>
      <c r="C6" s="23">
        <v>604095</v>
      </c>
      <c r="D6" s="24">
        <f t="shared" ref="D6:D40" si="1">ROUND(C6/31,0)</f>
        <v>19487</v>
      </c>
      <c r="E6" s="25">
        <f>D6*$B$2</f>
        <v>175383</v>
      </c>
      <c r="F6" s="22">
        <v>581818</v>
      </c>
      <c r="G6" s="24">
        <f t="shared" si="0"/>
        <v>18768</v>
      </c>
      <c r="H6" s="25">
        <f>G6*$B$2</f>
        <v>168912</v>
      </c>
    </row>
    <row r="7" spans="1:8" s="10" customFormat="1" ht="15.75" customHeight="1" x14ac:dyDescent="0.25">
      <c r="A7" s="15">
        <v>2</v>
      </c>
      <c r="B7" s="22" t="s">
        <v>26</v>
      </c>
      <c r="C7" s="23">
        <v>111810</v>
      </c>
      <c r="D7" s="24">
        <f t="shared" si="1"/>
        <v>3607</v>
      </c>
      <c r="E7" s="25">
        <f t="shared" ref="E7:E40" si="2">D7*B$2</f>
        <v>32463</v>
      </c>
      <c r="F7" s="22">
        <v>84489</v>
      </c>
      <c r="G7" s="24">
        <f t="shared" si="0"/>
        <v>2725</v>
      </c>
      <c r="H7" s="25">
        <f t="shared" ref="H7:H40" si="3">G7*$B$2</f>
        <v>24525</v>
      </c>
    </row>
    <row r="8" spans="1:8" s="10" customFormat="1" ht="15.75" customHeight="1" x14ac:dyDescent="0.25">
      <c r="A8" s="15">
        <v>3</v>
      </c>
      <c r="B8" s="22" t="s">
        <v>27</v>
      </c>
      <c r="C8" s="23">
        <v>285507</v>
      </c>
      <c r="D8" s="24">
        <f t="shared" si="1"/>
        <v>9210</v>
      </c>
      <c r="E8" s="25">
        <f t="shared" si="2"/>
        <v>82890</v>
      </c>
      <c r="F8" s="22">
        <v>297232</v>
      </c>
      <c r="G8" s="24">
        <f t="shared" si="0"/>
        <v>9588</v>
      </c>
      <c r="H8" s="25">
        <f t="shared" si="3"/>
        <v>86292</v>
      </c>
    </row>
    <row r="9" spans="1:8" s="10" customFormat="1" ht="15.75" customHeight="1" x14ac:dyDescent="0.25">
      <c r="A9" s="15">
        <v>4</v>
      </c>
      <c r="B9" s="22" t="s">
        <v>28</v>
      </c>
      <c r="C9" s="23">
        <v>37794</v>
      </c>
      <c r="D9" s="24">
        <f t="shared" si="1"/>
        <v>1219</v>
      </c>
      <c r="E9" s="25">
        <f t="shared" si="2"/>
        <v>10971</v>
      </c>
      <c r="F9" s="22">
        <v>33723</v>
      </c>
      <c r="G9" s="24">
        <f t="shared" si="0"/>
        <v>1088</v>
      </c>
      <c r="H9" s="25">
        <f t="shared" si="3"/>
        <v>9792</v>
      </c>
    </row>
    <row r="10" spans="1:8" s="10" customFormat="1" ht="15.75" customHeight="1" x14ac:dyDescent="0.25">
      <c r="A10" s="15">
        <v>5</v>
      </c>
      <c r="B10" s="22" t="s">
        <v>29</v>
      </c>
      <c r="C10" s="23">
        <v>172685</v>
      </c>
      <c r="D10" s="24">
        <f t="shared" si="1"/>
        <v>5570</v>
      </c>
      <c r="E10" s="25">
        <f t="shared" si="2"/>
        <v>50130</v>
      </c>
      <c r="F10" s="22">
        <v>162525</v>
      </c>
      <c r="G10" s="24">
        <f t="shared" si="0"/>
        <v>5243</v>
      </c>
      <c r="H10" s="25">
        <f t="shared" si="3"/>
        <v>47187</v>
      </c>
    </row>
    <row r="11" spans="1:8" s="10" customFormat="1" ht="15.75" customHeight="1" x14ac:dyDescent="0.25">
      <c r="A11" s="15">
        <v>6</v>
      </c>
      <c r="B11" s="22" t="s">
        <v>30</v>
      </c>
      <c r="C11" s="23">
        <v>33383</v>
      </c>
      <c r="D11" s="24">
        <f t="shared" si="1"/>
        <v>1077</v>
      </c>
      <c r="E11" s="25">
        <f t="shared" si="2"/>
        <v>9693</v>
      </c>
      <c r="F11" s="22">
        <v>40774</v>
      </c>
      <c r="G11" s="24">
        <f t="shared" si="0"/>
        <v>1315</v>
      </c>
      <c r="H11" s="25">
        <f t="shared" si="3"/>
        <v>11835</v>
      </c>
    </row>
    <row r="12" spans="1:8" s="10" customFormat="1" ht="15.75" customHeight="1" x14ac:dyDescent="0.25">
      <c r="A12" s="15">
        <v>7</v>
      </c>
      <c r="B12" s="22" t="s">
        <v>31</v>
      </c>
      <c r="C12" s="23">
        <v>125354</v>
      </c>
      <c r="D12" s="24">
        <f t="shared" si="1"/>
        <v>4044</v>
      </c>
      <c r="E12" s="25">
        <f t="shared" si="2"/>
        <v>36396</v>
      </c>
      <c r="F12" s="22">
        <v>123801</v>
      </c>
      <c r="G12" s="24">
        <f t="shared" si="0"/>
        <v>3994</v>
      </c>
      <c r="H12" s="25">
        <f t="shared" si="3"/>
        <v>35946</v>
      </c>
    </row>
    <row r="13" spans="1:8" s="10" customFormat="1" ht="15.75" customHeight="1" x14ac:dyDescent="0.25">
      <c r="A13" s="15">
        <v>8</v>
      </c>
      <c r="B13" s="22" t="s">
        <v>32</v>
      </c>
      <c r="C13" s="23">
        <v>157899</v>
      </c>
      <c r="D13" s="24">
        <f t="shared" si="1"/>
        <v>5094</v>
      </c>
      <c r="E13" s="25">
        <f t="shared" si="2"/>
        <v>45846</v>
      </c>
      <c r="F13" s="22">
        <v>145956</v>
      </c>
      <c r="G13" s="24">
        <f t="shared" si="0"/>
        <v>4708</v>
      </c>
      <c r="H13" s="25">
        <f t="shared" si="3"/>
        <v>42372</v>
      </c>
    </row>
    <row r="14" spans="1:8" s="10" customFormat="1" ht="15.75" customHeight="1" x14ac:dyDescent="0.25">
      <c r="A14" s="15">
        <v>9</v>
      </c>
      <c r="B14" s="22" t="s">
        <v>33</v>
      </c>
      <c r="C14" s="23">
        <v>5212</v>
      </c>
      <c r="D14" s="24">
        <f t="shared" si="1"/>
        <v>168</v>
      </c>
      <c r="E14" s="25">
        <f t="shared" si="2"/>
        <v>1512</v>
      </c>
      <c r="F14" s="22">
        <v>4690</v>
      </c>
      <c r="G14" s="24">
        <f t="shared" si="0"/>
        <v>151</v>
      </c>
      <c r="H14" s="25">
        <f t="shared" si="3"/>
        <v>1359</v>
      </c>
    </row>
    <row r="15" spans="1:8" s="10" customFormat="1" ht="15.75" customHeight="1" x14ac:dyDescent="0.25">
      <c r="A15" s="15">
        <v>10</v>
      </c>
      <c r="B15" s="22" t="s">
        <v>34</v>
      </c>
      <c r="C15" s="23">
        <v>205408</v>
      </c>
      <c r="D15" s="24">
        <f t="shared" si="1"/>
        <v>6626</v>
      </c>
      <c r="E15" s="25">
        <f t="shared" si="2"/>
        <v>59634</v>
      </c>
      <c r="F15" s="22">
        <v>169356</v>
      </c>
      <c r="G15" s="24">
        <f t="shared" si="0"/>
        <v>5463</v>
      </c>
      <c r="H15" s="25">
        <f t="shared" si="3"/>
        <v>49167</v>
      </c>
    </row>
    <row r="16" spans="1:8" s="10" customFormat="1" ht="15.75" customHeight="1" x14ac:dyDescent="0.25">
      <c r="A16" s="15">
        <v>11</v>
      </c>
      <c r="B16" s="22" t="s">
        <v>35</v>
      </c>
      <c r="C16" s="23">
        <v>85282</v>
      </c>
      <c r="D16" s="24">
        <f t="shared" si="1"/>
        <v>2751</v>
      </c>
      <c r="E16" s="25">
        <f t="shared" si="2"/>
        <v>24759</v>
      </c>
      <c r="F16" s="22">
        <v>93838</v>
      </c>
      <c r="G16" s="24">
        <f t="shared" si="0"/>
        <v>3027</v>
      </c>
      <c r="H16" s="25">
        <f t="shared" si="3"/>
        <v>27243</v>
      </c>
    </row>
    <row r="17" spans="1:8" s="10" customFormat="1" ht="15.75" customHeight="1" x14ac:dyDescent="0.25">
      <c r="A17" s="15">
        <v>12</v>
      </c>
      <c r="B17" s="22" t="s">
        <v>36</v>
      </c>
      <c r="C17" s="23">
        <v>160250</v>
      </c>
      <c r="D17" s="24">
        <f t="shared" si="1"/>
        <v>5169</v>
      </c>
      <c r="E17" s="25">
        <f t="shared" si="2"/>
        <v>46521</v>
      </c>
      <c r="F17" s="22">
        <v>178200</v>
      </c>
      <c r="G17" s="24">
        <f t="shared" si="0"/>
        <v>5748</v>
      </c>
      <c r="H17" s="25">
        <f t="shared" si="3"/>
        <v>51732</v>
      </c>
    </row>
    <row r="18" spans="1:8" s="10" customFormat="1" ht="15.75" customHeight="1" x14ac:dyDescent="0.25">
      <c r="A18" s="15">
        <v>13</v>
      </c>
      <c r="B18" s="22" t="s">
        <v>37</v>
      </c>
      <c r="C18" s="23">
        <v>100876</v>
      </c>
      <c r="D18" s="24">
        <f t="shared" si="1"/>
        <v>3254</v>
      </c>
      <c r="E18" s="25">
        <f t="shared" si="2"/>
        <v>29286</v>
      </c>
      <c r="F18" s="22">
        <v>99929</v>
      </c>
      <c r="G18" s="24">
        <f t="shared" si="0"/>
        <v>3224</v>
      </c>
      <c r="H18" s="25">
        <f t="shared" si="3"/>
        <v>29016</v>
      </c>
    </row>
    <row r="19" spans="1:8" s="10" customFormat="1" ht="15.75" customHeight="1" x14ac:dyDescent="0.25">
      <c r="A19" s="15">
        <v>14</v>
      </c>
      <c r="B19" s="22" t="s">
        <v>38</v>
      </c>
      <c r="C19" s="23">
        <v>106059</v>
      </c>
      <c r="D19" s="24">
        <f t="shared" si="1"/>
        <v>3421</v>
      </c>
      <c r="E19" s="25">
        <f t="shared" si="2"/>
        <v>30789</v>
      </c>
      <c r="F19" s="22">
        <v>108000</v>
      </c>
      <c r="G19" s="24">
        <f t="shared" si="0"/>
        <v>3484</v>
      </c>
      <c r="H19" s="25">
        <f t="shared" si="3"/>
        <v>31356</v>
      </c>
    </row>
    <row r="20" spans="1:8" s="10" customFormat="1" ht="15.75" customHeight="1" x14ac:dyDescent="0.25">
      <c r="A20" s="15">
        <v>15</v>
      </c>
      <c r="B20" s="22" t="s">
        <v>39</v>
      </c>
      <c r="C20" s="23">
        <v>269985</v>
      </c>
      <c r="D20" s="24">
        <f t="shared" si="1"/>
        <v>8709</v>
      </c>
      <c r="E20" s="25">
        <f t="shared" si="2"/>
        <v>78381</v>
      </c>
      <c r="F20" s="22">
        <v>258540</v>
      </c>
      <c r="G20" s="24">
        <f t="shared" si="0"/>
        <v>8340</v>
      </c>
      <c r="H20" s="25">
        <f t="shared" si="3"/>
        <v>75060</v>
      </c>
    </row>
    <row r="21" spans="1:8" s="11" customFormat="1" ht="15.75" customHeight="1" x14ac:dyDescent="0.25">
      <c r="A21" s="26">
        <v>16</v>
      </c>
      <c r="B21" s="22" t="s">
        <v>40</v>
      </c>
      <c r="C21" s="27">
        <v>695</v>
      </c>
      <c r="D21" s="28">
        <f t="shared" si="1"/>
        <v>22</v>
      </c>
      <c r="E21" s="29">
        <f t="shared" si="2"/>
        <v>198</v>
      </c>
      <c r="F21" s="22">
        <v>230</v>
      </c>
      <c r="G21" s="28">
        <f t="shared" si="0"/>
        <v>7</v>
      </c>
      <c r="H21" s="29">
        <f t="shared" si="3"/>
        <v>63</v>
      </c>
    </row>
    <row r="22" spans="1:8" s="10" customFormat="1" ht="15.75" customHeight="1" x14ac:dyDescent="0.25">
      <c r="A22" s="15">
        <v>17</v>
      </c>
      <c r="B22" s="22" t="s">
        <v>41</v>
      </c>
      <c r="C22" s="23">
        <v>160850</v>
      </c>
      <c r="D22" s="24">
        <f t="shared" si="1"/>
        <v>5189</v>
      </c>
      <c r="E22" s="25">
        <f t="shared" si="2"/>
        <v>46701</v>
      </c>
      <c r="F22" s="22">
        <v>167260</v>
      </c>
      <c r="G22" s="24">
        <f t="shared" si="0"/>
        <v>5395</v>
      </c>
      <c r="H22" s="25">
        <f t="shared" si="3"/>
        <v>48555</v>
      </c>
    </row>
    <row r="23" spans="1:8" s="10" customFormat="1" ht="15.75" customHeight="1" x14ac:dyDescent="0.25">
      <c r="A23" s="15">
        <v>18</v>
      </c>
      <c r="B23" s="22" t="s">
        <v>42</v>
      </c>
      <c r="C23" s="23">
        <v>90863</v>
      </c>
      <c r="D23" s="24">
        <f t="shared" si="1"/>
        <v>2931</v>
      </c>
      <c r="E23" s="25">
        <f t="shared" si="2"/>
        <v>26379</v>
      </c>
      <c r="F23" s="22">
        <v>62334</v>
      </c>
      <c r="G23" s="24">
        <f t="shared" si="0"/>
        <v>2011</v>
      </c>
      <c r="H23" s="25">
        <f t="shared" si="3"/>
        <v>18099</v>
      </c>
    </row>
    <row r="24" spans="1:8" s="10" customFormat="1" ht="15.75" customHeight="1" x14ac:dyDescent="0.25">
      <c r="A24" s="15"/>
      <c r="B24" s="30" t="s">
        <v>43</v>
      </c>
      <c r="C24" s="23">
        <v>74145</v>
      </c>
      <c r="D24" s="24">
        <f t="shared" si="1"/>
        <v>2392</v>
      </c>
      <c r="E24" s="25">
        <f t="shared" si="2"/>
        <v>21528</v>
      </c>
      <c r="F24" s="23">
        <v>58447</v>
      </c>
      <c r="G24" s="24">
        <f t="shared" si="0"/>
        <v>1885</v>
      </c>
      <c r="H24" s="25">
        <f t="shared" si="3"/>
        <v>16965</v>
      </c>
    </row>
    <row r="25" spans="1:8" s="10" customFormat="1" ht="15.75" customHeight="1" x14ac:dyDescent="0.25">
      <c r="A25" s="15"/>
      <c r="B25" s="30" t="s">
        <v>44</v>
      </c>
      <c r="C25" s="23">
        <v>15256</v>
      </c>
      <c r="D25" s="24">
        <f t="shared" si="1"/>
        <v>492</v>
      </c>
      <c r="E25" s="25">
        <f t="shared" si="2"/>
        <v>4428</v>
      </c>
      <c r="F25" s="25">
        <v>2098</v>
      </c>
      <c r="G25" s="24">
        <f t="shared" si="0"/>
        <v>68</v>
      </c>
      <c r="H25" s="25">
        <f t="shared" si="3"/>
        <v>612</v>
      </c>
    </row>
    <row r="26" spans="1:8" s="10" customFormat="1" ht="15.75" customHeight="1" x14ac:dyDescent="0.25">
      <c r="A26" s="15">
        <v>19</v>
      </c>
      <c r="B26" s="22" t="s">
        <v>45</v>
      </c>
      <c r="C26" s="23">
        <v>169030</v>
      </c>
      <c r="D26" s="24">
        <f t="shared" si="1"/>
        <v>5453</v>
      </c>
      <c r="E26" s="25">
        <f t="shared" si="2"/>
        <v>49077</v>
      </c>
      <c r="F26" s="22">
        <v>168938</v>
      </c>
      <c r="G26" s="24">
        <f t="shared" si="0"/>
        <v>5450</v>
      </c>
      <c r="H26" s="25">
        <f t="shared" si="3"/>
        <v>49050</v>
      </c>
    </row>
    <row r="27" spans="1:8" s="10" customFormat="1" ht="15.75" customHeight="1" x14ac:dyDescent="0.25">
      <c r="A27" s="15">
        <v>20</v>
      </c>
      <c r="B27" s="22" t="s">
        <v>14</v>
      </c>
      <c r="C27" s="23">
        <v>191678</v>
      </c>
      <c r="D27" s="24">
        <f t="shared" si="1"/>
        <v>6183</v>
      </c>
      <c r="E27" s="25">
        <f t="shared" si="2"/>
        <v>55647</v>
      </c>
      <c r="F27" s="22">
        <v>130092</v>
      </c>
      <c r="G27" s="24">
        <f t="shared" si="0"/>
        <v>4197</v>
      </c>
      <c r="H27" s="25">
        <f t="shared" si="3"/>
        <v>37773</v>
      </c>
    </row>
    <row r="28" spans="1:8" s="10" customFormat="1" ht="15.75" customHeight="1" x14ac:dyDescent="0.25">
      <c r="A28" s="15">
        <v>21</v>
      </c>
      <c r="B28" s="22" t="s">
        <v>46</v>
      </c>
      <c r="C28" s="23">
        <v>393370</v>
      </c>
      <c r="D28" s="24">
        <f t="shared" si="1"/>
        <v>12689</v>
      </c>
      <c r="E28" s="25">
        <f t="shared" si="2"/>
        <v>114201</v>
      </c>
      <c r="F28" s="22">
        <v>338900</v>
      </c>
      <c r="G28" s="24">
        <f t="shared" si="0"/>
        <v>10932</v>
      </c>
      <c r="H28" s="25">
        <f t="shared" si="3"/>
        <v>98388</v>
      </c>
    </row>
    <row r="29" spans="1:8" s="10" customFormat="1" ht="15.75" customHeight="1" x14ac:dyDescent="0.25">
      <c r="A29" s="15"/>
      <c r="B29" s="30" t="s">
        <v>43</v>
      </c>
      <c r="C29" s="23">
        <v>346120</v>
      </c>
      <c r="D29" s="24">
        <f t="shared" si="1"/>
        <v>11165</v>
      </c>
      <c r="E29" s="25">
        <f t="shared" si="2"/>
        <v>100485</v>
      </c>
      <c r="F29" s="23">
        <v>307900</v>
      </c>
      <c r="G29" s="24">
        <f t="shared" si="0"/>
        <v>9932</v>
      </c>
      <c r="H29" s="25">
        <f t="shared" si="3"/>
        <v>89388</v>
      </c>
    </row>
    <row r="30" spans="1:8" s="10" customFormat="1" ht="15.75" customHeight="1" x14ac:dyDescent="0.25">
      <c r="A30" s="15"/>
      <c r="B30" s="30" t="s">
        <v>44</v>
      </c>
      <c r="C30" s="23">
        <v>40000</v>
      </c>
      <c r="D30" s="24">
        <f t="shared" si="1"/>
        <v>1290</v>
      </c>
      <c r="E30" s="25">
        <f t="shared" si="2"/>
        <v>11610</v>
      </c>
      <c r="F30" s="25">
        <v>25000</v>
      </c>
      <c r="G30" s="24">
        <f t="shared" si="0"/>
        <v>806</v>
      </c>
      <c r="H30" s="25">
        <f t="shared" si="3"/>
        <v>7254</v>
      </c>
    </row>
    <row r="31" spans="1:8" s="10" customFormat="1" ht="15.75" customHeight="1" x14ac:dyDescent="0.25">
      <c r="A31" s="15">
        <v>22</v>
      </c>
      <c r="B31" s="22" t="s">
        <v>47</v>
      </c>
      <c r="C31" s="23">
        <v>12</v>
      </c>
      <c r="D31" s="24">
        <f t="shared" si="1"/>
        <v>0</v>
      </c>
      <c r="E31" s="25">
        <f t="shared" si="2"/>
        <v>0</v>
      </c>
      <c r="F31" s="22">
        <v>0</v>
      </c>
      <c r="G31" s="24">
        <f t="shared" si="0"/>
        <v>0</v>
      </c>
      <c r="H31" s="25">
        <f t="shared" si="3"/>
        <v>0</v>
      </c>
    </row>
    <row r="32" spans="1:8" s="10" customFormat="1" ht="15.75" customHeight="1" x14ac:dyDescent="0.25">
      <c r="A32" s="15">
        <v>22</v>
      </c>
      <c r="B32" s="22" t="s">
        <v>48</v>
      </c>
      <c r="C32" s="23">
        <v>131591</v>
      </c>
      <c r="D32" s="24">
        <f t="shared" si="1"/>
        <v>4245</v>
      </c>
      <c r="E32" s="25">
        <f t="shared" si="2"/>
        <v>38205</v>
      </c>
      <c r="F32" s="22">
        <v>112197</v>
      </c>
      <c r="G32" s="24">
        <f t="shared" si="0"/>
        <v>3619</v>
      </c>
      <c r="H32" s="25">
        <f t="shared" si="3"/>
        <v>32571</v>
      </c>
    </row>
    <row r="33" spans="1:8" s="10" customFormat="1" ht="15.75" customHeight="1" x14ac:dyDescent="0.25">
      <c r="A33" s="15">
        <v>22</v>
      </c>
      <c r="B33" s="22" t="s">
        <v>49</v>
      </c>
      <c r="C33" s="23">
        <v>264632</v>
      </c>
      <c r="D33" s="24">
        <f t="shared" si="1"/>
        <v>8537</v>
      </c>
      <c r="E33" s="25">
        <f t="shared" si="2"/>
        <v>76833</v>
      </c>
      <c r="F33" s="22">
        <v>262050</v>
      </c>
      <c r="G33" s="24">
        <f t="shared" si="0"/>
        <v>8453</v>
      </c>
      <c r="H33" s="25">
        <f t="shared" si="3"/>
        <v>76077</v>
      </c>
    </row>
    <row r="34" spans="1:8" s="10" customFormat="1" ht="15.75" customHeight="1" x14ac:dyDescent="0.25">
      <c r="A34" s="15">
        <v>22</v>
      </c>
      <c r="B34" s="22" t="s">
        <v>50</v>
      </c>
      <c r="C34" s="23">
        <v>249031</v>
      </c>
      <c r="D34" s="24">
        <f t="shared" si="1"/>
        <v>8033</v>
      </c>
      <c r="E34" s="25">
        <f t="shared" si="2"/>
        <v>72297</v>
      </c>
      <c r="F34" s="22">
        <v>197589</v>
      </c>
      <c r="G34" s="24">
        <f t="shared" si="0"/>
        <v>6374</v>
      </c>
      <c r="H34" s="25">
        <f t="shared" si="3"/>
        <v>57366</v>
      </c>
    </row>
    <row r="35" spans="1:8" s="10" customFormat="1" ht="15.75" customHeight="1" x14ac:dyDescent="0.25">
      <c r="A35" s="15">
        <v>22</v>
      </c>
      <c r="B35" s="22" t="s">
        <v>51</v>
      </c>
      <c r="C35" s="23">
        <v>173097</v>
      </c>
      <c r="D35" s="24">
        <f t="shared" si="1"/>
        <v>5584</v>
      </c>
      <c r="E35" s="25">
        <f t="shared" si="2"/>
        <v>50256</v>
      </c>
      <c r="F35" s="22">
        <v>135105</v>
      </c>
      <c r="G35" s="24">
        <f t="shared" si="0"/>
        <v>4358</v>
      </c>
      <c r="H35" s="25">
        <f t="shared" si="3"/>
        <v>39222</v>
      </c>
    </row>
    <row r="36" spans="1:8" s="10" customFormat="1" ht="15.75" customHeight="1" x14ac:dyDescent="0.25">
      <c r="A36" s="15">
        <v>22</v>
      </c>
      <c r="B36" s="22" t="s">
        <v>52</v>
      </c>
      <c r="C36" s="23">
        <v>8425</v>
      </c>
      <c r="D36" s="24">
        <f t="shared" si="1"/>
        <v>272</v>
      </c>
      <c r="E36" s="25">
        <f t="shared" si="2"/>
        <v>2448</v>
      </c>
      <c r="F36" s="22">
        <v>8425</v>
      </c>
      <c r="G36" s="24">
        <f t="shared" si="0"/>
        <v>272</v>
      </c>
      <c r="H36" s="25">
        <f t="shared" si="3"/>
        <v>2448</v>
      </c>
    </row>
    <row r="37" spans="1:8" s="10" customFormat="1" ht="15.75" customHeight="1" x14ac:dyDescent="0.25">
      <c r="A37" s="15">
        <v>22</v>
      </c>
      <c r="B37" s="22" t="s">
        <v>53</v>
      </c>
      <c r="C37" s="23">
        <v>72612</v>
      </c>
      <c r="D37" s="24">
        <f t="shared" si="1"/>
        <v>2342</v>
      </c>
      <c r="E37" s="25">
        <f t="shared" si="2"/>
        <v>21078</v>
      </c>
      <c r="F37" s="22">
        <v>56448</v>
      </c>
      <c r="G37" s="24">
        <f t="shared" si="0"/>
        <v>1821</v>
      </c>
      <c r="H37" s="25">
        <f t="shared" si="3"/>
        <v>16389</v>
      </c>
    </row>
    <row r="38" spans="1:8" s="10" customFormat="1" ht="15.75" customHeight="1" x14ac:dyDescent="0.25">
      <c r="A38" s="15">
        <v>22</v>
      </c>
      <c r="B38" s="22" t="s">
        <v>54</v>
      </c>
      <c r="C38" s="23">
        <v>39800</v>
      </c>
      <c r="D38" s="24">
        <f t="shared" si="1"/>
        <v>1284</v>
      </c>
      <c r="E38" s="25">
        <f t="shared" si="2"/>
        <v>11556</v>
      </c>
      <c r="F38" s="22">
        <v>46600</v>
      </c>
      <c r="G38" s="24">
        <f t="shared" si="0"/>
        <v>1503</v>
      </c>
      <c r="H38" s="25">
        <f t="shared" si="3"/>
        <v>13527</v>
      </c>
    </row>
    <row r="39" spans="1:8" s="10" customFormat="1" ht="15.75" customHeight="1" x14ac:dyDescent="0.25">
      <c r="A39" s="15">
        <v>22</v>
      </c>
      <c r="B39" s="22" t="s">
        <v>55</v>
      </c>
      <c r="C39" s="23">
        <v>11000</v>
      </c>
      <c r="D39" s="24">
        <f t="shared" si="1"/>
        <v>355</v>
      </c>
      <c r="E39" s="25">
        <f t="shared" si="2"/>
        <v>3195</v>
      </c>
      <c r="F39" s="22">
        <v>11100</v>
      </c>
      <c r="G39" s="24">
        <f t="shared" si="0"/>
        <v>358</v>
      </c>
      <c r="H39" s="25">
        <f t="shared" si="3"/>
        <v>3222</v>
      </c>
    </row>
    <row r="40" spans="1:8" s="10" customFormat="1" ht="15.75" customHeight="1" x14ac:dyDescent="0.25">
      <c r="A40" s="15">
        <v>22</v>
      </c>
      <c r="B40" s="22" t="s">
        <v>56</v>
      </c>
      <c r="C40" s="23">
        <v>31965</v>
      </c>
      <c r="D40" s="24">
        <f t="shared" si="1"/>
        <v>1031</v>
      </c>
      <c r="E40" s="25">
        <f t="shared" si="2"/>
        <v>9279</v>
      </c>
      <c r="F40" s="22">
        <v>31965</v>
      </c>
      <c r="G40" s="24">
        <f t="shared" si="0"/>
        <v>1031</v>
      </c>
      <c r="H40" s="25">
        <f t="shared" si="3"/>
        <v>9279</v>
      </c>
    </row>
  </sheetData>
  <mergeCells count="5">
    <mergeCell ref="A1:H1"/>
    <mergeCell ref="C3:E3"/>
    <mergeCell ref="F3:H3"/>
    <mergeCell ref="A3:A4"/>
    <mergeCell ref="B3:B4"/>
  </mergeCells>
  <phoneticPr fontId="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6"/>
  <sheetViews>
    <sheetView workbookViewId="0">
      <selection activeCell="A24" sqref="A24:XFD24"/>
    </sheetView>
  </sheetViews>
  <sheetFormatPr defaultColWidth="9" defaultRowHeight="14.4" x14ac:dyDescent="0.25"/>
  <cols>
    <col min="1" max="6" width="9" style="1"/>
    <col min="8" max="12" width="15.88671875" style="1" customWidth="1"/>
  </cols>
  <sheetData>
    <row r="1" spans="1:12" x14ac:dyDescent="0.25">
      <c r="H1"/>
      <c r="I1"/>
      <c r="J1"/>
      <c r="K1"/>
      <c r="L1"/>
    </row>
    <row r="2" spans="1:12" x14ac:dyDescent="0.25">
      <c r="B2" s="1" t="s">
        <v>57</v>
      </c>
      <c r="H2"/>
      <c r="I2"/>
      <c r="J2"/>
      <c r="K2"/>
      <c r="L2"/>
    </row>
    <row r="3" spans="1:12" x14ac:dyDescent="0.25">
      <c r="A3" s="2"/>
      <c r="B3" s="3" t="s">
        <v>58</v>
      </c>
      <c r="C3" s="3" t="s">
        <v>44</v>
      </c>
      <c r="D3" s="3" t="s">
        <v>59</v>
      </c>
      <c r="E3" s="3" t="s">
        <v>60</v>
      </c>
      <c r="F3" s="3" t="s">
        <v>61</v>
      </c>
      <c r="H3" s="4" t="s">
        <v>58</v>
      </c>
      <c r="I3" s="4" t="s">
        <v>44</v>
      </c>
      <c r="J3" s="4" t="s">
        <v>59</v>
      </c>
      <c r="K3" s="4" t="s">
        <v>62</v>
      </c>
      <c r="L3" s="4" t="s">
        <v>61</v>
      </c>
    </row>
    <row r="4" spans="1:12" x14ac:dyDescent="0.25">
      <c r="A4" s="2" t="s">
        <v>61</v>
      </c>
      <c r="B4" s="3">
        <v>929160.1</v>
      </c>
      <c r="C4" s="3">
        <v>3228677.0570203699</v>
      </c>
      <c r="D4" s="3">
        <v>280871.167830622</v>
      </c>
      <c r="E4" s="3">
        <v>11773.8492109975</v>
      </c>
      <c r="F4" s="3">
        <v>4450482.1740619903</v>
      </c>
      <c r="H4" s="5">
        <f>SUM(H5:H35)</f>
        <v>880629.76399999997</v>
      </c>
      <c r="I4" s="5">
        <f t="shared" ref="I4:L4" si="0">SUM(I5:I35)</f>
        <v>2945968</v>
      </c>
      <c r="J4" s="5">
        <f t="shared" si="0"/>
        <v>273007</v>
      </c>
      <c r="K4" s="5">
        <f t="shared" si="0"/>
        <v>12499.2</v>
      </c>
      <c r="L4" s="5">
        <f t="shared" si="0"/>
        <v>4112103.9640000002</v>
      </c>
    </row>
    <row r="5" spans="1:12" ht="25.2" x14ac:dyDescent="0.25">
      <c r="A5" s="6" t="s">
        <v>25</v>
      </c>
      <c r="B5" s="3">
        <v>0</v>
      </c>
      <c r="C5" s="3">
        <v>590677.87303268898</v>
      </c>
      <c r="D5" s="3">
        <v>13417.607031825401</v>
      </c>
      <c r="E5" s="3">
        <v>0</v>
      </c>
      <c r="F5" s="3">
        <v>604095.48006451502</v>
      </c>
      <c r="H5" s="5"/>
      <c r="I5" s="5">
        <v>568400</v>
      </c>
      <c r="J5" s="5">
        <v>13418</v>
      </c>
      <c r="K5" s="5"/>
      <c r="L5" s="5">
        <f>SUM(H5:K5)</f>
        <v>581818</v>
      </c>
    </row>
    <row r="6" spans="1:12" x14ac:dyDescent="0.25">
      <c r="A6" s="6" t="s">
        <v>26</v>
      </c>
      <c r="B6" s="3">
        <v>0</v>
      </c>
      <c r="C6" s="3">
        <v>104193.53428571401</v>
      </c>
      <c r="D6" s="3">
        <v>6896</v>
      </c>
      <c r="E6" s="3">
        <v>720</v>
      </c>
      <c r="F6" s="3">
        <v>111809.53428571401</v>
      </c>
      <c r="H6" s="5">
        <v>0</v>
      </c>
      <c r="I6" s="5">
        <v>78149</v>
      </c>
      <c r="J6" s="5">
        <v>5600</v>
      </c>
      <c r="K6" s="5">
        <v>740</v>
      </c>
      <c r="L6" s="5">
        <f t="shared" ref="L6:L35" si="1">SUM(H6:K6)</f>
        <v>84489</v>
      </c>
    </row>
    <row r="7" spans="1:12" x14ac:dyDescent="0.25">
      <c r="A7" s="6" t="s">
        <v>27</v>
      </c>
      <c r="B7" s="3">
        <v>0</v>
      </c>
      <c r="C7" s="3">
        <v>267574</v>
      </c>
      <c r="D7" s="3">
        <v>17308</v>
      </c>
      <c r="E7" s="3">
        <v>625</v>
      </c>
      <c r="F7" s="3">
        <v>285507</v>
      </c>
      <c r="H7" s="5"/>
      <c r="I7" s="5">
        <v>279254</v>
      </c>
      <c r="J7" s="5">
        <v>17312</v>
      </c>
      <c r="K7" s="5">
        <v>666</v>
      </c>
      <c r="L7" s="5">
        <f t="shared" si="1"/>
        <v>297232</v>
      </c>
    </row>
    <row r="8" spans="1:12" ht="25.2" x14ac:dyDescent="0.25">
      <c r="A8" s="6" t="s">
        <v>28</v>
      </c>
      <c r="B8" s="3">
        <v>4742.6000000000004</v>
      </c>
      <c r="C8" s="3">
        <v>0</v>
      </c>
      <c r="D8" s="3">
        <v>32559.876284284499</v>
      </c>
      <c r="E8" s="3">
        <v>491.549210997476</v>
      </c>
      <c r="F8" s="3">
        <v>37794.025495282003</v>
      </c>
      <c r="H8" s="5">
        <v>3500</v>
      </c>
      <c r="I8" s="5"/>
      <c r="J8" s="5">
        <v>29777</v>
      </c>
      <c r="K8" s="5">
        <v>446</v>
      </c>
      <c r="L8" s="5">
        <f t="shared" si="1"/>
        <v>33723</v>
      </c>
    </row>
    <row r="9" spans="1:12" x14ac:dyDescent="0.25">
      <c r="A9" s="6" t="s">
        <v>29</v>
      </c>
      <c r="B9" s="3">
        <v>0</v>
      </c>
      <c r="C9" s="3">
        <v>151062.39999999999</v>
      </c>
      <c r="D9" s="3">
        <v>21021</v>
      </c>
      <c r="E9" s="3">
        <v>601.54</v>
      </c>
      <c r="F9" s="3">
        <v>172684.94</v>
      </c>
      <c r="H9" s="5"/>
      <c r="I9" s="5">
        <v>143000</v>
      </c>
      <c r="J9" s="5">
        <v>19025</v>
      </c>
      <c r="K9" s="5">
        <v>500</v>
      </c>
      <c r="L9" s="5">
        <f t="shared" si="1"/>
        <v>162525</v>
      </c>
    </row>
    <row r="10" spans="1:12" x14ac:dyDescent="0.25">
      <c r="A10" s="6" t="s">
        <v>30</v>
      </c>
      <c r="B10" s="3">
        <v>0</v>
      </c>
      <c r="C10" s="3">
        <v>13615.2</v>
      </c>
      <c r="D10" s="3">
        <v>19461.5</v>
      </c>
      <c r="E10" s="3">
        <v>306</v>
      </c>
      <c r="F10" s="3">
        <v>33382.699999999997</v>
      </c>
      <c r="H10" s="5">
        <v>0</v>
      </c>
      <c r="I10" s="5">
        <v>22041</v>
      </c>
      <c r="J10" s="5">
        <v>18413</v>
      </c>
      <c r="K10" s="5">
        <v>320</v>
      </c>
      <c r="L10" s="5">
        <f t="shared" si="1"/>
        <v>40774</v>
      </c>
    </row>
    <row r="11" spans="1:12" x14ac:dyDescent="0.25">
      <c r="A11" s="6" t="s">
        <v>31</v>
      </c>
      <c r="B11" s="3">
        <v>0</v>
      </c>
      <c r="C11" s="3">
        <v>112974</v>
      </c>
      <c r="D11" s="3">
        <v>12380</v>
      </c>
      <c r="E11" s="3">
        <v>0</v>
      </c>
      <c r="F11" s="3">
        <v>125354</v>
      </c>
      <c r="H11" s="5"/>
      <c r="I11" s="5">
        <v>111421</v>
      </c>
      <c r="J11" s="5">
        <v>12380</v>
      </c>
      <c r="K11" s="5"/>
      <c r="L11" s="5">
        <f t="shared" si="1"/>
        <v>123801</v>
      </c>
    </row>
    <row r="12" spans="1:12" ht="25.2" x14ac:dyDescent="0.25">
      <c r="A12" s="6" t="s">
        <v>32</v>
      </c>
      <c r="B12" s="3">
        <v>835</v>
      </c>
      <c r="C12" s="3">
        <v>144900</v>
      </c>
      <c r="D12" s="3">
        <v>12163.998312387799</v>
      </c>
      <c r="E12" s="3">
        <v>0</v>
      </c>
      <c r="F12" s="3">
        <v>157898.99831238799</v>
      </c>
      <c r="H12" s="5">
        <v>835</v>
      </c>
      <c r="I12" s="5">
        <v>133021</v>
      </c>
      <c r="J12" s="5">
        <v>12100</v>
      </c>
      <c r="K12" s="5"/>
      <c r="L12" s="5">
        <f t="shared" si="1"/>
        <v>145956</v>
      </c>
    </row>
    <row r="13" spans="1:12" x14ac:dyDescent="0.25">
      <c r="A13" s="6" t="s">
        <v>33</v>
      </c>
      <c r="B13" s="3">
        <v>0</v>
      </c>
      <c r="C13" s="3">
        <v>0</v>
      </c>
      <c r="D13" s="3">
        <v>5092</v>
      </c>
      <c r="E13" s="3">
        <v>120</v>
      </c>
      <c r="F13" s="3">
        <v>5212</v>
      </c>
      <c r="H13" s="5"/>
      <c r="I13" s="5"/>
      <c r="J13" s="5">
        <v>4500</v>
      </c>
      <c r="K13" s="5">
        <v>190</v>
      </c>
      <c r="L13" s="5">
        <f t="shared" si="1"/>
        <v>4690</v>
      </c>
    </row>
    <row r="14" spans="1:12" x14ac:dyDescent="0.25">
      <c r="A14" s="6" t="s">
        <v>34</v>
      </c>
      <c r="B14" s="3">
        <v>0</v>
      </c>
      <c r="C14" s="3">
        <v>203978.74671428601</v>
      </c>
      <c r="D14" s="3">
        <v>1150</v>
      </c>
      <c r="E14" s="3">
        <v>279</v>
      </c>
      <c r="F14" s="3">
        <v>205407.74671428601</v>
      </c>
      <c r="H14" s="5">
        <v>0</v>
      </c>
      <c r="I14" s="5">
        <v>168250</v>
      </c>
      <c r="J14" s="5">
        <v>650</v>
      </c>
      <c r="K14" s="5">
        <v>456</v>
      </c>
      <c r="L14" s="5">
        <f t="shared" si="1"/>
        <v>169356</v>
      </c>
    </row>
    <row r="15" spans="1:12" x14ac:dyDescent="0.25">
      <c r="A15" s="6" t="s">
        <v>35</v>
      </c>
      <c r="B15" s="3">
        <v>0</v>
      </c>
      <c r="C15" s="3">
        <v>84652</v>
      </c>
      <c r="D15" s="3">
        <v>630</v>
      </c>
      <c r="E15" s="3">
        <v>0</v>
      </c>
      <c r="F15" s="3">
        <v>85282</v>
      </c>
      <c r="H15" s="5"/>
      <c r="I15" s="5">
        <v>92800</v>
      </c>
      <c r="J15" s="5">
        <v>650</v>
      </c>
      <c r="K15" s="5">
        <v>388</v>
      </c>
      <c r="L15" s="5">
        <f t="shared" si="1"/>
        <v>93838</v>
      </c>
    </row>
    <row r="16" spans="1:12" x14ac:dyDescent="0.25">
      <c r="A16" s="6" t="s">
        <v>36</v>
      </c>
      <c r="B16" s="3">
        <v>4500</v>
      </c>
      <c r="C16" s="3">
        <v>154178.57142857101</v>
      </c>
      <c r="D16" s="3">
        <v>1571</v>
      </c>
      <c r="E16" s="3">
        <v>0</v>
      </c>
      <c r="F16" s="3">
        <v>160249.57142857101</v>
      </c>
      <c r="H16" s="5">
        <v>1000</v>
      </c>
      <c r="I16" s="5">
        <v>176400</v>
      </c>
      <c r="J16" s="5">
        <v>800</v>
      </c>
      <c r="K16" s="5">
        <v>0</v>
      </c>
      <c r="L16" s="5">
        <f t="shared" si="1"/>
        <v>178200</v>
      </c>
    </row>
    <row r="17" spans="1:12" x14ac:dyDescent="0.25">
      <c r="A17" s="6" t="s">
        <v>37</v>
      </c>
      <c r="B17" s="3">
        <v>0</v>
      </c>
      <c r="C17" s="3">
        <v>95000</v>
      </c>
      <c r="D17" s="3">
        <v>5876.1</v>
      </c>
      <c r="E17" s="3">
        <v>0</v>
      </c>
      <c r="F17" s="3">
        <v>100876.1</v>
      </c>
      <c r="H17" s="5"/>
      <c r="I17" s="5">
        <v>94000</v>
      </c>
      <c r="J17" s="5">
        <v>5929</v>
      </c>
      <c r="K17" s="5"/>
      <c r="L17" s="5">
        <f t="shared" si="1"/>
        <v>99929</v>
      </c>
    </row>
    <row r="18" spans="1:12" x14ac:dyDescent="0.25">
      <c r="A18" s="6" t="s">
        <v>38</v>
      </c>
      <c r="B18" s="3">
        <v>0</v>
      </c>
      <c r="C18" s="3">
        <v>97020.4</v>
      </c>
      <c r="D18" s="3">
        <v>9039</v>
      </c>
      <c r="E18" s="3">
        <v>0</v>
      </c>
      <c r="F18" s="3">
        <v>106059.4</v>
      </c>
      <c r="H18" s="5"/>
      <c r="I18" s="5">
        <v>100000</v>
      </c>
      <c r="J18" s="5">
        <v>8000</v>
      </c>
      <c r="K18" s="5"/>
      <c r="L18" s="5">
        <f t="shared" si="1"/>
        <v>108000</v>
      </c>
    </row>
    <row r="19" spans="1:12" x14ac:dyDescent="0.25">
      <c r="A19" s="6" t="s">
        <v>39</v>
      </c>
      <c r="B19" s="3">
        <v>0</v>
      </c>
      <c r="C19" s="3">
        <v>257324.94584482</v>
      </c>
      <c r="D19" s="3">
        <v>12659.9832021247</v>
      </c>
      <c r="E19" s="3">
        <v>0</v>
      </c>
      <c r="F19" s="3">
        <v>269984.92904694402</v>
      </c>
      <c r="H19" s="5">
        <v>0</v>
      </c>
      <c r="I19" s="5">
        <v>244828</v>
      </c>
      <c r="J19" s="5">
        <v>13712</v>
      </c>
      <c r="K19" s="5">
        <v>0</v>
      </c>
      <c r="L19" s="5">
        <f t="shared" si="1"/>
        <v>258540</v>
      </c>
    </row>
    <row r="20" spans="1:12" x14ac:dyDescent="0.25">
      <c r="A20" s="7" t="s">
        <v>40</v>
      </c>
      <c r="B20" s="3">
        <v>0</v>
      </c>
      <c r="C20" s="3">
        <v>0</v>
      </c>
      <c r="D20" s="3">
        <v>695.07</v>
      </c>
      <c r="E20" s="3">
        <v>0</v>
      </c>
      <c r="F20" s="3">
        <v>695.07</v>
      </c>
      <c r="H20" s="5"/>
      <c r="I20" s="5">
        <v>230</v>
      </c>
      <c r="J20" s="5"/>
      <c r="K20" s="5"/>
      <c r="L20" s="5">
        <f t="shared" si="1"/>
        <v>230</v>
      </c>
    </row>
    <row r="21" spans="1:12" x14ac:dyDescent="0.25">
      <c r="A21" s="6" t="s">
        <v>41</v>
      </c>
      <c r="B21" s="3">
        <v>5440</v>
      </c>
      <c r="C21" s="3">
        <v>150800</v>
      </c>
      <c r="D21" s="3">
        <v>4610</v>
      </c>
      <c r="E21" s="3">
        <v>0</v>
      </c>
      <c r="F21" s="3">
        <v>160850</v>
      </c>
      <c r="H21" s="5">
        <v>5490</v>
      </c>
      <c r="I21" s="5">
        <v>157000</v>
      </c>
      <c r="J21" s="5">
        <v>4770</v>
      </c>
      <c r="K21" s="5">
        <v>0</v>
      </c>
      <c r="L21" s="5">
        <f t="shared" si="1"/>
        <v>167260</v>
      </c>
    </row>
    <row r="22" spans="1:12" x14ac:dyDescent="0.25">
      <c r="A22" s="6" t="s">
        <v>42</v>
      </c>
      <c r="B22" s="3">
        <v>74144.5</v>
      </c>
      <c r="C22" s="3">
        <v>15256.3714285714</v>
      </c>
      <c r="D22" s="3">
        <v>1462</v>
      </c>
      <c r="E22" s="3">
        <v>0</v>
      </c>
      <c r="F22" s="3">
        <v>90862.871428571394</v>
      </c>
      <c r="H22" s="5">
        <v>58446.764000000003</v>
      </c>
      <c r="I22" s="5">
        <v>2098</v>
      </c>
      <c r="J22" s="5">
        <v>1789</v>
      </c>
      <c r="K22" s="5"/>
      <c r="L22" s="5">
        <f t="shared" si="1"/>
        <v>62333.764000000003</v>
      </c>
    </row>
    <row r="23" spans="1:12" x14ac:dyDescent="0.25">
      <c r="A23" s="6" t="s">
        <v>45</v>
      </c>
      <c r="B23" s="3">
        <v>165660</v>
      </c>
      <c r="C23" s="3">
        <v>0</v>
      </c>
      <c r="D23" s="3">
        <v>2710</v>
      </c>
      <c r="E23" s="3">
        <v>660</v>
      </c>
      <c r="F23" s="3">
        <v>169030</v>
      </c>
      <c r="H23" s="5">
        <v>164150</v>
      </c>
      <c r="I23" s="5">
        <v>0</v>
      </c>
      <c r="J23" s="5">
        <v>4128</v>
      </c>
      <c r="K23" s="5">
        <v>660</v>
      </c>
      <c r="L23" s="5">
        <f t="shared" si="1"/>
        <v>168938</v>
      </c>
    </row>
    <row r="24" spans="1:12" x14ac:dyDescent="0.25">
      <c r="A24" s="6" t="s">
        <v>14</v>
      </c>
      <c r="B24" s="3">
        <v>0</v>
      </c>
      <c r="C24" s="3">
        <v>190672.9</v>
      </c>
      <c r="D24" s="3">
        <v>1005</v>
      </c>
      <c r="E24" s="3">
        <v>0</v>
      </c>
      <c r="F24" s="3">
        <v>191677.9</v>
      </c>
      <c r="H24" s="5"/>
      <c r="I24" s="5">
        <v>129184</v>
      </c>
      <c r="J24" s="5">
        <v>908</v>
      </c>
      <c r="K24" s="5"/>
      <c r="L24" s="5">
        <f t="shared" si="1"/>
        <v>130092</v>
      </c>
    </row>
    <row r="25" spans="1:12" x14ac:dyDescent="0.25">
      <c r="A25" s="6" t="s">
        <v>46</v>
      </c>
      <c r="B25" s="3">
        <v>346120</v>
      </c>
      <c r="C25" s="3">
        <v>40000</v>
      </c>
      <c r="D25" s="3">
        <v>7250</v>
      </c>
      <c r="E25" s="3">
        <v>0</v>
      </c>
      <c r="F25" s="3">
        <v>393370</v>
      </c>
      <c r="H25" s="5">
        <v>307900</v>
      </c>
      <c r="I25" s="5">
        <v>25000</v>
      </c>
      <c r="J25" s="5">
        <v>6000</v>
      </c>
      <c r="K25" s="5"/>
      <c r="L25" s="5">
        <f t="shared" si="1"/>
        <v>338900</v>
      </c>
    </row>
    <row r="26" spans="1:12" x14ac:dyDescent="0.25">
      <c r="A26" s="6" t="s">
        <v>47</v>
      </c>
      <c r="B26" s="3">
        <v>0</v>
      </c>
      <c r="C26" s="3">
        <v>0</v>
      </c>
      <c r="D26" s="3">
        <v>0</v>
      </c>
      <c r="E26" s="3">
        <v>11.76</v>
      </c>
      <c r="F26" s="3">
        <v>11.76</v>
      </c>
      <c r="H26" s="5"/>
      <c r="I26" s="5"/>
      <c r="J26" s="5"/>
      <c r="K26" s="5">
        <v>0</v>
      </c>
      <c r="L26" s="5">
        <f t="shared" si="1"/>
        <v>0</v>
      </c>
    </row>
    <row r="27" spans="1:12" x14ac:dyDescent="0.25">
      <c r="A27" s="6" t="s">
        <v>48</v>
      </c>
      <c r="B27" s="3">
        <v>1100</v>
      </c>
      <c r="C27" s="3">
        <v>128300</v>
      </c>
      <c r="D27" s="3">
        <v>2190.8330000000001</v>
      </c>
      <c r="E27" s="3">
        <v>0</v>
      </c>
      <c r="F27" s="3">
        <v>131590.83300000001</v>
      </c>
      <c r="H27" s="5">
        <v>11000</v>
      </c>
      <c r="I27" s="5">
        <v>99000</v>
      </c>
      <c r="J27" s="5">
        <v>2197</v>
      </c>
      <c r="K27" s="5">
        <v>0</v>
      </c>
      <c r="L27" s="5">
        <f t="shared" si="1"/>
        <v>112197</v>
      </c>
    </row>
    <row r="28" spans="1:12" x14ac:dyDescent="0.25">
      <c r="A28" s="6" t="s">
        <v>49</v>
      </c>
      <c r="B28" s="3">
        <v>250160</v>
      </c>
      <c r="C28" s="3">
        <v>4337</v>
      </c>
      <c r="D28" s="3">
        <v>8915</v>
      </c>
      <c r="E28" s="3">
        <v>1220</v>
      </c>
      <c r="F28" s="3">
        <v>264632</v>
      </c>
      <c r="H28" s="5">
        <v>252000</v>
      </c>
      <c r="I28" s="5">
        <v>0</v>
      </c>
      <c r="J28" s="5">
        <v>8850</v>
      </c>
      <c r="K28" s="5">
        <v>1200</v>
      </c>
      <c r="L28" s="5">
        <f t="shared" si="1"/>
        <v>262050</v>
      </c>
    </row>
    <row r="29" spans="1:12" x14ac:dyDescent="0.25">
      <c r="A29" s="6" t="s">
        <v>50</v>
      </c>
      <c r="B29" s="3">
        <v>32000</v>
      </c>
      <c r="C29" s="3">
        <v>207785.714285714</v>
      </c>
      <c r="D29" s="3">
        <v>9025</v>
      </c>
      <c r="E29" s="3">
        <v>220</v>
      </c>
      <c r="F29" s="3">
        <v>249030.714285714</v>
      </c>
      <c r="H29" s="8">
        <v>32000</v>
      </c>
      <c r="I29" s="8">
        <v>156344</v>
      </c>
      <c r="J29" s="8">
        <v>9025</v>
      </c>
      <c r="K29" s="8">
        <v>220</v>
      </c>
      <c r="L29" s="5">
        <f t="shared" si="1"/>
        <v>197589</v>
      </c>
    </row>
    <row r="30" spans="1:12" x14ac:dyDescent="0.25">
      <c r="A30" s="6" t="s">
        <v>51</v>
      </c>
      <c r="B30" s="3">
        <v>27800</v>
      </c>
      <c r="C30" s="3">
        <v>130540</v>
      </c>
      <c r="D30" s="3">
        <v>14750</v>
      </c>
      <c r="E30" s="3">
        <v>7.2</v>
      </c>
      <c r="F30" s="3">
        <v>173097.2</v>
      </c>
      <c r="H30" s="5">
        <v>27800</v>
      </c>
      <c r="I30" s="5">
        <v>92548</v>
      </c>
      <c r="J30" s="5">
        <v>14750</v>
      </c>
      <c r="K30" s="5">
        <v>7.2</v>
      </c>
      <c r="L30" s="5">
        <f t="shared" si="1"/>
        <v>135105.20000000001</v>
      </c>
    </row>
    <row r="31" spans="1:12" x14ac:dyDescent="0.25">
      <c r="A31" s="6" t="s">
        <v>52</v>
      </c>
      <c r="B31" s="3">
        <v>4558</v>
      </c>
      <c r="C31" s="3">
        <v>0</v>
      </c>
      <c r="D31" s="3">
        <v>0</v>
      </c>
      <c r="E31" s="3">
        <v>3867</v>
      </c>
      <c r="F31" s="3">
        <v>8425</v>
      </c>
      <c r="H31" s="9">
        <v>4558</v>
      </c>
      <c r="I31" s="9">
        <v>0</v>
      </c>
      <c r="J31" s="9">
        <v>0</v>
      </c>
      <c r="K31" s="9">
        <v>3867</v>
      </c>
      <c r="L31" s="5">
        <f t="shared" si="1"/>
        <v>8425</v>
      </c>
    </row>
    <row r="32" spans="1:12" x14ac:dyDescent="0.25">
      <c r="A32" s="6" t="s">
        <v>53</v>
      </c>
      <c r="B32" s="3">
        <v>0</v>
      </c>
      <c r="C32" s="3">
        <v>62000</v>
      </c>
      <c r="D32" s="3">
        <v>9607.2000000000007</v>
      </c>
      <c r="E32" s="3">
        <v>1004.8</v>
      </c>
      <c r="F32" s="3">
        <v>72612</v>
      </c>
      <c r="H32" s="5"/>
      <c r="I32" s="5">
        <v>47000</v>
      </c>
      <c r="J32" s="5">
        <v>8359</v>
      </c>
      <c r="K32" s="5">
        <v>1089</v>
      </c>
      <c r="L32" s="5">
        <f t="shared" si="1"/>
        <v>56448</v>
      </c>
    </row>
    <row r="33" spans="1:12" x14ac:dyDescent="0.25">
      <c r="A33" s="6" t="s">
        <v>54</v>
      </c>
      <c r="B33" s="3">
        <v>1100</v>
      </c>
      <c r="C33" s="3">
        <v>21600</v>
      </c>
      <c r="D33" s="3">
        <v>15460</v>
      </c>
      <c r="E33" s="3">
        <v>1640</v>
      </c>
      <c r="F33" s="3">
        <v>39800</v>
      </c>
      <c r="H33" s="5">
        <v>850</v>
      </c>
      <c r="I33" s="5">
        <v>26000</v>
      </c>
      <c r="J33" s="5">
        <v>18000</v>
      </c>
      <c r="K33" s="5">
        <v>1750</v>
      </c>
      <c r="L33" s="5">
        <f t="shared" si="1"/>
        <v>46600</v>
      </c>
    </row>
    <row r="34" spans="1:12" x14ac:dyDescent="0.25">
      <c r="A34" s="6" t="s">
        <v>55</v>
      </c>
      <c r="B34" s="3">
        <v>11000</v>
      </c>
      <c r="C34" s="3">
        <v>0</v>
      </c>
      <c r="D34" s="3">
        <v>0</v>
      </c>
      <c r="E34" s="3">
        <v>0</v>
      </c>
      <c r="F34" s="3">
        <v>11000</v>
      </c>
      <c r="H34" s="5">
        <v>11100</v>
      </c>
      <c r="I34" s="5"/>
      <c r="J34" s="5"/>
      <c r="K34" s="5"/>
      <c r="L34" s="5">
        <f t="shared" si="1"/>
        <v>11100</v>
      </c>
    </row>
    <row r="35" spans="1:12" x14ac:dyDescent="0.25">
      <c r="A35" s="6" t="s">
        <v>56</v>
      </c>
      <c r="B35" s="3">
        <v>0</v>
      </c>
      <c r="C35" s="3">
        <v>0</v>
      </c>
      <c r="D35" s="3">
        <v>31965</v>
      </c>
      <c r="E35" s="3">
        <v>0</v>
      </c>
      <c r="F35" s="3">
        <v>31965</v>
      </c>
      <c r="H35" s="5"/>
      <c r="I35" s="5"/>
      <c r="J35" s="5">
        <v>31965</v>
      </c>
      <c r="K35" s="5"/>
      <c r="L35" s="5">
        <f t="shared" si="1"/>
        <v>31965</v>
      </c>
    </row>
    <row r="36" spans="1:12" x14ac:dyDescent="0.25">
      <c r="H36" s="2"/>
      <c r="I36" s="2"/>
      <c r="J36" s="2"/>
      <c r="K36" s="2"/>
      <c r="L36" s="2"/>
    </row>
  </sheetData>
  <phoneticPr fontId="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电量督导表</vt:lpstr>
      <vt:lpstr>计划参考</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闫雅惠</dc:creator>
  <cp:lastModifiedBy>苏速</cp:lastModifiedBy>
  <cp:lastPrinted>2018-10-10T08:37:00Z</cp:lastPrinted>
  <dcterms:created xsi:type="dcterms:W3CDTF">2018-10-10T06:41:00Z</dcterms:created>
  <dcterms:modified xsi:type="dcterms:W3CDTF">2018-11-22T00:03:19Z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