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hanjun/Desktop/MA20241209/Q3/"/>
    </mc:Choice>
  </mc:AlternateContent>
  <xr:revisionPtr revIDLastSave="0" documentId="13_ncr:1_{F03533B0-A246-554C-ABBE-2BFD54DCEEA5}" xr6:coauthVersionLast="47" xr6:coauthVersionMax="47" xr10:uidLastSave="{00000000-0000-0000-0000-000000000000}"/>
  <bookViews>
    <workbookView xWindow="11980" yWindow="5900" windowWidth="27640" windowHeight="16940" activeTab="7" xr2:uid="{54257EF5-8106-A34C-B249-454830E283D2}"/>
  </bookViews>
  <sheets>
    <sheet name="Sheet1 (2)" sheetId="6" r:id="rId1"/>
    <sheet name="Answer Report 1" sheetId="2" r:id="rId2"/>
    <sheet name="Sensitivity Report 1" sheetId="3" r:id="rId3"/>
    <sheet name="Answer Report 2" sheetId="4" r:id="rId4"/>
    <sheet name="Sensitivity Report 2" sheetId="5" r:id="rId5"/>
    <sheet name="Sheet1" sheetId="1" r:id="rId6"/>
    <sheet name="Answer Report 3" sheetId="9" r:id="rId7"/>
    <sheet name="Sensitivity Report 3" sheetId="10" r:id="rId8"/>
    <sheet name="B" sheetId="8" r:id="rId9"/>
  </sheets>
  <definedNames>
    <definedName name="solver_adj" localSheetId="8" hidden="1">B!$G$9:$J$9</definedName>
    <definedName name="solver_adj" localSheetId="5" hidden="1">Sheet1!$D$11:$G$11,Sheet1!$D$13:$K$13</definedName>
    <definedName name="solver_adj" localSheetId="0" hidden="1">'Sheet1 (2)'!$D$11:$G$11,'Sheet1 (2)'!$D$13:$K$13</definedName>
    <definedName name="solver_cvg" localSheetId="8" hidden="1">0.0001</definedName>
    <definedName name="solver_cvg" localSheetId="5" hidden="1">0.0001</definedName>
    <definedName name="solver_cvg" localSheetId="0" hidden="1">0.0001</definedName>
    <definedName name="solver_drv" localSheetId="8" hidden="1">1</definedName>
    <definedName name="solver_drv" localSheetId="5" hidden="1">1</definedName>
    <definedName name="solver_drv" localSheetId="0" hidden="1">1</definedName>
    <definedName name="solver_eng" localSheetId="8" hidden="1">2</definedName>
    <definedName name="solver_eng" localSheetId="5" hidden="1">2</definedName>
    <definedName name="solver_eng" localSheetId="0" hidden="1">2</definedName>
    <definedName name="solver_itr" localSheetId="8" hidden="1">2147483647</definedName>
    <definedName name="solver_itr" localSheetId="5" hidden="1">2147483647</definedName>
    <definedName name="solver_itr" localSheetId="0" hidden="1">2147483647</definedName>
    <definedName name="solver_lhs1" localSheetId="8" hidden="1">B!$G$11</definedName>
    <definedName name="solver_lhs1" localSheetId="5" hidden="1">Sheet1!$D$15:$D$18</definedName>
    <definedName name="solver_lhs1" localSheetId="0" hidden="1">'Sheet1 (2)'!$D$15:$D$18</definedName>
    <definedName name="solver_lhs2" localSheetId="8" hidden="1">B!$G$12:$G$16</definedName>
    <definedName name="solver_lhs2" localSheetId="5" hidden="1">Sheet1!$D$20</definedName>
    <definedName name="solver_lhs2" localSheetId="0" hidden="1">'Sheet1 (2)'!$D$20</definedName>
    <definedName name="solver_lhs3" localSheetId="5" hidden="1">Sheet1!$D$22:$D$24</definedName>
    <definedName name="solver_lhs3" localSheetId="0" hidden="1">'Sheet1 (2)'!$D$22:$D$24</definedName>
    <definedName name="solver_lhs4" localSheetId="5" hidden="1">Sheet1!$D$26</definedName>
    <definedName name="solver_lhs4" localSheetId="0" hidden="1">'Sheet1 (2)'!$D$26</definedName>
    <definedName name="solver_lin" localSheetId="8" hidden="1">1</definedName>
    <definedName name="solver_lin" localSheetId="5" hidden="1">1</definedName>
    <definedName name="solver_lin" localSheetId="0" hidden="1">1</definedName>
    <definedName name="solver_mip" localSheetId="8" hidden="1">2147483647</definedName>
    <definedName name="solver_mip" localSheetId="5" hidden="1">2147483647</definedName>
    <definedName name="solver_mip" localSheetId="0" hidden="1">2147483647</definedName>
    <definedName name="solver_mni" localSheetId="8" hidden="1">30</definedName>
    <definedName name="solver_mni" localSheetId="5" hidden="1">30</definedName>
    <definedName name="solver_mni" localSheetId="0" hidden="1">30</definedName>
    <definedName name="solver_mrt" localSheetId="8" hidden="1">0.075</definedName>
    <definedName name="solver_mrt" localSheetId="5" hidden="1">0.075</definedName>
    <definedName name="solver_mrt" localSheetId="0" hidden="1">0.075</definedName>
    <definedName name="solver_msl" localSheetId="8" hidden="1">2</definedName>
    <definedName name="solver_msl" localSheetId="5" hidden="1">2</definedName>
    <definedName name="solver_msl" localSheetId="0" hidden="1">2</definedName>
    <definedName name="solver_neg" localSheetId="8" hidden="1">1</definedName>
    <definedName name="solver_neg" localSheetId="5" hidden="1">1</definedName>
    <definedName name="solver_neg" localSheetId="0" hidden="1">1</definedName>
    <definedName name="solver_nod" localSheetId="8" hidden="1">2147483647</definedName>
    <definedName name="solver_nod" localSheetId="5" hidden="1">2147483647</definedName>
    <definedName name="solver_nod" localSheetId="0" hidden="1">2147483647</definedName>
    <definedName name="solver_num" localSheetId="8" hidden="1">2</definedName>
    <definedName name="solver_num" localSheetId="5" hidden="1">4</definedName>
    <definedName name="solver_num" localSheetId="0" hidden="1">3</definedName>
    <definedName name="solver_opt" localSheetId="8" hidden="1">B!$G$21</definedName>
    <definedName name="solver_opt" localSheetId="5" hidden="1">Sheet1!$D$25</definedName>
    <definedName name="solver_opt" localSheetId="0" hidden="1">'Sheet1 (2)'!$D$25</definedName>
    <definedName name="solver_pre" localSheetId="8" hidden="1">0.000001</definedName>
    <definedName name="solver_pre" localSheetId="5" hidden="1">0.000001</definedName>
    <definedName name="solver_pre" localSheetId="0" hidden="1">0.000001</definedName>
    <definedName name="solver_rbv" localSheetId="8" hidden="1">1</definedName>
    <definedName name="solver_rbv" localSheetId="5" hidden="1">1</definedName>
    <definedName name="solver_rbv" localSheetId="0" hidden="1">1</definedName>
    <definedName name="solver_rel1" localSheetId="8" hidden="1">3</definedName>
    <definedName name="solver_rel1" localSheetId="5" hidden="1">2</definedName>
    <definedName name="solver_rel1" localSheetId="0" hidden="1">2</definedName>
    <definedName name="solver_rel2" localSheetId="8" hidden="1">1</definedName>
    <definedName name="solver_rel2" localSheetId="5" hidden="1">1</definedName>
    <definedName name="solver_rel2" localSheetId="0" hidden="1">1</definedName>
    <definedName name="solver_rel3" localSheetId="5" hidden="1">2</definedName>
    <definedName name="solver_rel3" localSheetId="0" hidden="1">2</definedName>
    <definedName name="solver_rel4" localSheetId="5" hidden="1">2</definedName>
    <definedName name="solver_rel4" localSheetId="0" hidden="1">2</definedName>
    <definedName name="solver_rhs1" localSheetId="8" hidden="1">B!$I$11</definedName>
    <definedName name="solver_rhs1" localSheetId="5" hidden="1">Sheet1!$F$15:$F$18</definedName>
    <definedName name="solver_rhs1" localSheetId="0" hidden="1">'Sheet1 (2)'!$F$15:$F$18</definedName>
    <definedName name="solver_rhs2" localSheetId="8" hidden="1">B!$I$12:$I$16</definedName>
    <definedName name="solver_rhs2" localSheetId="5" hidden="1">Sheet1!$F$20</definedName>
    <definedName name="solver_rhs2" localSheetId="0" hidden="1">'Sheet1 (2)'!$F$20</definedName>
    <definedName name="solver_rhs3" localSheetId="5" hidden="1">Sheet1!$F$22:$F$24</definedName>
    <definedName name="solver_rhs3" localSheetId="0" hidden="1">'Sheet1 (2)'!$F$22:$F$24</definedName>
    <definedName name="solver_rhs4" localSheetId="5" hidden="1">Sheet1!$F$26</definedName>
    <definedName name="solver_rhs4" localSheetId="0" hidden="1">'Sheet1 (2)'!$F$26</definedName>
    <definedName name="solver_rlx" localSheetId="8" hidden="1">2</definedName>
    <definedName name="solver_rlx" localSheetId="5" hidden="1">2</definedName>
    <definedName name="solver_rlx" localSheetId="0" hidden="1">2</definedName>
    <definedName name="solver_rsd" localSheetId="8" hidden="1">0</definedName>
    <definedName name="solver_rsd" localSheetId="5" hidden="1">0</definedName>
    <definedName name="solver_rsd" localSheetId="0" hidden="1">0</definedName>
    <definedName name="solver_scl" localSheetId="8" hidden="1">1</definedName>
    <definedName name="solver_scl" localSheetId="5" hidden="1">1</definedName>
    <definedName name="solver_scl" localSheetId="0" hidden="1">1</definedName>
    <definedName name="solver_sho" localSheetId="8" hidden="1">2</definedName>
    <definedName name="solver_sho" localSheetId="5" hidden="1">2</definedName>
    <definedName name="solver_sho" localSheetId="0" hidden="1">2</definedName>
    <definedName name="solver_ssz" localSheetId="8" hidden="1">100</definedName>
    <definedName name="solver_ssz" localSheetId="5" hidden="1">100</definedName>
    <definedName name="solver_ssz" localSheetId="0" hidden="1">100</definedName>
    <definedName name="solver_tim" localSheetId="8" hidden="1">2147483647</definedName>
    <definedName name="solver_tim" localSheetId="5" hidden="1">2147483647</definedName>
    <definedName name="solver_tim" localSheetId="0" hidden="1">2147483647</definedName>
    <definedName name="solver_tol" localSheetId="8" hidden="1">0.01</definedName>
    <definedName name="solver_tol" localSheetId="5" hidden="1">0.01</definedName>
    <definedName name="solver_tol" localSheetId="0" hidden="1">0.01</definedName>
    <definedName name="solver_typ" localSheetId="8" hidden="1">1</definedName>
    <definedName name="solver_typ" localSheetId="5" hidden="1">2</definedName>
    <definedName name="solver_typ" localSheetId="0" hidden="1">2</definedName>
    <definedName name="solver_val" localSheetId="8" hidden="1">0</definedName>
    <definedName name="solver_val" localSheetId="5" hidden="1">0</definedName>
    <definedName name="solver_val" localSheetId="0" hidden="1">0</definedName>
    <definedName name="solver_ver" localSheetId="8" hidden="1">2</definedName>
    <definedName name="solver_ver" localSheetId="5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8" l="1"/>
  <c r="I11" i="8"/>
  <c r="I16" i="8"/>
  <c r="G16" i="8"/>
  <c r="G14" i="8"/>
  <c r="G13" i="8"/>
  <c r="G12" i="8"/>
  <c r="G11" i="8"/>
  <c r="G21" i="8" s="1"/>
  <c r="D26" i="6"/>
  <c r="D25" i="6"/>
  <c r="D24" i="6"/>
  <c r="D23" i="6"/>
  <c r="D22" i="6"/>
  <c r="F20" i="6"/>
  <c r="D20" i="6"/>
  <c r="F18" i="6"/>
  <c r="D18" i="6"/>
  <c r="F17" i="6"/>
  <c r="D17" i="6"/>
  <c r="F16" i="6"/>
  <c r="D16" i="6"/>
  <c r="F15" i="6"/>
  <c r="D15" i="6"/>
  <c r="D26" i="1"/>
  <c r="D24" i="1"/>
  <c r="D15" i="1"/>
  <c r="D25" i="1"/>
  <c r="D23" i="1"/>
  <c r="D22" i="1"/>
  <c r="F20" i="1"/>
  <c r="D20" i="1"/>
  <c r="F18" i="1"/>
  <c r="D18" i="1"/>
  <c r="F17" i="1"/>
  <c r="D17" i="1"/>
  <c r="F16" i="1"/>
  <c r="D16" i="1"/>
  <c r="F15" i="1"/>
</calcChain>
</file>

<file path=xl/sharedStrings.xml><?xml version="1.0" encoding="utf-8"?>
<sst xmlns="http://schemas.openxmlformats.org/spreadsheetml/2006/main" count="516" uniqueCount="135">
  <si>
    <t>G</t>
  </si>
  <si>
    <t>T1</t>
  </si>
  <si>
    <t>T2</t>
  </si>
  <si>
    <t>C</t>
  </si>
  <si>
    <t>D1pos</t>
  </si>
  <si>
    <t>D1neg</t>
  </si>
  <si>
    <t>D2pos</t>
  </si>
  <si>
    <t>D2neg</t>
  </si>
  <si>
    <t>D3pos</t>
  </si>
  <si>
    <t>D3neg</t>
  </si>
  <si>
    <t>D4pos</t>
  </si>
  <si>
    <t>D4neg</t>
  </si>
  <si>
    <t>Goal 1</t>
  </si>
  <si>
    <t>Goal 2</t>
  </si>
  <si>
    <t>Goal 3</t>
  </si>
  <si>
    <t>Goal 4</t>
  </si>
  <si>
    <t>Hard Constraint</t>
  </si>
  <si>
    <t>&lt;=</t>
  </si>
  <si>
    <t>Priority 1</t>
  </si>
  <si>
    <t>Priority 2</t>
  </si>
  <si>
    <t>Priority 3</t>
  </si>
  <si>
    <t>Priority 4</t>
  </si>
  <si>
    <t>Microsoft Excel 16.91 Answer Report</t>
  </si>
  <si>
    <t>Worksheet: [Q3.xlsx]Sheet1</t>
  </si>
  <si>
    <t>Report Created: 2024/12/10 13:40:37</t>
  </si>
  <si>
    <t>Result: Solver found a solution.  All constraints and optimality conditions are satisfied.</t>
  </si>
  <si>
    <t>Solver Engine</t>
  </si>
  <si>
    <t>Engine: Simplex LP</t>
  </si>
  <si>
    <t>Solution Time: 366.132 Seconds.</t>
  </si>
  <si>
    <t>Iterations: 8 Subproblems: 0</t>
  </si>
  <si>
    <t>Solver Options</t>
  </si>
  <si>
    <t>Max Time Unlimited, Iterations Unlimited, Precision 1E-06,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</si>
  <si>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</si>
  <si>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</si>
  <si>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</si>
  <si>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</si>
  <si>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</si>
  <si>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</si>
  <si>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</si>
  <si>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</si>
  <si>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</si>
  <si>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</si>
  <si>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</si>
  <si>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</si>
  <si>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</si>
  <si>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$D$25</t>
  </si>
  <si>
    <t>Priority 4 D1pos</t>
  </si>
  <si>
    <t>$D$11</t>
  </si>
  <si>
    <t>Contin</t>
  </si>
  <si>
    <t>$E$11</t>
  </si>
  <si>
    <t>$F$11</t>
  </si>
  <si>
    <t>$G$11</t>
  </si>
  <si>
    <t>$D$13</t>
  </si>
  <si>
    <t>$E$13</t>
  </si>
  <si>
    <t>$F$13</t>
  </si>
  <si>
    <t>$G$13</t>
  </si>
  <si>
    <t>$H$13</t>
  </si>
  <si>
    <t>$I$13</t>
  </si>
  <si>
    <t>$J$13</t>
  </si>
  <si>
    <t>$K$13</t>
  </si>
  <si>
    <t>$D$15</t>
  </si>
  <si>
    <t>Goal 1 D1pos</t>
  </si>
  <si>
    <t>$D$15=$F$15</t>
  </si>
  <si>
    <t>Binding</t>
  </si>
  <si>
    <t>$D$16</t>
  </si>
  <si>
    <t>Goal 2 D1pos</t>
  </si>
  <si>
    <t>$D$16=$F$16</t>
  </si>
  <si>
    <t>$D$17</t>
  </si>
  <si>
    <t>Goal 3 D1pos</t>
  </si>
  <si>
    <t>$D$17=$F$17</t>
  </si>
  <si>
    <t>$D$18</t>
  </si>
  <si>
    <t>Goal 4 D1pos</t>
  </si>
  <si>
    <t>$D$18=$F$18</t>
  </si>
  <si>
    <t>$D$20</t>
  </si>
  <si>
    <t>Hard Constraint D1pos</t>
  </si>
  <si>
    <t>$D$20&lt;=$F$20</t>
  </si>
  <si>
    <t>Not Binding</t>
  </si>
  <si>
    <t>$D$22</t>
  </si>
  <si>
    <t>Priority 1 D1pos</t>
  </si>
  <si>
    <t>$D$22=$F$22</t>
  </si>
  <si>
    <t>$D$23</t>
  </si>
  <si>
    <t>Priority 2 D1pos</t>
  </si>
  <si>
    <t>$D$23=$F$23</t>
  </si>
  <si>
    <t>$D$24</t>
  </si>
  <si>
    <t>Priority 3 D1pos</t>
  </si>
  <si>
    <t>$D$24=$F$24</t>
  </si>
  <si>
    <t>Microsoft Excel 16.91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</si>
  <si>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</si>
  <si>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</si>
  <si>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</si>
  <si>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</si>
  <si>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</si>
  <si>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</si>
  <si>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</si>
  <si>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</si>
  <si>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</si>
  <si>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</si>
  <si>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</si>
  <si>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</si>
  <si>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</si>
  <si>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2024/12/10 13:47:17</t>
  </si>
  <si>
    <t>Solution Time: 436.768 Seconds.</t>
  </si>
  <si>
    <t>Iterations: 9 Subproblems: 0</t>
  </si>
  <si>
    <t>Max Time Unlimited, Iterations Unlimited, Precision 0.000001, Use Automatic Scaling</t>
  </si>
  <si>
    <t>$D$26</t>
  </si>
  <si>
    <t>$D$26=$F$26</t>
  </si>
  <si>
    <t>&gt;=</t>
  </si>
  <si>
    <t>Microsoft Excel 16.92 Answer Report</t>
  </si>
  <si>
    <t>Worksheet: [Q3.xlsx]B</t>
  </si>
  <si>
    <t>Report Created: 2024/12/11 19:41:08</t>
  </si>
  <si>
    <t>Solution Time: 296.58 Seconds.</t>
  </si>
  <si>
    <t>Iterations: 4 Subproblems: 0</t>
  </si>
  <si>
    <t>Objective Cell (Max)</t>
  </si>
  <si>
    <t>$G$21</t>
  </si>
  <si>
    <t>$G$9</t>
  </si>
  <si>
    <t>$H$9</t>
  </si>
  <si>
    <t>$I$9</t>
  </si>
  <si>
    <t>$J$9</t>
  </si>
  <si>
    <t>Goal 1 G</t>
  </si>
  <si>
    <t>$G$11&gt;=$I$11</t>
  </si>
  <si>
    <t>$G$12</t>
  </si>
  <si>
    <t>Goal 2 G</t>
  </si>
  <si>
    <t>$G$12&lt;=$I$12</t>
  </si>
  <si>
    <t>Goal 3 G</t>
  </si>
  <si>
    <t>$G$13&lt;=$I$13</t>
  </si>
  <si>
    <t>$G$14</t>
  </si>
  <si>
    <t>Goal 4 G</t>
  </si>
  <si>
    <t>$G$14&lt;=$I$14</t>
  </si>
  <si>
    <t>$G$15</t>
  </si>
  <si>
    <t>$G$15&lt;=$I$15</t>
  </si>
  <si>
    <t>$G$16</t>
  </si>
  <si>
    <t>Hard Constraint G</t>
  </si>
  <si>
    <t>$G$16&lt;=$I$16</t>
  </si>
  <si>
    <t>Microsoft Excel 16.92 Sensitivity Report</t>
  </si>
  <si>
    <t>Report Created: 2024/12/11 19:41:09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</si>
</sst>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Aptos Narrow"/>
      <scheme val="minor"/>
    </font>
    <font>
      <b/>
      <sz val="12"/>
      <color indexed="1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  <xf numFmtId="0" fontId="0" fillId="0" borderId="4" xfId="0" applyBorder="1"/>
    <xf numFmtId="0" fontId="3" fillId="0" borderId="3" xfId="0" applyFont="1" applyBorder="1" applyAlignment="1">
      <alignment horizontal="center"/>
    </xf>
    <xf numFmtId="0" fontId="0" fillId="0" borderId="5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1" fontId="1" fillId="2" borderId="0" xfId="0" applyNumberFormat="1" applyFont="1" applyFill="1" applyAlignment="1">
      <alignment horizontal="center" vertical="center"/>
    </xf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3A97-ADDB-5D44-AF1A-FC219EFAF347}">
  <dimension ref="C10:K26"/>
  <sheetViews>
    <sheetView topLeftCell="A6" zoomScale="150" workbookViewId="0">
      <selection activeCell="C10" sqref="C10:K26"/>
    </sheetView>
  </sheetViews>
  <sheetFormatPr baseColWidth="10" defaultRowHeight="16" x14ac:dyDescent="0.2"/>
  <cols>
    <col min="1" max="2" width="10.83203125" style="1"/>
    <col min="3" max="3" width="14.5" style="1" customWidth="1"/>
    <col min="4" max="16384" width="10.83203125" style="1"/>
  </cols>
  <sheetData>
    <row r="10" spans="3:11" x14ac:dyDescent="0.2">
      <c r="D10" s="1" t="s">
        <v>0</v>
      </c>
      <c r="E10" s="1" t="s">
        <v>1</v>
      </c>
      <c r="F10" s="1" t="s">
        <v>2</v>
      </c>
      <c r="G10" s="1" t="s">
        <v>3</v>
      </c>
    </row>
    <row r="11" spans="3:11" x14ac:dyDescent="0.2">
      <c r="D11" s="2">
        <v>0</v>
      </c>
      <c r="E11" s="2">
        <v>17.5</v>
      </c>
      <c r="F11" s="2">
        <v>30.833333333333336</v>
      </c>
      <c r="G11" s="2">
        <v>150</v>
      </c>
    </row>
    <row r="12" spans="3:11" x14ac:dyDescent="0.2">
      <c r="D12" s="1" t="s">
        <v>4</v>
      </c>
      <c r="E12" s="1" t="s">
        <v>5</v>
      </c>
      <c r="F12" s="1" t="s">
        <v>6</v>
      </c>
      <c r="G12" s="1" t="s">
        <v>7</v>
      </c>
      <c r="H12" s="1" t="s">
        <v>8</v>
      </c>
      <c r="I12" s="1" t="s">
        <v>9</v>
      </c>
      <c r="J12" s="1" t="s">
        <v>10</v>
      </c>
      <c r="K12" s="1" t="s">
        <v>11</v>
      </c>
    </row>
    <row r="13" spans="3:11" x14ac:dyDescent="0.2">
      <c r="D13" s="10">
        <v>50.000000000000014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5" spans="3:11" x14ac:dyDescent="0.2">
      <c r="C15" s="1" t="s">
        <v>12</v>
      </c>
      <c r="D15" s="1">
        <f>1.5*D11+25*E11+15*F11</f>
        <v>900</v>
      </c>
      <c r="F15" s="1">
        <f>1000-G11+D13-E13</f>
        <v>900</v>
      </c>
    </row>
    <row r="16" spans="3:11" x14ac:dyDescent="0.2">
      <c r="C16" s="1" t="s">
        <v>13</v>
      </c>
      <c r="D16" s="1">
        <f>G11</f>
        <v>150</v>
      </c>
      <c r="F16" s="1">
        <f>150+F13-G13</f>
        <v>150</v>
      </c>
    </row>
    <row r="17" spans="3:6" x14ac:dyDescent="0.2">
      <c r="C17" s="1" t="s">
        <v>14</v>
      </c>
      <c r="D17" s="1">
        <f>0.5*D11+5*E11+15*F11</f>
        <v>550</v>
      </c>
      <c r="F17" s="1">
        <f>550+H13-I13</f>
        <v>550</v>
      </c>
    </row>
    <row r="18" spans="3:6" x14ac:dyDescent="0.2">
      <c r="C18" s="1" t="s">
        <v>15</v>
      </c>
      <c r="D18" s="1">
        <f>D11+20*E11</f>
        <v>350</v>
      </c>
      <c r="F18" s="1">
        <f>350+J13-K13</f>
        <v>350</v>
      </c>
    </row>
    <row r="20" spans="3:6" x14ac:dyDescent="0.2">
      <c r="C20" s="1" t="s">
        <v>16</v>
      </c>
      <c r="D20" s="1">
        <f>E11</f>
        <v>17.5</v>
      </c>
      <c r="E20" s="1" t="s">
        <v>17</v>
      </c>
      <c r="F20" s="1">
        <f>F11</f>
        <v>30.833333333333336</v>
      </c>
    </row>
    <row r="22" spans="3:6" x14ac:dyDescent="0.2">
      <c r="C22" s="1" t="s">
        <v>18</v>
      </c>
      <c r="D22" s="1">
        <f>E13</f>
        <v>0</v>
      </c>
      <c r="F22" s="1">
        <v>0</v>
      </c>
    </row>
    <row r="23" spans="3:6" x14ac:dyDescent="0.2">
      <c r="C23" s="1" t="s">
        <v>19</v>
      </c>
      <c r="D23" s="1">
        <f>F13</f>
        <v>0</v>
      </c>
      <c r="F23" s="1">
        <v>0</v>
      </c>
    </row>
    <row r="24" spans="3:6" x14ac:dyDescent="0.2">
      <c r="C24" s="1" t="s">
        <v>20</v>
      </c>
      <c r="D24" s="1">
        <f>H13</f>
        <v>0</v>
      </c>
      <c r="F24" s="1">
        <v>0</v>
      </c>
    </row>
    <row r="25" spans="3:6" x14ac:dyDescent="0.2">
      <c r="C25" s="1" t="s">
        <v>21</v>
      </c>
      <c r="D25" s="3">
        <f>J13</f>
        <v>0</v>
      </c>
    </row>
    <row r="26" spans="3:6" x14ac:dyDescent="0.2">
      <c r="D26" s="1">
        <f>I13</f>
        <v>0</v>
      </c>
      <c r="F26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D957-00B9-7B4E-901D-A0206F66CC60}">
  <dimension ref="A1:G44"/>
  <sheetViews>
    <sheetView showGridLines="0" topLeftCell="A16" workbookViewId="0">
      <selection activeCell="F43" sqref="F43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19.83203125" bestFit="1" customWidth="1"/>
    <col min="4" max="4" width="12.6640625" bestFit="1" customWidth="1"/>
    <col min="5" max="5" width="13.5" bestFit="1" customWidth="1"/>
    <col min="6" max="6" width="10.5" bestFit="1" customWidth="1"/>
    <col min="7" max="7" width="12.1640625" bestFit="1" customWidth="1"/>
  </cols>
  <sheetData>
    <row r="1" spans="1:5" x14ac:dyDescent="0.2">
      <c r="A1" s="4" t="s">
        <v>22</v>
      </c>
    </row>
    <row r="2" spans="1:5" x14ac:dyDescent="0.2">
      <c r="A2" s="4" t="s">
        <v>23</v>
      </c>
    </row>
    <row r="3" spans="1:5" x14ac:dyDescent="0.2">
      <c r="A3" s="4" t="s">
        <v>24</v>
      </c>
    </row>
    <row r="4" spans="1:5" x14ac:dyDescent="0.2">
      <c r="A4" s="4" t="s">
        <v>25</v>
      </c>
    </row>
    <row r="5" spans="1:5" x14ac:dyDescent="0.2">
      <c r="A5" s="4" t="s">
        <v>26</v>
      </c>
    </row>
    <row r="6" spans="1:5" x14ac:dyDescent="0.2">
      <c r="A6" s="4"/>
      <c r="B6" t="s">
        <v>27</v>
      </c>
    </row>
    <row r="7" spans="1:5" x14ac:dyDescent="0.2">
      <c r="A7" s="4"/>
      <c r="B7" t="s">
        <v>28</v>
      </c>
    </row>
    <row r="8" spans="1:5" x14ac:dyDescent="0.2">
      <c r="A8" s="4"/>
      <c r="B8" t="s">
        <v>29</v>
      </c>
    </row>
    <row r="9" spans="1:5" x14ac:dyDescent="0.2">
      <c r="A9" s="4" t="s">
        <v>30</v>
      </c>
    </row>
    <row r="10" spans="1:5" x14ac:dyDescent="0.2">
      <c r="B10" t="s">
        <v>31</v>
      </c>
    </row>
    <row r="11" spans="1:5" x14ac:dyDescent="0.2">
      <c r="B11" t="s">
        <v>32</v>
      </c>
    </row>
    <row r="14" spans="1:5" ht="17" thickBot="1" x14ac:dyDescent="0.25">
      <c r="A14" t="s">
        <v>33</v>
      </c>
    </row>
    <row r="15" spans="1:5" ht="17" thickBot="1" x14ac:dyDescent="0.25">
      <c r="B15" s="6" t="s">
        <v>34</v>
      </c>
      <c r="C15" s="6" t="s">
        <v>35</v>
      </c>
      <c r="D15" s="6" t="s">
        <v>36</v>
      </c>
      <c r="E15" s="6" t="s">
        <v>37</v>
      </c>
    </row>
    <row r="16" spans="1:5" ht="17" thickBot="1" x14ac:dyDescent="0.25">
      <c r="B16" s="5" t="s">
        <v>45</v>
      </c>
      <c r="C16" s="5" t="s">
        <v>46</v>
      </c>
      <c r="D16" s="5">
        <v>0</v>
      </c>
      <c r="E16" s="5">
        <v>0</v>
      </c>
    </row>
    <row r="19" spans="1:6" ht="17" thickBot="1" x14ac:dyDescent="0.25">
      <c r="A19" t="s">
        <v>38</v>
      </c>
    </row>
    <row r="20" spans="1:6" ht="17" thickBot="1" x14ac:dyDescent="0.25">
      <c r="B20" s="6" t="s">
        <v>34</v>
      </c>
      <c r="C20" s="6" t="s">
        <v>35</v>
      </c>
      <c r="D20" s="6" t="s">
        <v>36</v>
      </c>
      <c r="E20" s="6" t="s">
        <v>37</v>
      </c>
      <c r="F20" s="6" t="s">
        <v>39</v>
      </c>
    </row>
    <row r="21" spans="1:6" x14ac:dyDescent="0.2">
      <c r="B21" s="7" t="s">
        <v>47</v>
      </c>
      <c r="C21" s="7" t="s">
        <v>0</v>
      </c>
      <c r="D21" s="7">
        <v>0</v>
      </c>
      <c r="E21" s="7">
        <v>0</v>
      </c>
      <c r="F21" s="7" t="s">
        <v>48</v>
      </c>
    </row>
    <row r="22" spans="1:6" x14ac:dyDescent="0.2">
      <c r="B22" s="7" t="s">
        <v>49</v>
      </c>
      <c r="C22" s="7" t="s">
        <v>1</v>
      </c>
      <c r="D22" s="7">
        <v>0</v>
      </c>
      <c r="E22" s="7">
        <v>17.5</v>
      </c>
      <c r="F22" s="7" t="s">
        <v>48</v>
      </c>
    </row>
    <row r="23" spans="1:6" x14ac:dyDescent="0.2">
      <c r="B23" s="7" t="s">
        <v>50</v>
      </c>
      <c r="C23" s="7" t="s">
        <v>2</v>
      </c>
      <c r="D23" s="7">
        <v>0</v>
      </c>
      <c r="E23" s="7">
        <v>30.833333333333336</v>
      </c>
      <c r="F23" s="7" t="s">
        <v>48</v>
      </c>
    </row>
    <row r="24" spans="1:6" x14ac:dyDescent="0.2">
      <c r="B24" s="7" t="s">
        <v>51</v>
      </c>
      <c r="C24" s="7" t="s">
        <v>3</v>
      </c>
      <c r="D24" s="7">
        <v>0</v>
      </c>
      <c r="E24" s="7">
        <v>150</v>
      </c>
      <c r="F24" s="7" t="s">
        <v>48</v>
      </c>
    </row>
    <row r="25" spans="1:6" x14ac:dyDescent="0.2">
      <c r="B25" s="7" t="s">
        <v>52</v>
      </c>
      <c r="C25" s="7" t="s">
        <v>4</v>
      </c>
      <c r="D25" s="7">
        <v>0</v>
      </c>
      <c r="E25" s="7">
        <v>50.000000000000014</v>
      </c>
      <c r="F25" s="7" t="s">
        <v>48</v>
      </c>
    </row>
    <row r="26" spans="1:6" x14ac:dyDescent="0.2">
      <c r="B26" s="7" t="s">
        <v>53</v>
      </c>
      <c r="C26" s="7" t="s">
        <v>5</v>
      </c>
      <c r="D26" s="7">
        <v>0</v>
      </c>
      <c r="E26" s="7">
        <v>0</v>
      </c>
      <c r="F26" s="7" t="s">
        <v>48</v>
      </c>
    </row>
    <row r="27" spans="1:6" x14ac:dyDescent="0.2">
      <c r="B27" s="7" t="s">
        <v>54</v>
      </c>
      <c r="C27" s="7" t="s">
        <v>6</v>
      </c>
      <c r="D27" s="7">
        <v>0</v>
      </c>
      <c r="E27" s="7">
        <v>0</v>
      </c>
      <c r="F27" s="7" t="s">
        <v>48</v>
      </c>
    </row>
    <row r="28" spans="1:6" x14ac:dyDescent="0.2">
      <c r="B28" s="7" t="s">
        <v>55</v>
      </c>
      <c r="C28" s="7" t="s">
        <v>7</v>
      </c>
      <c r="D28" s="7">
        <v>0</v>
      </c>
      <c r="E28" s="7">
        <v>0</v>
      </c>
      <c r="F28" s="7" t="s">
        <v>48</v>
      </c>
    </row>
    <row r="29" spans="1:6" x14ac:dyDescent="0.2">
      <c r="B29" s="7" t="s">
        <v>56</v>
      </c>
      <c r="C29" s="7" t="s">
        <v>8</v>
      </c>
      <c r="D29" s="7">
        <v>0</v>
      </c>
      <c r="E29" s="7">
        <v>0</v>
      </c>
      <c r="F29" s="7" t="s">
        <v>48</v>
      </c>
    </row>
    <row r="30" spans="1:6" x14ac:dyDescent="0.2">
      <c r="B30" s="7" t="s">
        <v>57</v>
      </c>
      <c r="C30" s="7" t="s">
        <v>9</v>
      </c>
      <c r="D30" s="7">
        <v>0</v>
      </c>
      <c r="E30" s="7">
        <v>0</v>
      </c>
      <c r="F30" s="7" t="s">
        <v>48</v>
      </c>
    </row>
    <row r="31" spans="1:6" x14ac:dyDescent="0.2">
      <c r="B31" s="7" t="s">
        <v>58</v>
      </c>
      <c r="C31" s="7" t="s">
        <v>10</v>
      </c>
      <c r="D31" s="7">
        <v>0</v>
      </c>
      <c r="E31" s="7">
        <v>0</v>
      </c>
      <c r="F31" s="7" t="s">
        <v>48</v>
      </c>
    </row>
    <row r="32" spans="1:6" ht="17" thickBot="1" x14ac:dyDescent="0.25">
      <c r="B32" s="5" t="s">
        <v>59</v>
      </c>
      <c r="C32" s="5" t="s">
        <v>11</v>
      </c>
      <c r="D32" s="5">
        <v>0</v>
      </c>
      <c r="E32" s="5">
        <v>0</v>
      </c>
      <c r="F32" s="5" t="s">
        <v>48</v>
      </c>
    </row>
    <row r="35" spans="1:7" ht="17" thickBot="1" x14ac:dyDescent="0.25">
      <c r="A35" t="s">
        <v>40</v>
      </c>
    </row>
    <row r="36" spans="1:7" ht="17" thickBot="1" x14ac:dyDescent="0.25">
      <c r="B36" s="6" t="s">
        <v>34</v>
      </c>
      <c r="C36" s="6" t="s">
        <v>35</v>
      </c>
      <c r="D36" s="6" t="s">
        <v>41</v>
      </c>
      <c r="E36" s="6" t="s">
        <v>42</v>
      </c>
      <c r="F36" s="6" t="s">
        <v>43</v>
      </c>
      <c r="G36" s="6" t="s">
        <v>44</v>
      </c>
    </row>
    <row r="37" spans="1:7" x14ac:dyDescent="0.2">
      <c r="B37" s="7" t="s">
        <v>60</v>
      </c>
      <c r="C37" s="7" t="s">
        <v>61</v>
      </c>
      <c r="D37" s="7">
        <v>900</v>
      </c>
      <c r="E37" s="7" t="s">
        <v>62</v>
      </c>
      <c r="F37" s="7" t="s">
        <v>63</v>
      </c>
      <c r="G37" s="7">
        <v>0</v>
      </c>
    </row>
    <row r="38" spans="1:7" x14ac:dyDescent="0.2">
      <c r="B38" s="7" t="s">
        <v>64</v>
      </c>
      <c r="C38" s="7" t="s">
        <v>65</v>
      </c>
      <c r="D38" s="7">
        <v>150</v>
      </c>
      <c r="E38" s="7" t="s">
        <v>66</v>
      </c>
      <c r="F38" s="7" t="s">
        <v>63</v>
      </c>
      <c r="G38" s="7">
        <v>0</v>
      </c>
    </row>
    <row r="39" spans="1:7" x14ac:dyDescent="0.2">
      <c r="B39" s="7" t="s">
        <v>67</v>
      </c>
      <c r="C39" s="7" t="s">
        <v>68</v>
      </c>
      <c r="D39" s="7">
        <v>550</v>
      </c>
      <c r="E39" s="7" t="s">
        <v>69</v>
      </c>
      <c r="F39" s="7" t="s">
        <v>63</v>
      </c>
      <c r="G39" s="7">
        <v>0</v>
      </c>
    </row>
    <row r="40" spans="1:7" x14ac:dyDescent="0.2">
      <c r="B40" s="7" t="s">
        <v>70</v>
      </c>
      <c r="C40" s="7" t="s">
        <v>71</v>
      </c>
      <c r="D40" s="7">
        <v>350</v>
      </c>
      <c r="E40" s="7" t="s">
        <v>72</v>
      </c>
      <c r="F40" s="7" t="s">
        <v>63</v>
      </c>
      <c r="G40" s="7">
        <v>0</v>
      </c>
    </row>
    <row r="41" spans="1:7" x14ac:dyDescent="0.2">
      <c r="B41" s="7" t="s">
        <v>73</v>
      </c>
      <c r="C41" s="7" t="s">
        <v>74</v>
      </c>
      <c r="D41" s="7">
        <v>17.5</v>
      </c>
      <c r="E41" s="7" t="s">
        <v>75</v>
      </c>
      <c r="F41" s="7" t="s">
        <v>76</v>
      </c>
      <c r="G41" s="7">
        <v>13.333333333333336</v>
      </c>
    </row>
    <row r="42" spans="1:7" x14ac:dyDescent="0.2">
      <c r="B42" s="7" t="s">
        <v>77</v>
      </c>
      <c r="C42" s="7" t="s">
        <v>78</v>
      </c>
      <c r="D42" s="7">
        <v>0</v>
      </c>
      <c r="E42" s="7" t="s">
        <v>79</v>
      </c>
      <c r="F42" s="7" t="s">
        <v>63</v>
      </c>
      <c r="G42" s="7">
        <v>0</v>
      </c>
    </row>
    <row r="43" spans="1:7" x14ac:dyDescent="0.2">
      <c r="B43" s="7" t="s">
        <v>80</v>
      </c>
      <c r="C43" s="7" t="s">
        <v>81</v>
      </c>
      <c r="D43" s="7">
        <v>0</v>
      </c>
      <c r="E43" s="7" t="s">
        <v>82</v>
      </c>
      <c r="F43" s="7" t="s">
        <v>63</v>
      </c>
      <c r="G43" s="7">
        <v>0</v>
      </c>
    </row>
    <row r="44" spans="1:7" ht="17" thickBot="1" x14ac:dyDescent="0.25">
      <c r="B44" s="5" t="s">
        <v>83</v>
      </c>
      <c r="C44" s="5" t="s">
        <v>84</v>
      </c>
      <c r="D44" s="5">
        <v>0</v>
      </c>
      <c r="E44" s="5" t="s">
        <v>85</v>
      </c>
      <c r="F44" s="5" t="s">
        <v>63</v>
      </c>
      <c r="G44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A420-D1C2-5640-A5BC-E6840E1A7801}">
  <dimension ref="A1:H32"/>
  <sheetViews>
    <sheetView showGridLines="0" topLeftCell="A8" zoomScale="150" workbookViewId="0">
      <selection activeCell="H25" sqref="H25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19.83203125" bestFit="1" customWidth="1"/>
    <col min="4" max="4" width="12.1640625" bestFit="1" customWidth="1"/>
    <col min="5" max="5" width="8.33203125" bestFit="1" customWidth="1"/>
    <col min="6" max="6" width="10.5" bestFit="1" customWidth="1"/>
    <col min="7" max="7" width="9.1640625" bestFit="1" customWidth="1"/>
    <col min="8" max="8" width="12.1640625" bestFit="1" customWidth="1"/>
  </cols>
  <sheetData>
    <row r="1" spans="1:8" x14ac:dyDescent="0.2">
      <c r="A1" s="4" t="s">
        <v>86</v>
      </c>
    </row>
    <row r="2" spans="1:8" x14ac:dyDescent="0.2">
      <c r="A2" s="4" t="s">
        <v>23</v>
      </c>
    </row>
    <row r="3" spans="1:8" x14ac:dyDescent="0.2">
      <c r="A3" s="4" t="s">
        <v>24</v>
      </c>
    </row>
    <row r="6" spans="1:8" ht="17" thickBot="1" x14ac:dyDescent="0.25">
      <c r="A6" t="s">
        <v>38</v>
      </c>
    </row>
    <row r="7" spans="1:8" x14ac:dyDescent="0.2">
      <c r="B7" s="8"/>
      <c r="C7" s="8"/>
      <c r="D7" s="8" t="s">
        <v>87</v>
      </c>
      <c r="E7" s="8" t="s">
        <v>89</v>
      </c>
      <c r="F7" s="8" t="s">
        <v>91</v>
      </c>
      <c r="G7" s="8" t="s">
        <v>93</v>
      </c>
      <c r="H7" s="8" t="s">
        <v>93</v>
      </c>
    </row>
    <row r="8" spans="1:8" ht="17" thickBot="1" x14ac:dyDescent="0.25">
      <c r="B8" s="9" t="s">
        <v>34</v>
      </c>
      <c r="C8" s="9" t="s">
        <v>35</v>
      </c>
      <c r="D8" s="9" t="s">
        <v>88</v>
      </c>
      <c r="E8" s="9" t="s">
        <v>90</v>
      </c>
      <c r="F8" s="9" t="s">
        <v>92</v>
      </c>
      <c r="G8" s="9" t="s">
        <v>94</v>
      </c>
      <c r="H8" s="9" t="s">
        <v>95</v>
      </c>
    </row>
    <row r="9" spans="1:8" x14ac:dyDescent="0.2">
      <c r="B9" s="7" t="s">
        <v>47</v>
      </c>
      <c r="C9" s="7" t="s">
        <v>0</v>
      </c>
      <c r="D9" s="7">
        <v>0</v>
      </c>
      <c r="E9" s="7">
        <v>0</v>
      </c>
      <c r="F9" s="7">
        <v>0</v>
      </c>
      <c r="G9" s="7">
        <v>1E+30</v>
      </c>
      <c r="H9" s="7">
        <v>0</v>
      </c>
    </row>
    <row r="10" spans="1:8" x14ac:dyDescent="0.2">
      <c r="B10" s="7" t="s">
        <v>49</v>
      </c>
      <c r="C10" s="7" t="s">
        <v>1</v>
      </c>
      <c r="D10" s="7">
        <v>17.5</v>
      </c>
      <c r="E10" s="7">
        <v>0</v>
      </c>
      <c r="F10" s="7">
        <v>0</v>
      </c>
      <c r="G10" s="7">
        <v>0</v>
      </c>
      <c r="H10" s="7">
        <v>20</v>
      </c>
    </row>
    <row r="11" spans="1:8" x14ac:dyDescent="0.2">
      <c r="B11" s="7" t="s">
        <v>50</v>
      </c>
      <c r="C11" s="7" t="s">
        <v>2</v>
      </c>
      <c r="D11" s="7">
        <v>30.833333333333336</v>
      </c>
      <c r="E11" s="7">
        <v>0</v>
      </c>
      <c r="F11" s="7">
        <v>0</v>
      </c>
      <c r="G11" s="7">
        <v>0</v>
      </c>
      <c r="H11" s="7">
        <v>0</v>
      </c>
    </row>
    <row r="12" spans="1:8" x14ac:dyDescent="0.2">
      <c r="B12" s="7" t="s">
        <v>51</v>
      </c>
      <c r="C12" s="7" t="s">
        <v>3</v>
      </c>
      <c r="D12" s="7">
        <v>150</v>
      </c>
      <c r="E12" s="7">
        <v>0</v>
      </c>
      <c r="F12" s="7">
        <v>0</v>
      </c>
      <c r="G12" s="7">
        <v>0</v>
      </c>
      <c r="H12" s="7">
        <v>1E+30</v>
      </c>
    </row>
    <row r="13" spans="1:8" x14ac:dyDescent="0.2">
      <c r="B13" s="7" t="s">
        <v>52</v>
      </c>
      <c r="C13" s="7" t="s">
        <v>4</v>
      </c>
      <c r="D13" s="7">
        <v>50.000000000000014</v>
      </c>
      <c r="E13" s="7">
        <v>0</v>
      </c>
      <c r="F13" s="7">
        <v>0</v>
      </c>
      <c r="G13" s="7">
        <v>0</v>
      </c>
      <c r="H13" s="7">
        <v>1</v>
      </c>
    </row>
    <row r="14" spans="1:8" x14ac:dyDescent="0.2">
      <c r="B14" s="7" t="s">
        <v>53</v>
      </c>
      <c r="C14" s="7" t="s">
        <v>5</v>
      </c>
      <c r="D14" s="7">
        <v>0</v>
      </c>
      <c r="E14" s="7">
        <v>0</v>
      </c>
      <c r="F14" s="7">
        <v>0</v>
      </c>
      <c r="G14" s="7">
        <v>1E+30</v>
      </c>
      <c r="H14" s="7">
        <v>1E+30</v>
      </c>
    </row>
    <row r="15" spans="1:8" x14ac:dyDescent="0.2">
      <c r="B15" s="7" t="s">
        <v>54</v>
      </c>
      <c r="C15" s="7" t="s">
        <v>6</v>
      </c>
      <c r="D15" s="7">
        <v>0</v>
      </c>
      <c r="E15" s="7">
        <v>0</v>
      </c>
      <c r="F15" s="7">
        <v>0</v>
      </c>
      <c r="G15" s="7">
        <v>1E+30</v>
      </c>
      <c r="H15" s="7">
        <v>1E+30</v>
      </c>
    </row>
    <row r="16" spans="1:8" x14ac:dyDescent="0.2">
      <c r="B16" s="7" t="s">
        <v>55</v>
      </c>
      <c r="C16" s="7" t="s">
        <v>7</v>
      </c>
      <c r="D16" s="7">
        <v>0</v>
      </c>
      <c r="E16" s="7">
        <v>0</v>
      </c>
      <c r="F16" s="7">
        <v>0</v>
      </c>
      <c r="G16" s="7">
        <v>1E+30</v>
      </c>
      <c r="H16" s="7">
        <v>0</v>
      </c>
    </row>
    <row r="17" spans="1:8" x14ac:dyDescent="0.2">
      <c r="B17" s="7" t="s">
        <v>56</v>
      </c>
      <c r="C17" s="7" t="s">
        <v>8</v>
      </c>
      <c r="D17" s="7">
        <v>0</v>
      </c>
      <c r="E17" s="7">
        <v>0</v>
      </c>
      <c r="F17" s="7">
        <v>0</v>
      </c>
      <c r="G17" s="7">
        <v>1E+30</v>
      </c>
      <c r="H17" s="7">
        <v>1E+30</v>
      </c>
    </row>
    <row r="18" spans="1:8" x14ac:dyDescent="0.2">
      <c r="B18" s="7" t="s">
        <v>57</v>
      </c>
      <c r="C18" s="7" t="s">
        <v>9</v>
      </c>
      <c r="D18" s="7">
        <v>0</v>
      </c>
      <c r="E18" s="7">
        <v>0</v>
      </c>
      <c r="F18" s="7">
        <v>0</v>
      </c>
      <c r="G18" s="7">
        <v>1E+30</v>
      </c>
      <c r="H18" s="7">
        <v>0</v>
      </c>
    </row>
    <row r="19" spans="1:8" x14ac:dyDescent="0.2">
      <c r="B19" s="7" t="s">
        <v>58</v>
      </c>
      <c r="C19" s="7" t="s">
        <v>10</v>
      </c>
      <c r="D19" s="7">
        <v>0</v>
      </c>
      <c r="E19" s="7">
        <v>1</v>
      </c>
      <c r="F19" s="7">
        <v>1</v>
      </c>
      <c r="G19" s="7">
        <v>1E+30</v>
      </c>
      <c r="H19" s="7">
        <v>1</v>
      </c>
    </row>
    <row r="20" spans="1:8" ht="17" thickBot="1" x14ac:dyDescent="0.25">
      <c r="B20" s="5" t="s">
        <v>59</v>
      </c>
      <c r="C20" s="5" t="s">
        <v>11</v>
      </c>
      <c r="D20" s="5">
        <v>0</v>
      </c>
      <c r="E20" s="5">
        <v>0</v>
      </c>
      <c r="F20" s="5">
        <v>0</v>
      </c>
      <c r="G20" s="5">
        <v>1E+30</v>
      </c>
      <c r="H20" s="5">
        <v>0</v>
      </c>
    </row>
    <row r="22" spans="1:8" ht="17" thickBot="1" x14ac:dyDescent="0.25">
      <c r="A22" t="s">
        <v>40</v>
      </c>
    </row>
    <row r="23" spans="1:8" x14ac:dyDescent="0.2">
      <c r="B23" s="8"/>
      <c r="C23" s="8"/>
      <c r="D23" s="8" t="s">
        <v>87</v>
      </c>
      <c r="E23" s="8" t="s">
        <v>96</v>
      </c>
      <c r="F23" s="8" t="s">
        <v>98</v>
      </c>
      <c r="G23" s="8" t="s">
        <v>93</v>
      </c>
      <c r="H23" s="8" t="s">
        <v>93</v>
      </c>
    </row>
    <row r="24" spans="1:8" ht="17" thickBot="1" x14ac:dyDescent="0.25">
      <c r="B24" s="9" t="s">
        <v>34</v>
      </c>
      <c r="C24" s="9" t="s">
        <v>35</v>
      </c>
      <c r="D24" s="9" t="s">
        <v>88</v>
      </c>
      <c r="E24" s="9" t="s">
        <v>97</v>
      </c>
      <c r="F24" s="9" t="s">
        <v>99</v>
      </c>
      <c r="G24" s="9" t="s">
        <v>94</v>
      </c>
      <c r="H24" s="9" t="s">
        <v>95</v>
      </c>
    </row>
    <row r="25" spans="1:8" x14ac:dyDescent="0.2">
      <c r="B25" s="7" t="s">
        <v>60</v>
      </c>
      <c r="C25" s="7" t="s">
        <v>61</v>
      </c>
      <c r="D25" s="7">
        <v>900</v>
      </c>
      <c r="E25" s="7">
        <v>0</v>
      </c>
      <c r="F25" s="7">
        <v>0</v>
      </c>
      <c r="G25" s="7">
        <v>50.000000000000014</v>
      </c>
      <c r="H25" s="7">
        <v>1E+30</v>
      </c>
    </row>
    <row r="26" spans="1:8" x14ac:dyDescent="0.2">
      <c r="B26" s="7" t="s">
        <v>64</v>
      </c>
      <c r="C26" s="7" t="s">
        <v>65</v>
      </c>
      <c r="D26" s="7">
        <v>150</v>
      </c>
      <c r="E26" s="7">
        <v>0</v>
      </c>
      <c r="F26" s="7">
        <v>0</v>
      </c>
      <c r="G26" s="7">
        <v>1E+30</v>
      </c>
      <c r="H26" s="7">
        <v>50.000000000000014</v>
      </c>
    </row>
    <row r="27" spans="1:8" x14ac:dyDescent="0.2">
      <c r="B27" s="7" t="s">
        <v>67</v>
      </c>
      <c r="C27" s="7" t="s">
        <v>68</v>
      </c>
      <c r="D27" s="7">
        <v>550</v>
      </c>
      <c r="E27" s="7">
        <v>0</v>
      </c>
      <c r="F27" s="7">
        <v>0</v>
      </c>
      <c r="G27" s="7">
        <v>1E+30</v>
      </c>
      <c r="H27" s="7">
        <v>50.000000000000014</v>
      </c>
    </row>
    <row r="28" spans="1:8" x14ac:dyDescent="0.2">
      <c r="B28" s="7" t="s">
        <v>70</v>
      </c>
      <c r="C28" s="7" t="s">
        <v>71</v>
      </c>
      <c r="D28" s="7">
        <v>350</v>
      </c>
      <c r="E28" s="7">
        <v>0</v>
      </c>
      <c r="F28" s="7">
        <v>0</v>
      </c>
      <c r="G28" s="7">
        <v>200</v>
      </c>
      <c r="H28" s="7">
        <v>50.000000000000014</v>
      </c>
    </row>
    <row r="29" spans="1:8" x14ac:dyDescent="0.2">
      <c r="B29" s="7" t="s">
        <v>73</v>
      </c>
      <c r="C29" s="7" t="s">
        <v>74</v>
      </c>
      <c r="D29" s="7">
        <v>17.5</v>
      </c>
      <c r="E29" s="7">
        <v>0</v>
      </c>
      <c r="F29" s="7">
        <v>0</v>
      </c>
      <c r="G29" s="7">
        <v>1E+30</v>
      </c>
      <c r="H29" s="7">
        <v>13.333333333333334</v>
      </c>
    </row>
    <row r="30" spans="1:8" x14ac:dyDescent="0.2">
      <c r="B30" s="7" t="s">
        <v>77</v>
      </c>
      <c r="C30" s="7" t="s">
        <v>78</v>
      </c>
      <c r="D30" s="7">
        <v>0</v>
      </c>
      <c r="E30" s="7">
        <v>0</v>
      </c>
      <c r="F30" s="7">
        <v>0</v>
      </c>
      <c r="G30" s="7">
        <v>1E+30</v>
      </c>
      <c r="H30" s="7">
        <v>0</v>
      </c>
    </row>
    <row r="31" spans="1:8" x14ac:dyDescent="0.2">
      <c r="B31" s="7" t="s">
        <v>80</v>
      </c>
      <c r="C31" s="7" t="s">
        <v>81</v>
      </c>
      <c r="D31" s="7">
        <v>0</v>
      </c>
      <c r="E31" s="7">
        <v>0</v>
      </c>
      <c r="F31" s="7">
        <v>0</v>
      </c>
      <c r="G31" s="7">
        <v>1E+30</v>
      </c>
      <c r="H31" s="7">
        <v>0</v>
      </c>
    </row>
    <row r="32" spans="1:8" ht="17" thickBot="1" x14ac:dyDescent="0.25">
      <c r="B32" s="5" t="s">
        <v>83</v>
      </c>
      <c r="C32" s="5" t="s">
        <v>84</v>
      </c>
      <c r="D32" s="5">
        <v>0</v>
      </c>
      <c r="E32" s="5">
        <v>0</v>
      </c>
      <c r="F32" s="5">
        <v>0</v>
      </c>
      <c r="G32" s="5">
        <v>1E+30</v>
      </c>
      <c r="H32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33C9-5C49-0740-8533-3B7FF5955F54}">
  <dimension ref="A1:G45"/>
  <sheetViews>
    <sheetView showGridLines="0" topLeftCell="A15" workbookViewId="0"/>
  </sheetViews>
  <sheetFormatPr baseColWidth="10" defaultRowHeight="16" x14ac:dyDescent="0.2"/>
  <cols>
    <col min="1" max="1" width="2.33203125" customWidth="1"/>
    <col min="2" max="2" width="6.5" bestFit="1" customWidth="1"/>
    <col min="3" max="3" width="19.83203125" bestFit="1" customWidth="1"/>
    <col min="4" max="4" width="12.6640625" bestFit="1" customWidth="1"/>
    <col min="5" max="5" width="13.5" bestFit="1" customWidth="1"/>
    <col min="6" max="6" width="10.5" bestFit="1" customWidth="1"/>
    <col min="7" max="7" width="5.6640625" bestFit="1" customWidth="1"/>
  </cols>
  <sheetData>
    <row r="1" spans="1:5" x14ac:dyDescent="0.2">
      <c r="A1" s="4" t="s">
        <v>22</v>
      </c>
    </row>
    <row r="2" spans="1:5" x14ac:dyDescent="0.2">
      <c r="A2" s="4" t="s">
        <v>23</v>
      </c>
    </row>
    <row r="3" spans="1:5" x14ac:dyDescent="0.2">
      <c r="A3" s="4" t="s">
        <v>100</v>
      </c>
    </row>
    <row r="4" spans="1:5" x14ac:dyDescent="0.2">
      <c r="A4" s="4" t="s">
        <v>25</v>
      </c>
    </row>
    <row r="5" spans="1:5" x14ac:dyDescent="0.2">
      <c r="A5" s="4" t="s">
        <v>26</v>
      </c>
    </row>
    <row r="6" spans="1:5" x14ac:dyDescent="0.2">
      <c r="A6" s="4"/>
      <c r="B6" t="s">
        <v>27</v>
      </c>
    </row>
    <row r="7" spans="1:5" x14ac:dyDescent="0.2">
      <c r="A7" s="4"/>
      <c r="B7" t="s">
        <v>101</v>
      </c>
    </row>
    <row r="8" spans="1:5" x14ac:dyDescent="0.2">
      <c r="A8" s="4"/>
      <c r="B8" t="s">
        <v>102</v>
      </c>
    </row>
    <row r="9" spans="1:5" x14ac:dyDescent="0.2">
      <c r="A9" s="4" t="s">
        <v>30</v>
      </c>
    </row>
    <row r="10" spans="1:5" x14ac:dyDescent="0.2">
      <c r="B10" t="s">
        <v>103</v>
      </c>
    </row>
    <row r="11" spans="1:5" x14ac:dyDescent="0.2">
      <c r="B11" t="s">
        <v>32</v>
      </c>
    </row>
    <row r="14" spans="1:5" ht="17" thickBot="1" x14ac:dyDescent="0.25">
      <c r="A14" t="s">
        <v>33</v>
      </c>
    </row>
    <row r="15" spans="1:5" ht="17" thickBot="1" x14ac:dyDescent="0.25">
      <c r="B15" s="6" t="s">
        <v>34</v>
      </c>
      <c r="C15" s="6" t="s">
        <v>35</v>
      </c>
      <c r="D15" s="6" t="s">
        <v>36</v>
      </c>
      <c r="E15" s="6" t="s">
        <v>37</v>
      </c>
    </row>
    <row r="16" spans="1:5" ht="17" thickBot="1" x14ac:dyDescent="0.25">
      <c r="B16" s="5" t="s">
        <v>45</v>
      </c>
      <c r="C16" s="5" t="s">
        <v>46</v>
      </c>
      <c r="D16" s="5">
        <v>0</v>
      </c>
      <c r="E16" s="5">
        <v>0</v>
      </c>
    </row>
    <row r="19" spans="1:6" ht="17" thickBot="1" x14ac:dyDescent="0.25">
      <c r="A19" t="s">
        <v>38</v>
      </c>
    </row>
    <row r="20" spans="1:6" ht="17" thickBot="1" x14ac:dyDescent="0.25">
      <c r="B20" s="6" t="s">
        <v>34</v>
      </c>
      <c r="C20" s="6" t="s">
        <v>35</v>
      </c>
      <c r="D20" s="6" t="s">
        <v>36</v>
      </c>
      <c r="E20" s="6" t="s">
        <v>37</v>
      </c>
      <c r="F20" s="6" t="s">
        <v>39</v>
      </c>
    </row>
    <row r="21" spans="1:6" x14ac:dyDescent="0.2">
      <c r="B21" s="7" t="s">
        <v>47</v>
      </c>
      <c r="C21" s="7" t="s">
        <v>0</v>
      </c>
      <c r="D21" s="7">
        <v>0</v>
      </c>
      <c r="E21" s="7">
        <v>0</v>
      </c>
      <c r="F21" s="7" t="s">
        <v>48</v>
      </c>
    </row>
    <row r="22" spans="1:6" x14ac:dyDescent="0.2">
      <c r="B22" s="7" t="s">
        <v>49</v>
      </c>
      <c r="C22" s="7" t="s">
        <v>1</v>
      </c>
      <c r="D22" s="7">
        <v>17.5</v>
      </c>
      <c r="E22" s="7">
        <v>17.5</v>
      </c>
      <c r="F22" s="7" t="s">
        <v>48</v>
      </c>
    </row>
    <row r="23" spans="1:6" x14ac:dyDescent="0.2">
      <c r="B23" s="7" t="s">
        <v>50</v>
      </c>
      <c r="C23" s="7" t="s">
        <v>2</v>
      </c>
      <c r="D23" s="7">
        <v>30.833333333333336</v>
      </c>
      <c r="E23" s="7">
        <v>27.500000000000004</v>
      </c>
      <c r="F23" s="7" t="s">
        <v>48</v>
      </c>
    </row>
    <row r="24" spans="1:6" x14ac:dyDescent="0.2">
      <c r="B24" s="7" t="s">
        <v>51</v>
      </c>
      <c r="C24" s="7" t="s">
        <v>3</v>
      </c>
      <c r="D24" s="7">
        <v>150</v>
      </c>
      <c r="E24" s="7">
        <v>150</v>
      </c>
      <c r="F24" s="7" t="s">
        <v>48</v>
      </c>
    </row>
    <row r="25" spans="1:6" x14ac:dyDescent="0.2">
      <c r="B25" s="7" t="s">
        <v>52</v>
      </c>
      <c r="C25" s="7" t="s">
        <v>4</v>
      </c>
      <c r="D25" s="7">
        <v>50</v>
      </c>
      <c r="E25" s="7">
        <v>1.4210854715202004E-14</v>
      </c>
      <c r="F25" s="7" t="s">
        <v>48</v>
      </c>
    </row>
    <row r="26" spans="1:6" x14ac:dyDescent="0.2">
      <c r="B26" s="7" t="s">
        <v>53</v>
      </c>
      <c r="C26" s="7" t="s">
        <v>5</v>
      </c>
      <c r="D26" s="7">
        <v>0</v>
      </c>
      <c r="E26" s="7">
        <v>0</v>
      </c>
      <c r="F26" s="7" t="s">
        <v>48</v>
      </c>
    </row>
    <row r="27" spans="1:6" x14ac:dyDescent="0.2">
      <c r="B27" s="7" t="s">
        <v>54</v>
      </c>
      <c r="C27" s="7" t="s">
        <v>6</v>
      </c>
      <c r="D27" s="7">
        <v>0</v>
      </c>
      <c r="E27" s="7">
        <v>0</v>
      </c>
      <c r="F27" s="7" t="s">
        <v>48</v>
      </c>
    </row>
    <row r="28" spans="1:6" x14ac:dyDescent="0.2">
      <c r="B28" s="7" t="s">
        <v>55</v>
      </c>
      <c r="C28" s="7" t="s">
        <v>7</v>
      </c>
      <c r="D28" s="7">
        <v>0</v>
      </c>
      <c r="E28" s="7">
        <v>0</v>
      </c>
      <c r="F28" s="7" t="s">
        <v>48</v>
      </c>
    </row>
    <row r="29" spans="1:6" x14ac:dyDescent="0.2">
      <c r="B29" s="7" t="s">
        <v>56</v>
      </c>
      <c r="C29" s="7" t="s">
        <v>8</v>
      </c>
      <c r="D29" s="7">
        <v>0</v>
      </c>
      <c r="E29" s="7">
        <v>0</v>
      </c>
      <c r="F29" s="7" t="s">
        <v>48</v>
      </c>
    </row>
    <row r="30" spans="1:6" x14ac:dyDescent="0.2">
      <c r="B30" s="7" t="s">
        <v>57</v>
      </c>
      <c r="C30" s="7" t="s">
        <v>9</v>
      </c>
      <c r="D30" s="7">
        <v>0</v>
      </c>
      <c r="E30" s="7">
        <v>50</v>
      </c>
      <c r="F30" s="7" t="s">
        <v>48</v>
      </c>
    </row>
    <row r="31" spans="1:6" x14ac:dyDescent="0.2">
      <c r="B31" s="7" t="s">
        <v>58</v>
      </c>
      <c r="C31" s="7" t="s">
        <v>10</v>
      </c>
      <c r="D31" s="7">
        <v>0</v>
      </c>
      <c r="E31" s="7">
        <v>0</v>
      </c>
      <c r="F31" s="7" t="s">
        <v>48</v>
      </c>
    </row>
    <row r="32" spans="1:6" ht="17" thickBot="1" x14ac:dyDescent="0.25">
      <c r="B32" s="5" t="s">
        <v>59</v>
      </c>
      <c r="C32" s="5" t="s">
        <v>11</v>
      </c>
      <c r="D32" s="5">
        <v>0</v>
      </c>
      <c r="E32" s="5">
        <v>0</v>
      </c>
      <c r="F32" s="5" t="s">
        <v>48</v>
      </c>
    </row>
    <row r="35" spans="1:7" ht="17" thickBot="1" x14ac:dyDescent="0.25">
      <c r="A35" t="s">
        <v>40</v>
      </c>
    </row>
    <row r="36" spans="1:7" ht="17" thickBot="1" x14ac:dyDescent="0.25">
      <c r="B36" s="6" t="s">
        <v>34</v>
      </c>
      <c r="C36" s="6" t="s">
        <v>35</v>
      </c>
      <c r="D36" s="6" t="s">
        <v>41</v>
      </c>
      <c r="E36" s="6" t="s">
        <v>42</v>
      </c>
      <c r="F36" s="6" t="s">
        <v>43</v>
      </c>
      <c r="G36" s="6" t="s">
        <v>44</v>
      </c>
    </row>
    <row r="37" spans="1:7" x14ac:dyDescent="0.2">
      <c r="B37" s="7" t="s">
        <v>60</v>
      </c>
      <c r="C37" s="7" t="s">
        <v>61</v>
      </c>
      <c r="D37" s="7">
        <v>850</v>
      </c>
      <c r="E37" s="7" t="s">
        <v>62</v>
      </c>
      <c r="F37" s="7" t="s">
        <v>63</v>
      </c>
      <c r="G37" s="7">
        <v>0</v>
      </c>
    </row>
    <row r="38" spans="1:7" x14ac:dyDescent="0.2">
      <c r="B38" s="7" t="s">
        <v>64</v>
      </c>
      <c r="C38" s="7" t="s">
        <v>65</v>
      </c>
      <c r="D38" s="7">
        <v>150</v>
      </c>
      <c r="E38" s="7" t="s">
        <v>66</v>
      </c>
      <c r="F38" s="7" t="s">
        <v>63</v>
      </c>
      <c r="G38" s="7">
        <v>0</v>
      </c>
    </row>
    <row r="39" spans="1:7" x14ac:dyDescent="0.2">
      <c r="B39" s="7" t="s">
        <v>67</v>
      </c>
      <c r="C39" s="7" t="s">
        <v>68</v>
      </c>
      <c r="D39" s="7">
        <v>500.00000000000006</v>
      </c>
      <c r="E39" s="7" t="s">
        <v>69</v>
      </c>
      <c r="F39" s="7" t="s">
        <v>63</v>
      </c>
      <c r="G39" s="7">
        <v>0</v>
      </c>
    </row>
    <row r="40" spans="1:7" x14ac:dyDescent="0.2">
      <c r="B40" s="7" t="s">
        <v>70</v>
      </c>
      <c r="C40" s="7" t="s">
        <v>71</v>
      </c>
      <c r="D40" s="7">
        <v>350</v>
      </c>
      <c r="E40" s="7" t="s">
        <v>72</v>
      </c>
      <c r="F40" s="7" t="s">
        <v>63</v>
      </c>
      <c r="G40" s="7">
        <v>0</v>
      </c>
    </row>
    <row r="41" spans="1:7" x14ac:dyDescent="0.2">
      <c r="B41" s="7" t="s">
        <v>73</v>
      </c>
      <c r="C41" s="7" t="s">
        <v>74</v>
      </c>
      <c r="D41" s="7">
        <v>17.5</v>
      </c>
      <c r="E41" s="7" t="s">
        <v>75</v>
      </c>
      <c r="F41" s="7" t="s">
        <v>76</v>
      </c>
      <c r="G41" s="7">
        <v>10.000000000000004</v>
      </c>
    </row>
    <row r="42" spans="1:7" x14ac:dyDescent="0.2">
      <c r="B42" s="7" t="s">
        <v>77</v>
      </c>
      <c r="C42" s="7" t="s">
        <v>78</v>
      </c>
      <c r="D42" s="7">
        <v>0</v>
      </c>
      <c r="E42" s="7" t="s">
        <v>79</v>
      </c>
      <c r="F42" s="7" t="s">
        <v>63</v>
      </c>
      <c r="G42" s="7">
        <v>0</v>
      </c>
    </row>
    <row r="43" spans="1:7" x14ac:dyDescent="0.2">
      <c r="B43" s="7" t="s">
        <v>80</v>
      </c>
      <c r="C43" s="7" t="s">
        <v>81</v>
      </c>
      <c r="D43" s="7">
        <v>0</v>
      </c>
      <c r="E43" s="7" t="s">
        <v>82</v>
      </c>
      <c r="F43" s="7" t="s">
        <v>63</v>
      </c>
      <c r="G43" s="7">
        <v>0</v>
      </c>
    </row>
    <row r="44" spans="1:7" x14ac:dyDescent="0.2">
      <c r="B44" s="7" t="s">
        <v>83</v>
      </c>
      <c r="C44" s="7" t="s">
        <v>84</v>
      </c>
      <c r="D44" s="7">
        <v>0</v>
      </c>
      <c r="E44" s="7" t="s">
        <v>85</v>
      </c>
      <c r="F44" s="7" t="s">
        <v>63</v>
      </c>
      <c r="G44" s="7">
        <v>0</v>
      </c>
    </row>
    <row r="45" spans="1:7" ht="17" thickBot="1" x14ac:dyDescent="0.25">
      <c r="B45" s="5" t="s">
        <v>104</v>
      </c>
      <c r="C45" s="5" t="s">
        <v>4</v>
      </c>
      <c r="D45" s="5">
        <v>50</v>
      </c>
      <c r="E45" s="5" t="s">
        <v>105</v>
      </c>
      <c r="F45" s="5" t="s">
        <v>63</v>
      </c>
      <c r="G45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C4A7-711E-D34F-B1A1-1FAE3FD72572}">
  <dimension ref="A1:H33"/>
  <sheetViews>
    <sheetView showGridLines="0" topLeftCell="A8" zoomScale="150" workbookViewId="0">
      <selection activeCell="J25" sqref="J25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19.83203125" bestFit="1" customWidth="1"/>
    <col min="4" max="4" width="12.1640625" bestFit="1" customWidth="1"/>
    <col min="5" max="5" width="8.33203125" bestFit="1" customWidth="1"/>
    <col min="6" max="6" width="10.5" bestFit="1" customWidth="1"/>
    <col min="7" max="8" width="12.1640625" bestFit="1" customWidth="1"/>
  </cols>
  <sheetData>
    <row r="1" spans="1:8" x14ac:dyDescent="0.2">
      <c r="A1" s="4" t="s">
        <v>86</v>
      </c>
    </row>
    <row r="2" spans="1:8" x14ac:dyDescent="0.2">
      <c r="A2" s="4" t="s">
        <v>23</v>
      </c>
    </row>
    <row r="3" spans="1:8" x14ac:dyDescent="0.2">
      <c r="A3" s="4" t="s">
        <v>100</v>
      </c>
    </row>
    <row r="6" spans="1:8" ht="17" thickBot="1" x14ac:dyDescent="0.25">
      <c r="A6" t="s">
        <v>38</v>
      </c>
    </row>
    <row r="7" spans="1:8" x14ac:dyDescent="0.2">
      <c r="B7" s="8"/>
      <c r="C7" s="8"/>
      <c r="D7" s="8" t="s">
        <v>87</v>
      </c>
      <c r="E7" s="8" t="s">
        <v>89</v>
      </c>
      <c r="F7" s="8" t="s">
        <v>91</v>
      </c>
      <c r="G7" s="8" t="s">
        <v>93</v>
      </c>
      <c r="H7" s="8" t="s">
        <v>93</v>
      </c>
    </row>
    <row r="8" spans="1:8" ht="17" thickBot="1" x14ac:dyDescent="0.25">
      <c r="B8" s="9" t="s">
        <v>34</v>
      </c>
      <c r="C8" s="9" t="s">
        <v>35</v>
      </c>
      <c r="D8" s="9" t="s">
        <v>88</v>
      </c>
      <c r="E8" s="9" t="s">
        <v>90</v>
      </c>
      <c r="F8" s="9" t="s">
        <v>92</v>
      </c>
      <c r="G8" s="9" t="s">
        <v>94</v>
      </c>
      <c r="H8" s="9" t="s">
        <v>95</v>
      </c>
    </row>
    <row r="9" spans="1:8" x14ac:dyDescent="0.2">
      <c r="B9" s="7" t="s">
        <v>47</v>
      </c>
      <c r="C9" s="7" t="s">
        <v>0</v>
      </c>
      <c r="D9" s="7">
        <v>0</v>
      </c>
      <c r="E9" s="7">
        <v>0</v>
      </c>
      <c r="F9" s="7">
        <v>0</v>
      </c>
      <c r="G9" s="7">
        <v>1E+30</v>
      </c>
      <c r="H9" s="7">
        <v>0</v>
      </c>
    </row>
    <row r="10" spans="1:8" x14ac:dyDescent="0.2">
      <c r="B10" s="7" t="s">
        <v>49</v>
      </c>
      <c r="C10" s="7" t="s">
        <v>1</v>
      </c>
      <c r="D10" s="7">
        <v>17.5</v>
      </c>
      <c r="E10" s="7">
        <v>0</v>
      </c>
      <c r="F10" s="7">
        <v>0</v>
      </c>
      <c r="G10" s="7">
        <v>0</v>
      </c>
      <c r="H10" s="7">
        <v>20</v>
      </c>
    </row>
    <row r="11" spans="1:8" x14ac:dyDescent="0.2">
      <c r="B11" s="7" t="s">
        <v>50</v>
      </c>
      <c r="C11" s="7" t="s">
        <v>2</v>
      </c>
      <c r="D11" s="7">
        <v>27.500000000000004</v>
      </c>
      <c r="E11" s="7">
        <v>0</v>
      </c>
      <c r="F11" s="7">
        <v>0</v>
      </c>
      <c r="G11" s="7">
        <v>0</v>
      </c>
      <c r="H11" s="7">
        <v>0</v>
      </c>
    </row>
    <row r="12" spans="1:8" x14ac:dyDescent="0.2">
      <c r="B12" s="7" t="s">
        <v>51</v>
      </c>
      <c r="C12" s="7" t="s">
        <v>3</v>
      </c>
      <c r="D12" s="7">
        <v>150</v>
      </c>
      <c r="E12" s="7">
        <v>0</v>
      </c>
      <c r="F12" s="7">
        <v>0</v>
      </c>
      <c r="G12" s="7">
        <v>0</v>
      </c>
      <c r="H12" s="7">
        <v>1E+30</v>
      </c>
    </row>
    <row r="13" spans="1:8" x14ac:dyDescent="0.2">
      <c r="B13" s="7" t="s">
        <v>52</v>
      </c>
      <c r="C13" s="7" t="s">
        <v>4</v>
      </c>
      <c r="D13" s="7">
        <v>1.4210854715202004E-14</v>
      </c>
      <c r="E13" s="7">
        <v>0</v>
      </c>
      <c r="F13" s="7">
        <v>0</v>
      </c>
      <c r="G13" s="7">
        <v>0</v>
      </c>
      <c r="H13" s="7">
        <v>1</v>
      </c>
    </row>
    <row r="14" spans="1:8" x14ac:dyDescent="0.2">
      <c r="B14" s="7" t="s">
        <v>53</v>
      </c>
      <c r="C14" s="7" t="s">
        <v>5</v>
      </c>
      <c r="D14" s="7">
        <v>0</v>
      </c>
      <c r="E14" s="7">
        <v>0</v>
      </c>
      <c r="F14" s="7">
        <v>0</v>
      </c>
      <c r="G14" s="7">
        <v>1E+30</v>
      </c>
      <c r="H14" s="7">
        <v>1E+30</v>
      </c>
    </row>
    <row r="15" spans="1:8" x14ac:dyDescent="0.2">
      <c r="B15" s="7" t="s">
        <v>54</v>
      </c>
      <c r="C15" s="7" t="s">
        <v>6</v>
      </c>
      <c r="D15" s="7">
        <v>0</v>
      </c>
      <c r="E15" s="7">
        <v>0</v>
      </c>
      <c r="F15" s="7">
        <v>0</v>
      </c>
      <c r="G15" s="7">
        <v>1E+30</v>
      </c>
      <c r="H15" s="7">
        <v>1E+30</v>
      </c>
    </row>
    <row r="16" spans="1:8" x14ac:dyDescent="0.2">
      <c r="B16" s="7" t="s">
        <v>55</v>
      </c>
      <c r="C16" s="7" t="s">
        <v>7</v>
      </c>
      <c r="D16" s="7">
        <v>0</v>
      </c>
      <c r="E16" s="7">
        <v>0</v>
      </c>
      <c r="F16" s="7">
        <v>0</v>
      </c>
      <c r="G16" s="7">
        <v>1E+30</v>
      </c>
      <c r="H16" s="7">
        <v>0</v>
      </c>
    </row>
    <row r="17" spans="1:8" x14ac:dyDescent="0.2">
      <c r="B17" s="7" t="s">
        <v>56</v>
      </c>
      <c r="C17" s="7" t="s">
        <v>8</v>
      </c>
      <c r="D17" s="7">
        <v>0</v>
      </c>
      <c r="E17" s="7">
        <v>0</v>
      </c>
      <c r="F17" s="7">
        <v>0</v>
      </c>
      <c r="G17" s="7">
        <v>1E+30</v>
      </c>
      <c r="H17" s="7">
        <v>1E+30</v>
      </c>
    </row>
    <row r="18" spans="1:8" x14ac:dyDescent="0.2">
      <c r="B18" s="7" t="s">
        <v>57</v>
      </c>
      <c r="C18" s="7" t="s">
        <v>9</v>
      </c>
      <c r="D18" s="7">
        <v>50</v>
      </c>
      <c r="E18" s="7">
        <v>0</v>
      </c>
      <c r="F18" s="7">
        <v>0</v>
      </c>
      <c r="G18" s="7">
        <v>1E+30</v>
      </c>
      <c r="H18" s="7">
        <v>1E+30</v>
      </c>
    </row>
    <row r="19" spans="1:8" x14ac:dyDescent="0.2">
      <c r="B19" s="7" t="s">
        <v>58</v>
      </c>
      <c r="C19" s="7" t="s">
        <v>10</v>
      </c>
      <c r="D19" s="7">
        <v>0</v>
      </c>
      <c r="E19" s="7">
        <v>1</v>
      </c>
      <c r="F19" s="7">
        <v>1</v>
      </c>
      <c r="G19" s="7">
        <v>1E+30</v>
      </c>
      <c r="H19" s="7">
        <v>1</v>
      </c>
    </row>
    <row r="20" spans="1:8" ht="17" thickBot="1" x14ac:dyDescent="0.25">
      <c r="B20" s="5" t="s">
        <v>59</v>
      </c>
      <c r="C20" s="5" t="s">
        <v>11</v>
      </c>
      <c r="D20" s="5">
        <v>0</v>
      </c>
      <c r="E20" s="5">
        <v>0</v>
      </c>
      <c r="F20" s="5">
        <v>0</v>
      </c>
      <c r="G20" s="5">
        <v>1E+30</v>
      </c>
      <c r="H20" s="5">
        <v>0</v>
      </c>
    </row>
    <row r="22" spans="1:8" ht="17" thickBot="1" x14ac:dyDescent="0.25">
      <c r="A22" t="s">
        <v>40</v>
      </c>
    </row>
    <row r="23" spans="1:8" x14ac:dyDescent="0.2">
      <c r="B23" s="8"/>
      <c r="C23" s="8"/>
      <c r="D23" s="8" t="s">
        <v>87</v>
      </c>
      <c r="E23" s="8" t="s">
        <v>96</v>
      </c>
      <c r="F23" s="8" t="s">
        <v>98</v>
      </c>
      <c r="G23" s="8" t="s">
        <v>93</v>
      </c>
      <c r="H23" s="8" t="s">
        <v>93</v>
      </c>
    </row>
    <row r="24" spans="1:8" ht="17" thickBot="1" x14ac:dyDescent="0.25">
      <c r="B24" s="9" t="s">
        <v>34</v>
      </c>
      <c r="C24" s="9" t="s">
        <v>35</v>
      </c>
      <c r="D24" s="9" t="s">
        <v>88</v>
      </c>
      <c r="E24" s="9" t="s">
        <v>97</v>
      </c>
      <c r="F24" s="9" t="s">
        <v>99</v>
      </c>
      <c r="G24" s="9" t="s">
        <v>94</v>
      </c>
      <c r="H24" s="9" t="s">
        <v>95</v>
      </c>
    </row>
    <row r="25" spans="1:8" x14ac:dyDescent="0.2">
      <c r="B25" s="7" t="s">
        <v>60</v>
      </c>
      <c r="C25" s="7" t="s">
        <v>61</v>
      </c>
      <c r="D25" s="7">
        <v>850</v>
      </c>
      <c r="E25" s="7">
        <v>0</v>
      </c>
      <c r="F25" s="7">
        <v>0</v>
      </c>
      <c r="G25" s="7">
        <v>1.4210854715202004E-14</v>
      </c>
      <c r="H25" s="7">
        <v>1E+30</v>
      </c>
    </row>
    <row r="26" spans="1:8" x14ac:dyDescent="0.2">
      <c r="B26" s="7" t="s">
        <v>64</v>
      </c>
      <c r="C26" s="7" t="s">
        <v>65</v>
      </c>
      <c r="D26" s="7">
        <v>150</v>
      </c>
      <c r="E26" s="7">
        <v>0</v>
      </c>
      <c r="F26" s="7">
        <v>0</v>
      </c>
      <c r="G26" s="7">
        <v>1E+30</v>
      </c>
      <c r="H26" s="7">
        <v>1.4210854715202004E-14</v>
      </c>
    </row>
    <row r="27" spans="1:8" x14ac:dyDescent="0.2">
      <c r="B27" s="7" t="s">
        <v>67</v>
      </c>
      <c r="C27" s="7" t="s">
        <v>68</v>
      </c>
      <c r="D27" s="7">
        <v>500.00000000000006</v>
      </c>
      <c r="E27" s="7">
        <v>0</v>
      </c>
      <c r="F27" s="7">
        <v>0</v>
      </c>
      <c r="G27" s="7">
        <v>1E+30</v>
      </c>
      <c r="H27" s="7">
        <v>1.4210854715202004E-14</v>
      </c>
    </row>
    <row r="28" spans="1:8" x14ac:dyDescent="0.2">
      <c r="B28" s="7" t="s">
        <v>70</v>
      </c>
      <c r="C28" s="7" t="s">
        <v>71</v>
      </c>
      <c r="D28" s="7">
        <v>350</v>
      </c>
      <c r="E28" s="7">
        <v>0</v>
      </c>
      <c r="F28" s="7">
        <v>0</v>
      </c>
      <c r="G28" s="7">
        <v>150</v>
      </c>
      <c r="H28" s="7">
        <v>1.4210854715202004E-14</v>
      </c>
    </row>
    <row r="29" spans="1:8" x14ac:dyDescent="0.2">
      <c r="B29" s="7" t="s">
        <v>73</v>
      </c>
      <c r="C29" s="7" t="s">
        <v>74</v>
      </c>
      <c r="D29" s="7">
        <v>17.5</v>
      </c>
      <c r="E29" s="7">
        <v>0</v>
      </c>
      <c r="F29" s="7">
        <v>0</v>
      </c>
      <c r="G29" s="7">
        <v>1E+30</v>
      </c>
      <c r="H29" s="7">
        <v>10</v>
      </c>
    </row>
    <row r="30" spans="1:8" x14ac:dyDescent="0.2">
      <c r="B30" s="7" t="s">
        <v>77</v>
      </c>
      <c r="C30" s="7" t="s">
        <v>78</v>
      </c>
      <c r="D30" s="7">
        <v>0</v>
      </c>
      <c r="E30" s="7">
        <v>0</v>
      </c>
      <c r="F30" s="7">
        <v>0</v>
      </c>
      <c r="G30" s="7">
        <v>1E+30</v>
      </c>
      <c r="H30" s="7">
        <v>0</v>
      </c>
    </row>
    <row r="31" spans="1:8" x14ac:dyDescent="0.2">
      <c r="B31" s="7" t="s">
        <v>80</v>
      </c>
      <c r="C31" s="7" t="s">
        <v>81</v>
      </c>
      <c r="D31" s="7">
        <v>0</v>
      </c>
      <c r="E31" s="7">
        <v>0</v>
      </c>
      <c r="F31" s="7">
        <v>0</v>
      </c>
      <c r="G31" s="7">
        <v>1E+30</v>
      </c>
      <c r="H31" s="7">
        <v>0</v>
      </c>
    </row>
    <row r="32" spans="1:8" x14ac:dyDescent="0.2">
      <c r="B32" s="7" t="s">
        <v>83</v>
      </c>
      <c r="C32" s="7" t="s">
        <v>84</v>
      </c>
      <c r="D32" s="7">
        <v>0</v>
      </c>
      <c r="E32" s="7">
        <v>0</v>
      </c>
      <c r="F32" s="7">
        <v>0</v>
      </c>
      <c r="G32" s="7">
        <v>1E+30</v>
      </c>
      <c r="H32" s="7">
        <v>0</v>
      </c>
    </row>
    <row r="33" spans="2:8" ht="17" thickBot="1" x14ac:dyDescent="0.25">
      <c r="B33" s="5" t="s">
        <v>104</v>
      </c>
      <c r="C33" s="5" t="s">
        <v>4</v>
      </c>
      <c r="D33" s="5">
        <v>50</v>
      </c>
      <c r="E33" s="5">
        <v>0</v>
      </c>
      <c r="F33" s="5">
        <v>50</v>
      </c>
      <c r="G33" s="5">
        <v>1.4210854715202004E-14</v>
      </c>
      <c r="H33" s="5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3069-56EB-6341-88FB-8C0907EBD203}">
  <dimension ref="C10:K26"/>
  <sheetViews>
    <sheetView topLeftCell="A6" zoomScale="150" workbookViewId="0">
      <selection activeCell="H22" sqref="H22"/>
    </sheetView>
  </sheetViews>
  <sheetFormatPr baseColWidth="10" defaultRowHeight="16" x14ac:dyDescent="0.2"/>
  <cols>
    <col min="1" max="2" width="10.83203125" style="1"/>
    <col min="3" max="3" width="14.5" style="1" customWidth="1"/>
    <col min="4" max="16384" width="10.83203125" style="1"/>
  </cols>
  <sheetData>
    <row r="10" spans="3:11" x14ac:dyDescent="0.2">
      <c r="D10" s="1" t="s">
        <v>0</v>
      </c>
      <c r="E10" s="1" t="s">
        <v>1</v>
      </c>
      <c r="F10" s="1" t="s">
        <v>2</v>
      </c>
      <c r="G10" s="1" t="s">
        <v>3</v>
      </c>
    </row>
    <row r="11" spans="3:11" x14ac:dyDescent="0.2">
      <c r="D11" s="2">
        <v>0</v>
      </c>
      <c r="E11" s="2">
        <v>17.5</v>
      </c>
      <c r="F11" s="2">
        <v>27.500000000000004</v>
      </c>
      <c r="G11" s="2">
        <v>150</v>
      </c>
    </row>
    <row r="12" spans="3:11" x14ac:dyDescent="0.2">
      <c r="D12" s="1" t="s">
        <v>4</v>
      </c>
      <c r="E12" s="1" t="s">
        <v>5</v>
      </c>
      <c r="F12" s="1" t="s">
        <v>6</v>
      </c>
      <c r="G12" s="1" t="s">
        <v>7</v>
      </c>
      <c r="H12" s="1" t="s">
        <v>8</v>
      </c>
      <c r="I12" s="1" t="s">
        <v>9</v>
      </c>
      <c r="J12" s="1" t="s">
        <v>10</v>
      </c>
      <c r="K12" s="1" t="s">
        <v>11</v>
      </c>
    </row>
    <row r="13" spans="3:11" x14ac:dyDescent="0.2">
      <c r="D13" s="10">
        <v>1.4210854715202001E-14</v>
      </c>
      <c r="E13" s="2">
        <v>0</v>
      </c>
      <c r="F13" s="2">
        <v>0</v>
      </c>
      <c r="G13" s="2">
        <v>0</v>
      </c>
      <c r="H13" s="2">
        <v>0</v>
      </c>
      <c r="I13" s="2">
        <v>50</v>
      </c>
      <c r="J13" s="2">
        <v>0</v>
      </c>
      <c r="K13" s="2">
        <v>0</v>
      </c>
    </row>
    <row r="15" spans="3:11" x14ac:dyDescent="0.2">
      <c r="C15" s="1" t="s">
        <v>12</v>
      </c>
      <c r="D15" s="1">
        <f>1.5*D11+25*E11+15*F11</f>
        <v>850</v>
      </c>
      <c r="F15" s="1">
        <f>1000-G11+D13-E13</f>
        <v>850</v>
      </c>
    </row>
    <row r="16" spans="3:11" x14ac:dyDescent="0.2">
      <c r="C16" s="1" t="s">
        <v>13</v>
      </c>
      <c r="D16" s="1">
        <f>G11</f>
        <v>150</v>
      </c>
      <c r="F16" s="1">
        <f>150+F13-G13</f>
        <v>150</v>
      </c>
    </row>
    <row r="17" spans="3:6" x14ac:dyDescent="0.2">
      <c r="C17" s="1" t="s">
        <v>14</v>
      </c>
      <c r="D17" s="1">
        <f>0.5*D11+5*E11+15*F11</f>
        <v>500.00000000000006</v>
      </c>
      <c r="F17" s="1">
        <f>550+H13-I13</f>
        <v>500</v>
      </c>
    </row>
    <row r="18" spans="3:6" x14ac:dyDescent="0.2">
      <c r="C18" s="1" t="s">
        <v>15</v>
      </c>
      <c r="D18" s="1">
        <f>D11+20*E11</f>
        <v>350</v>
      </c>
      <c r="F18" s="1">
        <f>350+J13-K13</f>
        <v>350</v>
      </c>
    </row>
    <row r="20" spans="3:6" x14ac:dyDescent="0.2">
      <c r="C20" s="1" t="s">
        <v>16</v>
      </c>
      <c r="D20" s="1">
        <f>E11</f>
        <v>17.5</v>
      </c>
      <c r="E20" s="1" t="s">
        <v>17</v>
      </c>
      <c r="F20" s="1">
        <f>F11</f>
        <v>27.500000000000004</v>
      </c>
    </row>
    <row r="22" spans="3:6" x14ac:dyDescent="0.2">
      <c r="C22" s="1" t="s">
        <v>18</v>
      </c>
      <c r="D22" s="1">
        <f>E13</f>
        <v>0</v>
      </c>
      <c r="F22" s="1">
        <v>0</v>
      </c>
    </row>
    <row r="23" spans="3:6" x14ac:dyDescent="0.2">
      <c r="C23" s="1" t="s">
        <v>19</v>
      </c>
      <c r="D23" s="1">
        <f>F13</f>
        <v>0</v>
      </c>
      <c r="F23" s="1">
        <v>0</v>
      </c>
    </row>
    <row r="24" spans="3:6" x14ac:dyDescent="0.2">
      <c r="C24" s="1" t="s">
        <v>20</v>
      </c>
      <c r="D24" s="1">
        <f>H13</f>
        <v>0</v>
      </c>
      <c r="F24" s="1">
        <v>0</v>
      </c>
    </row>
    <row r="25" spans="3:6" x14ac:dyDescent="0.2">
      <c r="C25" s="1" t="s">
        <v>21</v>
      </c>
      <c r="D25" s="3">
        <f>J13</f>
        <v>0</v>
      </c>
    </row>
    <row r="26" spans="3:6" x14ac:dyDescent="0.2">
      <c r="D26" s="1">
        <f>I13</f>
        <v>50</v>
      </c>
      <c r="F26" s="1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A623-72AE-3749-BD5A-92FE3718F67F}">
  <dimension ref="A1:G34"/>
  <sheetViews>
    <sheetView showGridLines="0" workbookViewId="0"/>
  </sheetViews>
  <sheetFormatPr baseColWidth="10" defaultRowHeight="16" x14ac:dyDescent="0.2"/>
  <cols>
    <col min="1" max="1" width="2.33203125" customWidth="1"/>
    <col min="2" max="2" width="6.5" bestFit="1" customWidth="1"/>
    <col min="3" max="3" width="15.83203125" bestFit="1" customWidth="1"/>
    <col min="4" max="4" width="12.6640625" bestFit="1" customWidth="1"/>
    <col min="5" max="5" width="13" bestFit="1" customWidth="1"/>
    <col min="6" max="6" width="10.5" bestFit="1" customWidth="1"/>
    <col min="7" max="7" width="12.1640625" bestFit="1" customWidth="1"/>
  </cols>
  <sheetData>
    <row r="1" spans="1:5" x14ac:dyDescent="0.2">
      <c r="A1" s="4" t="s">
        <v>107</v>
      </c>
    </row>
    <row r="2" spans="1:5" x14ac:dyDescent="0.2">
      <c r="A2" s="4" t="s">
        <v>108</v>
      </c>
    </row>
    <row r="3" spans="1:5" x14ac:dyDescent="0.2">
      <c r="A3" s="4" t="s">
        <v>109</v>
      </c>
    </row>
    <row r="4" spans="1:5" x14ac:dyDescent="0.2">
      <c r="A4" s="4" t="s">
        <v>25</v>
      </c>
    </row>
    <row r="5" spans="1:5" x14ac:dyDescent="0.2">
      <c r="A5" s="4" t="s">
        <v>26</v>
      </c>
    </row>
    <row r="6" spans="1:5" x14ac:dyDescent="0.2">
      <c r="A6" s="4"/>
      <c r="B6" t="s">
        <v>27</v>
      </c>
    </row>
    <row r="7" spans="1:5" x14ac:dyDescent="0.2">
      <c r="A7" s="4"/>
      <c r="B7" t="s">
        <v>110</v>
      </c>
    </row>
    <row r="8" spans="1:5" x14ac:dyDescent="0.2">
      <c r="A8" s="4"/>
      <c r="B8" t="s">
        <v>111</v>
      </c>
    </row>
    <row r="9" spans="1:5" x14ac:dyDescent="0.2">
      <c r="A9" s="4" t="s">
        <v>30</v>
      </c>
    </row>
    <row r="10" spans="1:5" x14ac:dyDescent="0.2">
      <c r="B10" t="s">
        <v>103</v>
      </c>
    </row>
    <row r="11" spans="1:5" x14ac:dyDescent="0.2">
      <c r="B11" t="s">
        <v>32</v>
      </c>
    </row>
    <row r="14" spans="1:5" ht="17" thickBot="1" x14ac:dyDescent="0.25">
      <c r="A14" t="s">
        <v>112</v>
      </c>
    </row>
    <row r="15" spans="1:5" ht="17" thickBot="1" x14ac:dyDescent="0.25">
      <c r="B15" s="12" t="s">
        <v>34</v>
      </c>
      <c r="C15" s="12" t="s">
        <v>35</v>
      </c>
      <c r="D15" s="12" t="s">
        <v>36</v>
      </c>
      <c r="E15" s="12" t="s">
        <v>37</v>
      </c>
    </row>
    <row r="16" spans="1:5" ht="17" thickBot="1" x14ac:dyDescent="0.25">
      <c r="B16" s="11" t="s">
        <v>113</v>
      </c>
      <c r="C16" s="11" t="s">
        <v>0</v>
      </c>
      <c r="D16" s="14">
        <v>1100</v>
      </c>
      <c r="E16" s="14">
        <v>900</v>
      </c>
    </row>
    <row r="19" spans="1:7" ht="17" thickBot="1" x14ac:dyDescent="0.25">
      <c r="A19" t="s">
        <v>38</v>
      </c>
    </row>
    <row r="20" spans="1:7" ht="17" thickBot="1" x14ac:dyDescent="0.25">
      <c r="B20" s="12" t="s">
        <v>34</v>
      </c>
      <c r="C20" s="12" t="s">
        <v>35</v>
      </c>
      <c r="D20" s="12" t="s">
        <v>36</v>
      </c>
      <c r="E20" s="12" t="s">
        <v>37</v>
      </c>
      <c r="F20" s="12" t="s">
        <v>39</v>
      </c>
    </row>
    <row r="21" spans="1:7" x14ac:dyDescent="0.2">
      <c r="B21" s="13" t="s">
        <v>114</v>
      </c>
      <c r="C21" s="13" t="s">
        <v>0</v>
      </c>
      <c r="D21" s="15">
        <v>0</v>
      </c>
      <c r="E21" s="15">
        <v>0</v>
      </c>
      <c r="F21" s="13" t="s">
        <v>48</v>
      </c>
    </row>
    <row r="22" spans="1:7" x14ac:dyDescent="0.2">
      <c r="B22" s="13" t="s">
        <v>115</v>
      </c>
      <c r="C22" s="13" t="s">
        <v>1</v>
      </c>
      <c r="D22" s="15">
        <v>27.5</v>
      </c>
      <c r="E22" s="15">
        <v>17.5</v>
      </c>
      <c r="F22" s="13" t="s">
        <v>48</v>
      </c>
    </row>
    <row r="23" spans="1:7" x14ac:dyDescent="0.2">
      <c r="B23" s="13" t="s">
        <v>116</v>
      </c>
      <c r="C23" s="13" t="s">
        <v>2</v>
      </c>
      <c r="D23" s="15">
        <v>27.500000000000004</v>
      </c>
      <c r="E23" s="15">
        <v>30.833333333333336</v>
      </c>
      <c r="F23" s="13" t="s">
        <v>48</v>
      </c>
    </row>
    <row r="24" spans="1:7" ht="17" thickBot="1" x14ac:dyDescent="0.25">
      <c r="B24" s="11" t="s">
        <v>117</v>
      </c>
      <c r="C24" s="11" t="s">
        <v>3</v>
      </c>
      <c r="D24" s="14">
        <v>150</v>
      </c>
      <c r="E24" s="14">
        <v>99.999999999999986</v>
      </c>
      <c r="F24" s="11" t="s">
        <v>48</v>
      </c>
    </row>
    <row r="27" spans="1:7" ht="17" thickBot="1" x14ac:dyDescent="0.25">
      <c r="A27" t="s">
        <v>40</v>
      </c>
    </row>
    <row r="28" spans="1:7" ht="17" thickBot="1" x14ac:dyDescent="0.25">
      <c r="B28" s="12" t="s">
        <v>34</v>
      </c>
      <c r="C28" s="12" t="s">
        <v>35</v>
      </c>
      <c r="D28" s="12" t="s">
        <v>41</v>
      </c>
      <c r="E28" s="12" t="s">
        <v>42</v>
      </c>
      <c r="F28" s="12" t="s">
        <v>43</v>
      </c>
      <c r="G28" s="12" t="s">
        <v>44</v>
      </c>
    </row>
    <row r="29" spans="1:7" x14ac:dyDescent="0.2">
      <c r="B29" s="13" t="s">
        <v>51</v>
      </c>
      <c r="C29" s="13" t="s">
        <v>118</v>
      </c>
      <c r="D29" s="15">
        <v>900</v>
      </c>
      <c r="E29" s="13" t="s">
        <v>119</v>
      </c>
      <c r="F29" s="13" t="s">
        <v>63</v>
      </c>
      <c r="G29" s="15">
        <v>0</v>
      </c>
    </row>
    <row r="30" spans="1:7" x14ac:dyDescent="0.2">
      <c r="B30" s="13" t="s">
        <v>120</v>
      </c>
      <c r="C30" s="13" t="s">
        <v>121</v>
      </c>
      <c r="D30" s="15">
        <v>99.999999999999986</v>
      </c>
      <c r="E30" s="13" t="s">
        <v>122</v>
      </c>
      <c r="F30" s="13" t="s">
        <v>76</v>
      </c>
      <c r="G30" s="13">
        <v>50.000000000000014</v>
      </c>
    </row>
    <row r="31" spans="1:7" x14ac:dyDescent="0.2">
      <c r="B31" s="13" t="s">
        <v>55</v>
      </c>
      <c r="C31" s="13" t="s">
        <v>123</v>
      </c>
      <c r="D31" s="15">
        <v>550</v>
      </c>
      <c r="E31" s="13" t="s">
        <v>124</v>
      </c>
      <c r="F31" s="13" t="s">
        <v>63</v>
      </c>
      <c r="G31" s="13">
        <v>0</v>
      </c>
    </row>
    <row r="32" spans="1:7" x14ac:dyDescent="0.2">
      <c r="B32" s="13" t="s">
        <v>125</v>
      </c>
      <c r="C32" s="13" t="s">
        <v>126</v>
      </c>
      <c r="D32" s="15">
        <v>350</v>
      </c>
      <c r="E32" s="13" t="s">
        <v>127</v>
      </c>
      <c r="F32" s="13" t="s">
        <v>63</v>
      </c>
      <c r="G32" s="13">
        <v>0</v>
      </c>
    </row>
    <row r="33" spans="2:7" x14ac:dyDescent="0.2">
      <c r="B33" s="13" t="s">
        <v>128</v>
      </c>
      <c r="C33" s="13" t="s">
        <v>0</v>
      </c>
      <c r="D33" s="15"/>
      <c r="E33" s="13" t="s">
        <v>129</v>
      </c>
      <c r="F33" s="13" t="s">
        <v>63</v>
      </c>
      <c r="G33" s="13">
        <v>0</v>
      </c>
    </row>
    <row r="34" spans="2:7" ht="17" thickBot="1" x14ac:dyDescent="0.25">
      <c r="B34" s="11" t="s">
        <v>130</v>
      </c>
      <c r="C34" s="11" t="s">
        <v>131</v>
      </c>
      <c r="D34" s="14">
        <v>17.5</v>
      </c>
      <c r="E34" s="11" t="s">
        <v>132</v>
      </c>
      <c r="F34" s="11" t="s">
        <v>76</v>
      </c>
      <c r="G34" s="11">
        <v>13.333333333333336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6A13-8B47-554E-B60E-93203A715B6C}">
  <dimension ref="A1:H22"/>
  <sheetViews>
    <sheetView showGridLines="0" tabSelected="1" zoomScale="135" workbookViewId="0">
      <selection activeCell="J17" sqref="J17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15.83203125" bestFit="1" customWidth="1"/>
    <col min="4" max="4" width="12.1640625" bestFit="1" customWidth="1"/>
    <col min="5" max="5" width="12.83203125" bestFit="1" customWidth="1"/>
    <col min="6" max="6" width="10.5" bestFit="1" customWidth="1"/>
    <col min="7" max="8" width="12.1640625" bestFit="1" customWidth="1"/>
  </cols>
  <sheetData>
    <row r="1" spans="1:8" x14ac:dyDescent="0.2">
      <c r="A1" s="4" t="s">
        <v>133</v>
      </c>
    </row>
    <row r="2" spans="1:8" x14ac:dyDescent="0.2">
      <c r="A2" s="4" t="s">
        <v>108</v>
      </c>
    </row>
    <row r="3" spans="1:8" x14ac:dyDescent="0.2">
      <c r="A3" s="4" t="s">
        <v>134</v>
      </c>
    </row>
    <row r="6" spans="1:8" ht="17" thickBot="1" x14ac:dyDescent="0.25">
      <c r="A6" t="s">
        <v>38</v>
      </c>
    </row>
    <row r="7" spans="1:8" x14ac:dyDescent="0.2">
      <c r="B7" s="16"/>
      <c r="C7" s="16"/>
      <c r="D7" s="16" t="s">
        <v>87</v>
      </c>
      <c r="E7" s="16" t="s">
        <v>89</v>
      </c>
      <c r="F7" s="16" t="s">
        <v>91</v>
      </c>
      <c r="G7" s="16" t="s">
        <v>93</v>
      </c>
      <c r="H7" s="16" t="s">
        <v>93</v>
      </c>
    </row>
    <row r="8" spans="1:8" ht="17" thickBot="1" x14ac:dyDescent="0.25">
      <c r="B8" s="17" t="s">
        <v>34</v>
      </c>
      <c r="C8" s="17" t="s">
        <v>35</v>
      </c>
      <c r="D8" s="17" t="s">
        <v>88</v>
      </c>
      <c r="E8" s="17" t="s">
        <v>90</v>
      </c>
      <c r="F8" s="17" t="s">
        <v>92</v>
      </c>
      <c r="G8" s="17" t="s">
        <v>94</v>
      </c>
      <c r="H8" s="17" t="s">
        <v>95</v>
      </c>
    </row>
    <row r="9" spans="1:8" x14ac:dyDescent="0.2">
      <c r="B9" s="13" t="s">
        <v>114</v>
      </c>
      <c r="C9" s="13" t="s">
        <v>0</v>
      </c>
      <c r="D9" s="13">
        <v>0</v>
      </c>
      <c r="E9" s="13">
        <v>-1.1796119636642288E-16</v>
      </c>
      <c r="F9" s="13">
        <v>1.5</v>
      </c>
      <c r="G9" s="13">
        <v>1.1796119636642288E-16</v>
      </c>
      <c r="H9" s="13">
        <v>1E+30</v>
      </c>
    </row>
    <row r="10" spans="1:8" x14ac:dyDescent="0.2">
      <c r="B10" s="13" t="s">
        <v>115</v>
      </c>
      <c r="C10" s="13" t="s">
        <v>1</v>
      </c>
      <c r="D10" s="13">
        <v>17.5</v>
      </c>
      <c r="E10" s="13">
        <v>0</v>
      </c>
      <c r="F10" s="13">
        <v>25</v>
      </c>
      <c r="G10" s="13">
        <v>1E+30</v>
      </c>
      <c r="H10" s="13">
        <v>2.3592239273284576E-15</v>
      </c>
    </row>
    <row r="11" spans="1:8" x14ac:dyDescent="0.2">
      <c r="B11" s="13" t="s">
        <v>116</v>
      </c>
      <c r="C11" s="13" t="s">
        <v>2</v>
      </c>
      <c r="D11" s="13">
        <v>30.833333333333336</v>
      </c>
      <c r="E11" s="13">
        <v>0</v>
      </c>
      <c r="F11" s="13">
        <v>15</v>
      </c>
      <c r="G11" s="13">
        <v>60.000000000000014</v>
      </c>
      <c r="H11" s="13">
        <v>7.0776717819853714E-15</v>
      </c>
    </row>
    <row r="12" spans="1:8" ht="17" thickBot="1" x14ac:dyDescent="0.25">
      <c r="B12" s="11" t="s">
        <v>117</v>
      </c>
      <c r="C12" s="11" t="s">
        <v>3</v>
      </c>
      <c r="D12" s="11">
        <v>99.999999999999986</v>
      </c>
      <c r="E12" s="11">
        <v>0</v>
      </c>
      <c r="F12" s="11">
        <v>0</v>
      </c>
      <c r="G12" s="11">
        <v>0</v>
      </c>
      <c r="H12" s="11">
        <v>1E+30</v>
      </c>
    </row>
    <row r="14" spans="1:8" ht="17" thickBot="1" x14ac:dyDescent="0.25">
      <c r="A14" t="s">
        <v>40</v>
      </c>
    </row>
    <row r="15" spans="1:8" x14ac:dyDescent="0.2">
      <c r="B15" s="16"/>
      <c r="C15" s="16"/>
      <c r="D15" s="16" t="s">
        <v>87</v>
      </c>
      <c r="E15" s="16" t="s">
        <v>96</v>
      </c>
      <c r="F15" s="16" t="s">
        <v>98</v>
      </c>
      <c r="G15" s="16" t="s">
        <v>93</v>
      </c>
      <c r="H15" s="16" t="s">
        <v>93</v>
      </c>
    </row>
    <row r="16" spans="1:8" ht="17" thickBot="1" x14ac:dyDescent="0.25">
      <c r="B16" s="17" t="s">
        <v>34</v>
      </c>
      <c r="C16" s="17" t="s">
        <v>35</v>
      </c>
      <c r="D16" s="17" t="s">
        <v>88</v>
      </c>
      <c r="E16" s="17" t="s">
        <v>97</v>
      </c>
      <c r="F16" s="17" t="s">
        <v>99</v>
      </c>
      <c r="G16" s="17" t="s">
        <v>94</v>
      </c>
      <c r="H16" s="17" t="s">
        <v>95</v>
      </c>
    </row>
    <row r="17" spans="2:8" x14ac:dyDescent="0.2">
      <c r="B17" s="13" t="s">
        <v>51</v>
      </c>
      <c r="C17" s="13" t="s">
        <v>118</v>
      </c>
      <c r="D17" s="13">
        <v>900</v>
      </c>
      <c r="E17" s="13">
        <v>0</v>
      </c>
      <c r="F17" s="13">
        <v>0</v>
      </c>
      <c r="G17" s="13">
        <v>50.000000000000014</v>
      </c>
      <c r="H17" s="13">
        <v>99.999999999999986</v>
      </c>
    </row>
    <row r="18" spans="2:8" x14ac:dyDescent="0.2">
      <c r="B18" s="13" t="s">
        <v>120</v>
      </c>
      <c r="C18" s="13" t="s">
        <v>121</v>
      </c>
      <c r="D18" s="13">
        <v>99.999999999999986</v>
      </c>
      <c r="E18" s="13">
        <v>0</v>
      </c>
      <c r="F18" s="13">
        <v>0</v>
      </c>
      <c r="G18" s="13">
        <v>1E+30</v>
      </c>
      <c r="H18" s="13">
        <v>50.000000000000014</v>
      </c>
    </row>
    <row r="19" spans="2:8" x14ac:dyDescent="0.2">
      <c r="B19" s="13" t="s">
        <v>55</v>
      </c>
      <c r="C19" s="13" t="s">
        <v>123</v>
      </c>
      <c r="D19" s="13">
        <v>550</v>
      </c>
      <c r="E19" s="13">
        <v>1</v>
      </c>
      <c r="F19" s="13">
        <v>0</v>
      </c>
      <c r="G19" s="13">
        <v>99.999999999999986</v>
      </c>
      <c r="H19" s="13">
        <v>50.000000000000014</v>
      </c>
    </row>
    <row r="20" spans="2:8" x14ac:dyDescent="0.2">
      <c r="B20" s="13" t="s">
        <v>125</v>
      </c>
      <c r="C20" s="13" t="s">
        <v>126</v>
      </c>
      <c r="D20" s="13">
        <v>350</v>
      </c>
      <c r="E20" s="13">
        <v>1</v>
      </c>
      <c r="F20" s="13">
        <v>0</v>
      </c>
      <c r="G20" s="13">
        <v>99.999999999999986</v>
      </c>
      <c r="H20" s="13">
        <v>50.000000000000014</v>
      </c>
    </row>
    <row r="21" spans="2:8" x14ac:dyDescent="0.2">
      <c r="B21" s="13" t="s">
        <v>128</v>
      </c>
      <c r="C21" s="13" t="s">
        <v>0</v>
      </c>
      <c r="D21" s="13"/>
      <c r="E21" s="13">
        <v>0</v>
      </c>
      <c r="F21" s="13">
        <v>0</v>
      </c>
      <c r="G21" s="13">
        <v>1E+30</v>
      </c>
      <c r="H21" s="13">
        <v>0</v>
      </c>
    </row>
    <row r="22" spans="2:8" ht="17" thickBot="1" x14ac:dyDescent="0.25">
      <c r="B22" s="11" t="s">
        <v>130</v>
      </c>
      <c r="C22" s="11" t="s">
        <v>131</v>
      </c>
      <c r="D22" s="11">
        <v>17.5</v>
      </c>
      <c r="E22" s="11">
        <v>0</v>
      </c>
      <c r="F22" s="11">
        <v>0</v>
      </c>
      <c r="G22" s="11">
        <v>1E+30</v>
      </c>
      <c r="H22" s="11">
        <v>13.333333333333334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601E-5662-BC4A-A873-CA469AB4B274}">
  <dimension ref="F8:N22"/>
  <sheetViews>
    <sheetView topLeftCell="D3" zoomScale="169" workbookViewId="0">
      <selection activeCell="K20" sqref="K20"/>
    </sheetView>
  </sheetViews>
  <sheetFormatPr baseColWidth="10" defaultRowHeight="16" x14ac:dyDescent="0.2"/>
  <cols>
    <col min="6" max="6" width="16" customWidth="1"/>
  </cols>
  <sheetData>
    <row r="8" spans="6:14" x14ac:dyDescent="0.2">
      <c r="F8" s="1"/>
      <c r="G8" s="1" t="s">
        <v>0</v>
      </c>
      <c r="H8" s="1" t="s">
        <v>1</v>
      </c>
      <c r="I8" s="1" t="s">
        <v>2</v>
      </c>
      <c r="J8" s="1" t="s">
        <v>3</v>
      </c>
      <c r="K8" s="1"/>
      <c r="L8" s="1"/>
      <c r="M8" s="1"/>
      <c r="N8" s="1"/>
    </row>
    <row r="9" spans="6:14" x14ac:dyDescent="0.2">
      <c r="F9" s="1"/>
      <c r="G9" s="2">
        <v>0</v>
      </c>
      <c r="H9" s="2">
        <v>17.5</v>
      </c>
      <c r="I9" s="2">
        <v>30.833333333333336</v>
      </c>
      <c r="J9" s="2">
        <v>99.999999999999986</v>
      </c>
      <c r="K9" s="1"/>
      <c r="L9" s="1"/>
      <c r="M9" s="1"/>
      <c r="N9" s="1"/>
    </row>
    <row r="10" spans="6:14" x14ac:dyDescent="0.2">
      <c r="F10" s="1"/>
      <c r="G10" s="1"/>
      <c r="H10" s="1"/>
      <c r="I10" s="1"/>
      <c r="J10" s="1"/>
      <c r="K10" s="1"/>
      <c r="L10" s="1"/>
      <c r="M10" s="1"/>
      <c r="N10" s="1"/>
    </row>
    <row r="11" spans="6:14" x14ac:dyDescent="0.2">
      <c r="F11" s="1" t="s">
        <v>12</v>
      </c>
      <c r="G11" s="1">
        <f>1.5*G9+25*H9+15*I9</f>
        <v>900</v>
      </c>
      <c r="H11" s="1" t="s">
        <v>106</v>
      </c>
      <c r="I11" s="1">
        <f>1000-J9</f>
        <v>900</v>
      </c>
      <c r="J11" s="1"/>
      <c r="K11" s="1"/>
      <c r="L11" s="1"/>
      <c r="M11" s="1"/>
      <c r="N11" s="1"/>
    </row>
    <row r="12" spans="6:14" x14ac:dyDescent="0.2">
      <c r="F12" s="1" t="s">
        <v>13</v>
      </c>
      <c r="G12" s="1">
        <f>J9</f>
        <v>99.999999999999986</v>
      </c>
      <c r="H12" s="1" t="s">
        <v>17</v>
      </c>
      <c r="I12" s="1">
        <f>150</f>
        <v>150</v>
      </c>
      <c r="J12" s="1"/>
      <c r="K12" s="1"/>
      <c r="L12" s="1"/>
      <c r="M12" s="1"/>
      <c r="N12" s="1"/>
    </row>
    <row r="13" spans="6:14" x14ac:dyDescent="0.2">
      <c r="F13" s="1" t="s">
        <v>14</v>
      </c>
      <c r="G13" s="1">
        <f>0.5*G9+5*H9+15*I9</f>
        <v>550</v>
      </c>
      <c r="H13" s="1" t="s">
        <v>17</v>
      </c>
      <c r="I13" s="1">
        <v>550</v>
      </c>
      <c r="J13" s="1"/>
      <c r="K13" s="1"/>
      <c r="L13" s="1"/>
      <c r="M13" s="1"/>
      <c r="N13" s="1"/>
    </row>
    <row r="14" spans="6:14" x14ac:dyDescent="0.2">
      <c r="F14" s="1" t="s">
        <v>15</v>
      </c>
      <c r="G14" s="1">
        <f>G9+20*H9</f>
        <v>350</v>
      </c>
      <c r="H14" s="1" t="s">
        <v>17</v>
      </c>
      <c r="I14" s="1">
        <v>350</v>
      </c>
      <c r="J14" s="1"/>
      <c r="K14" s="1"/>
      <c r="L14" s="1"/>
      <c r="M14" s="1"/>
      <c r="N14" s="1"/>
    </row>
    <row r="15" spans="6:14" x14ac:dyDescent="0.2">
      <c r="F15" s="1"/>
      <c r="G15" s="1"/>
      <c r="H15" s="1"/>
      <c r="I15" s="1"/>
      <c r="J15" s="1"/>
      <c r="K15" s="1"/>
      <c r="L15" s="1"/>
      <c r="M15" s="1"/>
      <c r="N15" s="1"/>
    </row>
    <row r="16" spans="6:14" x14ac:dyDescent="0.2">
      <c r="F16" s="1" t="s">
        <v>16</v>
      </c>
      <c r="G16" s="1">
        <f>H9</f>
        <v>17.5</v>
      </c>
      <c r="H16" s="1" t="s">
        <v>17</v>
      </c>
      <c r="I16" s="1">
        <f>I9</f>
        <v>30.833333333333336</v>
      </c>
      <c r="J16" s="1"/>
      <c r="K16" s="1"/>
      <c r="L16" s="1"/>
      <c r="M16" s="1"/>
      <c r="N16" s="1"/>
    </row>
    <row r="17" spans="6:14" x14ac:dyDescent="0.2">
      <c r="F17" s="1"/>
      <c r="G17" s="1"/>
      <c r="H17" s="1"/>
      <c r="I17" s="1"/>
      <c r="J17" s="1"/>
      <c r="K17" s="1"/>
      <c r="L17" s="1"/>
      <c r="M17" s="1"/>
      <c r="N17" s="1"/>
    </row>
    <row r="18" spans="6:14" x14ac:dyDescent="0.2">
      <c r="F18" s="1"/>
      <c r="G18" s="1"/>
      <c r="H18" s="1"/>
      <c r="I18" s="1"/>
      <c r="J18" s="1"/>
      <c r="K18" s="1"/>
      <c r="L18" s="1"/>
      <c r="M18" s="1"/>
      <c r="N18" s="1"/>
    </row>
    <row r="19" spans="6:14" x14ac:dyDescent="0.2">
      <c r="F19" s="1"/>
      <c r="G19" s="1"/>
      <c r="H19" s="1"/>
      <c r="I19" s="1"/>
      <c r="J19" s="1"/>
      <c r="K19" s="1"/>
      <c r="L19" s="1"/>
      <c r="M19" s="1"/>
      <c r="N19" s="1"/>
    </row>
    <row r="20" spans="6:14" x14ac:dyDescent="0.2">
      <c r="F20" s="1"/>
      <c r="G20" s="1"/>
      <c r="H20" s="1"/>
      <c r="I20" s="1"/>
      <c r="J20" s="1"/>
      <c r="K20" s="1"/>
      <c r="L20" s="1"/>
      <c r="M20" s="1"/>
      <c r="N20" s="1"/>
    </row>
    <row r="21" spans="6:14" x14ac:dyDescent="0.2">
      <c r="F21" s="1"/>
      <c r="G21" s="3">
        <f>G11</f>
        <v>900</v>
      </c>
      <c r="H21" s="1"/>
      <c r="I21" s="1"/>
      <c r="J21" s="1"/>
      <c r="K21" s="1"/>
      <c r="L21" s="1"/>
      <c r="M21" s="1"/>
      <c r="N21" s="1"/>
    </row>
    <row r="22" spans="6:14" x14ac:dyDescent="0.2">
      <c r="F22" s="1"/>
      <c r="G22" s="1"/>
      <c r="H22" s="1"/>
      <c r="I22" s="1"/>
      <c r="J22" s="1"/>
      <c r="K22" s="1"/>
      <c r="L22" s="1"/>
      <c r="M22" s="1"/>
      <c r="N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 (2)</vt:lpstr>
      <vt:lpstr>Answer Report 1</vt:lpstr>
      <vt:lpstr>Sensitivity Report 1</vt:lpstr>
      <vt:lpstr>Answer Report 2</vt:lpstr>
      <vt:lpstr>Sensitivity Report 2</vt:lpstr>
      <vt:lpstr>Sheet1</vt:lpstr>
      <vt:lpstr>Answer Report 3</vt:lpstr>
      <vt:lpstr>Sensitivity Report 3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Yhj</dc:creator>
  <cp:lastModifiedBy>Yhj</cp:lastModifiedBy>
  <dcterms:created xsi:type="dcterms:W3CDTF">2024-12-10T13:31:18Z</dcterms:created>
  <dcterms:modified xsi:type="dcterms:W3CDTF">2024-12-11T19:42:22Z</dcterms:modified>
</cp:coreProperties>
</file>