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"/>
    </mc:Choice>
  </mc:AlternateContent>
  <xr:revisionPtr revIDLastSave="0" documentId="13_ncr:1_{5EDE5AED-3A3D-48CD-A4B9-895BB144DA36}" xr6:coauthVersionLast="36" xr6:coauthVersionMax="36" xr10:uidLastSave="{00000000-0000-0000-0000-000000000000}"/>
  <bookViews>
    <workbookView xWindow="0" yWindow="0" windowWidth="23040" windowHeight="9060" activeTab="5" xr2:uid="{76B15F6A-9E74-400F-A471-1B5C11031E5E}"/>
  </bookViews>
  <sheets>
    <sheet name="V" sheetId="1" r:id="rId1"/>
    <sheet name="X3" sheetId="3" r:id="rId2"/>
    <sheet name="X4" sheetId="2" r:id="rId3"/>
    <sheet name="Y3" sheetId="4" r:id="rId4"/>
    <sheet name="Y4" sheetId="5" r:id="rId5"/>
    <sheet name="Лист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6" l="1"/>
  <c r="I8" i="6"/>
  <c r="I5" i="6"/>
  <c r="G4" i="6"/>
  <c r="G5" i="6"/>
  <c r="G6" i="6"/>
  <c r="G7" i="6"/>
  <c r="G8" i="6"/>
  <c r="G9" i="6"/>
  <c r="G10" i="6"/>
  <c r="G11" i="6"/>
  <c r="G3" i="6"/>
  <c r="S6" i="4"/>
  <c r="S4" i="4"/>
  <c r="N10" i="2"/>
  <c r="M7" i="2"/>
  <c r="O9" i="3"/>
  <c r="O16" i="5" l="1" a="1"/>
  <c r="O16" i="5" s="1"/>
  <c r="P16" i="5" a="1"/>
  <c r="P16" i="5" s="1"/>
  <c r="N16" i="5" a="1"/>
  <c r="N16" i="5" s="1"/>
  <c r="O15" i="5" a="1"/>
  <c r="O15" i="5" s="1"/>
  <c r="P15" i="5" a="1"/>
  <c r="P15" i="5" s="1"/>
  <c r="N15" i="5" a="1"/>
  <c r="N15" i="5" s="1"/>
  <c r="T6" i="4"/>
  <c r="U6" i="4"/>
  <c r="T5" i="4" a="1"/>
  <c r="T5" i="4" s="1"/>
  <c r="U5" i="4" a="1"/>
  <c r="U5" i="4" s="1"/>
  <c r="S5" i="4" a="1"/>
  <c r="S5" i="4" s="1"/>
  <c r="U4" i="4" a="1"/>
  <c r="U4" i="4" s="1"/>
  <c r="T4" i="4" a="1"/>
  <c r="T4" i="4" s="1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2" i="5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2" i="4"/>
  <c r="D20" i="2"/>
  <c r="F20" i="2" s="1"/>
  <c r="J7" i="5"/>
  <c r="J15" i="5"/>
  <c r="H15" i="5"/>
  <c r="H16" i="5"/>
  <c r="I15" i="5"/>
  <c r="F5" i="5"/>
  <c r="F6" i="5"/>
  <c r="I6" i="5" s="1"/>
  <c r="J6" i="5" s="1"/>
  <c r="F7" i="5"/>
  <c r="F8" i="5"/>
  <c r="I8" i="5" s="1"/>
  <c r="J8" i="5" s="1"/>
  <c r="F9" i="5"/>
  <c r="I9" i="5" s="1"/>
  <c r="J9" i="5" s="1"/>
  <c r="F10" i="5"/>
  <c r="F11" i="5"/>
  <c r="F12" i="5"/>
  <c r="I12" i="5" s="1"/>
  <c r="J12" i="5" s="1"/>
  <c r="F13" i="5"/>
  <c r="F14" i="5"/>
  <c r="I14" i="5" s="1"/>
  <c r="J14" i="5" s="1"/>
  <c r="F15" i="5"/>
  <c r="F16" i="5"/>
  <c r="F17" i="5"/>
  <c r="F18" i="5"/>
  <c r="F19" i="5"/>
  <c r="F4" i="5"/>
  <c r="I4" i="5" s="1"/>
  <c r="J4" i="5" s="1"/>
  <c r="I5" i="5"/>
  <c r="J5" i="5" s="1"/>
  <c r="I7" i="5"/>
  <c r="I10" i="5"/>
  <c r="J10" i="5" s="1"/>
  <c r="I11" i="5"/>
  <c r="J11" i="5" s="1"/>
  <c r="I13" i="5"/>
  <c r="J13" i="5" s="1"/>
  <c r="H3" i="5"/>
  <c r="F3" i="5"/>
  <c r="P10" i="5"/>
  <c r="O10" i="5"/>
  <c r="N10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2" i="5"/>
  <c r="D20" i="5" s="1"/>
  <c r="F20" i="5" s="1"/>
  <c r="P10" i="2"/>
  <c r="O10" i="2"/>
  <c r="H15" i="2"/>
  <c r="H5" i="2"/>
  <c r="H6" i="2"/>
  <c r="H7" i="2"/>
  <c r="H8" i="2"/>
  <c r="H9" i="2"/>
  <c r="H10" i="2"/>
  <c r="H11" i="2"/>
  <c r="H12" i="2"/>
  <c r="H13" i="2"/>
  <c r="H14" i="2"/>
  <c r="H4" i="2"/>
  <c r="H3" i="2"/>
  <c r="F5" i="2"/>
  <c r="F6" i="2"/>
  <c r="F7" i="2"/>
  <c r="I4" i="2" s="1"/>
  <c r="F8" i="2"/>
  <c r="I5" i="2" s="1"/>
  <c r="F9" i="2"/>
  <c r="I6" i="2" s="1"/>
  <c r="F10" i="2"/>
  <c r="I7" i="2" s="1"/>
  <c r="F11" i="2"/>
  <c r="I8" i="2" s="1"/>
  <c r="F12" i="2"/>
  <c r="I9" i="2" s="1"/>
  <c r="J9" i="2" s="1"/>
  <c r="F13" i="2"/>
  <c r="I10" i="2" s="1"/>
  <c r="J10" i="2" s="1"/>
  <c r="F14" i="2"/>
  <c r="I11" i="2" s="1"/>
  <c r="J11" i="2" s="1"/>
  <c r="F15" i="2"/>
  <c r="I12" i="2" s="1"/>
  <c r="J12" i="2" s="1"/>
  <c r="F16" i="2"/>
  <c r="I13" i="2" s="1"/>
  <c r="F17" i="2"/>
  <c r="I14" i="2" s="1"/>
  <c r="F18" i="2"/>
  <c r="F19" i="2"/>
  <c r="F4" i="2"/>
  <c r="F3" i="2"/>
  <c r="O17" i="5" l="1"/>
  <c r="P17" i="5"/>
  <c r="N17" i="5"/>
  <c r="I16" i="5"/>
  <c r="J16" i="5" s="1"/>
  <c r="J4" i="2"/>
  <c r="J7" i="2"/>
  <c r="J14" i="2"/>
  <c r="J6" i="2"/>
  <c r="J13" i="2"/>
  <c r="J5" i="2"/>
  <c r="J8" i="2"/>
  <c r="I3" i="2"/>
  <c r="J3" i="2" s="1"/>
  <c r="I3" i="5"/>
  <c r="J3" i="5" s="1"/>
  <c r="M7" i="5" s="1"/>
  <c r="I15" i="2"/>
  <c r="J15" i="2" s="1"/>
  <c r="N11" i="5" l="1"/>
  <c r="P11" i="5"/>
  <c r="O11" i="5"/>
  <c r="O11" i="2"/>
  <c r="P11" i="2"/>
  <c r="N11" i="2"/>
  <c r="K4" i="4" l="1"/>
  <c r="J4" i="4"/>
  <c r="K10" i="3"/>
  <c r="L10" i="3"/>
  <c r="M10" i="3"/>
  <c r="D2" i="4" l="1"/>
  <c r="A3" i="4"/>
  <c r="D3" i="4" s="1"/>
  <c r="C3" i="4"/>
  <c r="E3" i="4" s="1"/>
  <c r="C4" i="4"/>
  <c r="E4" i="4" s="1"/>
  <c r="C5" i="4"/>
  <c r="E5" i="4" s="1"/>
  <c r="C6" i="4"/>
  <c r="E6" i="4" s="1"/>
  <c r="C7" i="4"/>
  <c r="E7" i="4" s="1"/>
  <c r="C8" i="4"/>
  <c r="E8" i="4" s="1"/>
  <c r="C9" i="4"/>
  <c r="E9" i="4" s="1"/>
  <c r="C10" i="4"/>
  <c r="E10" i="4" s="1"/>
  <c r="C11" i="4"/>
  <c r="E11" i="4" s="1"/>
  <c r="C12" i="4"/>
  <c r="E12" i="4" s="1"/>
  <c r="C13" i="4"/>
  <c r="E13" i="4" s="1"/>
  <c r="C14" i="4"/>
  <c r="E14" i="4" s="1"/>
  <c r="C15" i="4"/>
  <c r="E15" i="4" s="1"/>
  <c r="C16" i="4"/>
  <c r="E16" i="4" s="1"/>
  <c r="C17" i="4"/>
  <c r="E17" i="4" s="1"/>
  <c r="C18" i="4"/>
  <c r="E18" i="4" s="1"/>
  <c r="C19" i="4"/>
  <c r="E19" i="4" s="1"/>
  <c r="C20" i="4"/>
  <c r="E20" i="4" s="1"/>
  <c r="C21" i="4"/>
  <c r="E21" i="4" s="1"/>
  <c r="C22" i="4"/>
  <c r="E22" i="4" s="1"/>
  <c r="C23" i="4"/>
  <c r="E23" i="4" s="1"/>
  <c r="C24" i="4"/>
  <c r="E24" i="4" s="1"/>
  <c r="C25" i="4"/>
  <c r="E25" i="4" s="1"/>
  <c r="C26" i="4"/>
  <c r="E26" i="4" s="1"/>
  <c r="C27" i="4"/>
  <c r="E27" i="4" s="1"/>
  <c r="C28" i="4"/>
  <c r="E28" i="4" s="1"/>
  <c r="C29" i="4"/>
  <c r="E29" i="4" s="1"/>
  <c r="C30" i="4"/>
  <c r="E30" i="4" s="1"/>
  <c r="C31" i="4"/>
  <c r="E31" i="4" s="1"/>
  <c r="C32" i="4"/>
  <c r="E32" i="4" s="1"/>
  <c r="C33" i="4"/>
  <c r="E33" i="4" s="1"/>
  <c r="C34" i="4"/>
  <c r="E34" i="4" s="1"/>
  <c r="C35" i="4"/>
  <c r="E35" i="4" s="1"/>
  <c r="C36" i="4"/>
  <c r="E36" i="4" s="1"/>
  <c r="C37" i="4"/>
  <c r="E37" i="4" s="1"/>
  <c r="C38" i="4"/>
  <c r="E38" i="4" s="1"/>
  <c r="C39" i="4"/>
  <c r="E39" i="4" s="1"/>
  <c r="C40" i="4"/>
  <c r="E40" i="4" s="1"/>
  <c r="C41" i="4"/>
  <c r="E41" i="4" s="1"/>
  <c r="C42" i="4"/>
  <c r="E42" i="4" s="1"/>
  <c r="C43" i="4"/>
  <c r="E43" i="4" s="1"/>
  <c r="C44" i="4"/>
  <c r="E44" i="4" s="1"/>
  <c r="C45" i="4"/>
  <c r="E45" i="4" s="1"/>
  <c r="C46" i="4"/>
  <c r="E46" i="4" s="1"/>
  <c r="C47" i="4"/>
  <c r="E47" i="4" s="1"/>
  <c r="C48" i="4"/>
  <c r="E48" i="4" s="1"/>
  <c r="C49" i="4"/>
  <c r="E49" i="4" s="1"/>
  <c r="C50" i="4"/>
  <c r="E50" i="4" s="1"/>
  <c r="C51" i="4"/>
  <c r="E51" i="4" s="1"/>
  <c r="C52" i="4"/>
  <c r="E52" i="4" s="1"/>
  <c r="C53" i="4"/>
  <c r="E53" i="4" s="1"/>
  <c r="C54" i="4"/>
  <c r="E54" i="4" s="1"/>
  <c r="C55" i="4"/>
  <c r="E55" i="4" s="1"/>
  <c r="C56" i="4"/>
  <c r="E56" i="4" s="1"/>
  <c r="C57" i="4"/>
  <c r="E57" i="4" s="1"/>
  <c r="C58" i="4"/>
  <c r="E58" i="4" s="1"/>
  <c r="C59" i="4"/>
  <c r="E59" i="4" s="1"/>
  <c r="C60" i="4"/>
  <c r="E60" i="4" s="1"/>
  <c r="C61" i="4"/>
  <c r="E61" i="4" s="1"/>
  <c r="C62" i="4"/>
  <c r="E62" i="4" s="1"/>
  <c r="C63" i="4"/>
  <c r="E63" i="4" s="1"/>
  <c r="C64" i="4"/>
  <c r="E64" i="4" s="1"/>
  <c r="C65" i="4"/>
  <c r="E65" i="4" s="1"/>
  <c r="C66" i="4"/>
  <c r="E66" i="4" s="1"/>
  <c r="C67" i="4"/>
  <c r="E67" i="4" s="1"/>
  <c r="C68" i="4"/>
  <c r="E68" i="4" s="1"/>
  <c r="C69" i="4"/>
  <c r="E69" i="4" s="1"/>
  <c r="C70" i="4"/>
  <c r="E70" i="4" s="1"/>
  <c r="C71" i="4"/>
  <c r="E71" i="4" s="1"/>
  <c r="C72" i="4"/>
  <c r="E72" i="4" s="1"/>
  <c r="C73" i="4"/>
  <c r="E73" i="4" s="1"/>
  <c r="C74" i="4"/>
  <c r="E74" i="4" s="1"/>
  <c r="C75" i="4"/>
  <c r="E75" i="4" s="1"/>
  <c r="C76" i="4"/>
  <c r="E76" i="4" s="1"/>
  <c r="C77" i="4"/>
  <c r="E77" i="4" s="1"/>
  <c r="C78" i="4"/>
  <c r="E78" i="4" s="1"/>
  <c r="C79" i="4"/>
  <c r="E79" i="4" s="1"/>
  <c r="C80" i="4"/>
  <c r="E80" i="4" s="1"/>
  <c r="C81" i="4"/>
  <c r="E81" i="4" s="1"/>
  <c r="C82" i="4"/>
  <c r="E82" i="4" s="1"/>
  <c r="C83" i="4"/>
  <c r="E83" i="4" s="1"/>
  <c r="C84" i="4"/>
  <c r="E84" i="4" s="1"/>
  <c r="C85" i="4"/>
  <c r="E85" i="4" s="1"/>
  <c r="C86" i="4"/>
  <c r="E86" i="4" s="1"/>
  <c r="C87" i="4"/>
  <c r="E87" i="4" s="1"/>
  <c r="C88" i="4"/>
  <c r="E88" i="4" s="1"/>
  <c r="C89" i="4"/>
  <c r="E89" i="4" s="1"/>
  <c r="C90" i="4"/>
  <c r="E90" i="4" s="1"/>
  <c r="C91" i="4"/>
  <c r="E91" i="4" s="1"/>
  <c r="C92" i="4"/>
  <c r="E92" i="4" s="1"/>
  <c r="C93" i="4"/>
  <c r="E93" i="4" s="1"/>
  <c r="C94" i="4"/>
  <c r="E94" i="4" s="1"/>
  <c r="C95" i="4"/>
  <c r="E95" i="4" s="1"/>
  <c r="C96" i="4"/>
  <c r="E96" i="4" s="1"/>
  <c r="C97" i="4"/>
  <c r="E97" i="4" s="1"/>
  <c r="C98" i="4"/>
  <c r="E98" i="4" s="1"/>
  <c r="C99" i="4"/>
  <c r="E99" i="4" s="1"/>
  <c r="C100" i="4"/>
  <c r="E100" i="4" s="1"/>
  <c r="C101" i="4"/>
  <c r="E101" i="4" s="1"/>
  <c r="C102" i="4"/>
  <c r="E102" i="4" s="1"/>
  <c r="C103" i="4"/>
  <c r="E103" i="4" s="1"/>
  <c r="C104" i="4"/>
  <c r="E104" i="4" s="1"/>
  <c r="C105" i="4"/>
  <c r="E105" i="4" s="1"/>
  <c r="C106" i="4"/>
  <c r="E106" i="4" s="1"/>
  <c r="C107" i="4"/>
  <c r="E107" i="4" s="1"/>
  <c r="C108" i="4"/>
  <c r="E108" i="4" s="1"/>
  <c r="C109" i="4"/>
  <c r="E109" i="4" s="1"/>
  <c r="C110" i="4"/>
  <c r="E110" i="4" s="1"/>
  <c r="C111" i="4"/>
  <c r="E111" i="4" s="1"/>
  <c r="C112" i="4"/>
  <c r="E112" i="4" s="1"/>
  <c r="C113" i="4"/>
  <c r="E113" i="4" s="1"/>
  <c r="C114" i="4"/>
  <c r="E114" i="4" s="1"/>
  <c r="C115" i="4"/>
  <c r="E115" i="4" s="1"/>
  <c r="C116" i="4"/>
  <c r="E116" i="4" s="1"/>
  <c r="C117" i="4"/>
  <c r="E117" i="4" s="1"/>
  <c r="C118" i="4"/>
  <c r="E118" i="4" s="1"/>
  <c r="C119" i="4"/>
  <c r="E119" i="4" s="1"/>
  <c r="C120" i="4"/>
  <c r="E120" i="4" s="1"/>
  <c r="C121" i="4"/>
  <c r="E121" i="4" s="1"/>
  <c r="C122" i="4"/>
  <c r="E122" i="4" s="1"/>
  <c r="C123" i="4"/>
  <c r="E123" i="4" s="1"/>
  <c r="C124" i="4"/>
  <c r="E124" i="4" s="1"/>
  <c r="C125" i="4"/>
  <c r="E125" i="4" s="1"/>
  <c r="C126" i="4"/>
  <c r="E126" i="4" s="1"/>
  <c r="C127" i="4"/>
  <c r="E127" i="4" s="1"/>
  <c r="C128" i="4"/>
  <c r="E128" i="4" s="1"/>
  <c r="C129" i="4"/>
  <c r="E129" i="4" s="1"/>
  <c r="C130" i="4"/>
  <c r="E130" i="4" s="1"/>
  <c r="C131" i="4"/>
  <c r="E131" i="4" s="1"/>
  <c r="C132" i="4"/>
  <c r="E132" i="4" s="1"/>
  <c r="C133" i="4"/>
  <c r="E133" i="4" s="1"/>
  <c r="C134" i="4"/>
  <c r="E134" i="4" s="1"/>
  <c r="C135" i="4"/>
  <c r="E135" i="4" s="1"/>
  <c r="C136" i="4"/>
  <c r="E136" i="4" s="1"/>
  <c r="C137" i="4"/>
  <c r="E137" i="4" s="1"/>
  <c r="C138" i="4"/>
  <c r="E138" i="4" s="1"/>
  <c r="C139" i="4"/>
  <c r="E139" i="4" s="1"/>
  <c r="C140" i="4"/>
  <c r="E140" i="4" s="1"/>
  <c r="C141" i="4"/>
  <c r="E141" i="4" s="1"/>
  <c r="C142" i="4"/>
  <c r="E142" i="4" s="1"/>
  <c r="C143" i="4"/>
  <c r="E143" i="4" s="1"/>
  <c r="C144" i="4"/>
  <c r="E144" i="4" s="1"/>
  <c r="C145" i="4"/>
  <c r="E145" i="4" s="1"/>
  <c r="C146" i="4"/>
  <c r="E146" i="4" s="1"/>
  <c r="C147" i="4"/>
  <c r="E147" i="4" s="1"/>
  <c r="C148" i="4"/>
  <c r="E148" i="4" s="1"/>
  <c r="C149" i="4"/>
  <c r="E149" i="4" s="1"/>
  <c r="C150" i="4"/>
  <c r="E150" i="4" s="1"/>
  <c r="C151" i="4"/>
  <c r="E151" i="4" s="1"/>
  <c r="C2" i="4"/>
  <c r="E2" i="4" s="1"/>
  <c r="G2" i="4" s="1"/>
  <c r="F3" i="3"/>
  <c r="C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3" i="3"/>
  <c r="C4" i="3"/>
  <c r="E4" i="3" s="1"/>
  <c r="C5" i="3"/>
  <c r="E5" i="3" s="1"/>
  <c r="C6" i="3"/>
  <c r="E6" i="3" s="1"/>
  <c r="C7" i="3"/>
  <c r="E7" i="3" s="1"/>
  <c r="C8" i="3"/>
  <c r="E8" i="3" s="1"/>
  <c r="C9" i="3"/>
  <c r="E9" i="3" s="1"/>
  <c r="C10" i="3"/>
  <c r="E10" i="3" s="1"/>
  <c r="C11" i="3"/>
  <c r="E11" i="3" s="1"/>
  <c r="C12" i="3"/>
  <c r="E12" i="3" s="1"/>
  <c r="C13" i="3"/>
  <c r="E13" i="3" s="1"/>
  <c r="C14" i="3"/>
  <c r="E14" i="3" s="1"/>
  <c r="C15" i="3"/>
  <c r="F16" i="3" s="1"/>
  <c r="C16" i="3"/>
  <c r="F17" i="3" s="1"/>
  <c r="C17" i="3"/>
  <c r="E17" i="3" s="1"/>
  <c r="C18" i="3"/>
  <c r="E18" i="3" s="1"/>
  <c r="C19" i="3"/>
  <c r="E19" i="3" s="1"/>
  <c r="C20" i="3"/>
  <c r="E20" i="3" s="1"/>
  <c r="C21" i="3"/>
  <c r="E21" i="3" s="1"/>
  <c r="C22" i="3"/>
  <c r="E22" i="3" s="1"/>
  <c r="C23" i="3"/>
  <c r="F24" i="3" s="1"/>
  <c r="C24" i="3"/>
  <c r="F25" i="3" s="1"/>
  <c r="C25" i="3"/>
  <c r="E25" i="3" s="1"/>
  <c r="C26" i="3"/>
  <c r="E26" i="3" s="1"/>
  <c r="C27" i="3"/>
  <c r="E27" i="3" s="1"/>
  <c r="C28" i="3"/>
  <c r="E28" i="3" s="1"/>
  <c r="C29" i="3"/>
  <c r="E29" i="3" s="1"/>
  <c r="C30" i="3"/>
  <c r="E30" i="3" s="1"/>
  <c r="C31" i="3"/>
  <c r="F32" i="3" s="1"/>
  <c r="C32" i="3"/>
  <c r="F33" i="3" s="1"/>
  <c r="C33" i="3"/>
  <c r="E33" i="3" s="1"/>
  <c r="C34" i="3"/>
  <c r="E34" i="3" s="1"/>
  <c r="C35" i="3"/>
  <c r="E35" i="3" s="1"/>
  <c r="C36" i="3"/>
  <c r="E36" i="3" s="1"/>
  <c r="C37" i="3"/>
  <c r="E37" i="3" s="1"/>
  <c r="C38" i="3"/>
  <c r="E38" i="3" s="1"/>
  <c r="C39" i="3"/>
  <c r="F40" i="3" s="1"/>
  <c r="C40" i="3"/>
  <c r="F41" i="3" s="1"/>
  <c r="C41" i="3"/>
  <c r="E41" i="3" s="1"/>
  <c r="C42" i="3"/>
  <c r="E42" i="3" s="1"/>
  <c r="C43" i="3"/>
  <c r="E43" i="3" s="1"/>
  <c r="C44" i="3"/>
  <c r="E44" i="3" s="1"/>
  <c r="C45" i="3"/>
  <c r="E45" i="3" s="1"/>
  <c r="C46" i="3"/>
  <c r="E46" i="3" s="1"/>
  <c r="C47" i="3"/>
  <c r="E47" i="3" s="1"/>
  <c r="C48" i="3"/>
  <c r="F49" i="3" s="1"/>
  <c r="C49" i="3"/>
  <c r="E49" i="3" s="1"/>
  <c r="C50" i="3"/>
  <c r="E50" i="3" s="1"/>
  <c r="C51" i="3"/>
  <c r="E51" i="3" s="1"/>
  <c r="C52" i="3"/>
  <c r="E52" i="3" s="1"/>
  <c r="C53" i="3"/>
  <c r="E53" i="3" s="1"/>
  <c r="C54" i="3"/>
  <c r="E54" i="3" s="1"/>
  <c r="C55" i="3"/>
  <c r="F56" i="3" s="1"/>
  <c r="C56" i="3"/>
  <c r="F57" i="3" s="1"/>
  <c r="C57" i="3"/>
  <c r="E57" i="3" s="1"/>
  <c r="C58" i="3"/>
  <c r="E58" i="3" s="1"/>
  <c r="C59" i="3"/>
  <c r="E59" i="3" s="1"/>
  <c r="C60" i="3"/>
  <c r="E60" i="3" s="1"/>
  <c r="C61" i="3"/>
  <c r="E61" i="3" s="1"/>
  <c r="C62" i="3"/>
  <c r="E62" i="3" s="1"/>
  <c r="C63" i="3"/>
  <c r="E63" i="3" s="1"/>
  <c r="C64" i="3"/>
  <c r="F65" i="3" s="1"/>
  <c r="C65" i="3"/>
  <c r="E65" i="3" s="1"/>
  <c r="C66" i="3"/>
  <c r="E66" i="3" s="1"/>
  <c r="C67" i="3"/>
  <c r="E67" i="3" s="1"/>
  <c r="C68" i="3"/>
  <c r="E68" i="3" s="1"/>
  <c r="C69" i="3"/>
  <c r="E69" i="3" s="1"/>
  <c r="C70" i="3"/>
  <c r="E70" i="3" s="1"/>
  <c r="C71" i="3"/>
  <c r="E71" i="3" s="1"/>
  <c r="C72" i="3"/>
  <c r="F73" i="3" s="1"/>
  <c r="C73" i="3"/>
  <c r="E73" i="3" s="1"/>
  <c r="C74" i="3"/>
  <c r="E74" i="3" s="1"/>
  <c r="C75" i="3"/>
  <c r="E75" i="3" s="1"/>
  <c r="C76" i="3"/>
  <c r="E76" i="3" s="1"/>
  <c r="C77" i="3"/>
  <c r="E77" i="3" s="1"/>
  <c r="C78" i="3"/>
  <c r="E78" i="3" s="1"/>
  <c r="C79" i="3"/>
  <c r="E79" i="3" s="1"/>
  <c r="C80" i="3"/>
  <c r="F81" i="3" s="1"/>
  <c r="C81" i="3"/>
  <c r="E81" i="3" s="1"/>
  <c r="C82" i="3"/>
  <c r="E82" i="3" s="1"/>
  <c r="C83" i="3"/>
  <c r="E83" i="3" s="1"/>
  <c r="C84" i="3"/>
  <c r="E84" i="3" s="1"/>
  <c r="C85" i="3"/>
  <c r="E85" i="3" s="1"/>
  <c r="C86" i="3"/>
  <c r="E86" i="3" s="1"/>
  <c r="C87" i="3"/>
  <c r="F88" i="3" s="1"/>
  <c r="C88" i="3"/>
  <c r="F89" i="3" s="1"/>
  <c r="C89" i="3"/>
  <c r="E89" i="3" s="1"/>
  <c r="C90" i="3"/>
  <c r="E90" i="3" s="1"/>
  <c r="C91" i="3"/>
  <c r="E91" i="3" s="1"/>
  <c r="C92" i="3"/>
  <c r="E92" i="3" s="1"/>
  <c r="C93" i="3"/>
  <c r="E93" i="3" s="1"/>
  <c r="C94" i="3"/>
  <c r="E94" i="3" s="1"/>
  <c r="C95" i="3"/>
  <c r="E95" i="3" s="1"/>
  <c r="C96" i="3"/>
  <c r="F97" i="3" s="1"/>
  <c r="C97" i="3"/>
  <c r="E97" i="3" s="1"/>
  <c r="C98" i="3"/>
  <c r="E98" i="3" s="1"/>
  <c r="C99" i="3"/>
  <c r="E99" i="3" s="1"/>
  <c r="C100" i="3"/>
  <c r="E100" i="3" s="1"/>
  <c r="C101" i="3"/>
  <c r="E101" i="3" s="1"/>
  <c r="C102" i="3"/>
  <c r="E102" i="3" s="1"/>
  <c r="C103" i="3"/>
  <c r="F104" i="3" s="1"/>
  <c r="C104" i="3"/>
  <c r="F105" i="3" s="1"/>
  <c r="C105" i="3"/>
  <c r="E105" i="3" s="1"/>
  <c r="C106" i="3"/>
  <c r="E106" i="3" s="1"/>
  <c r="C107" i="3"/>
  <c r="E107" i="3" s="1"/>
  <c r="C108" i="3"/>
  <c r="E108" i="3" s="1"/>
  <c r="C109" i="3"/>
  <c r="E109" i="3" s="1"/>
  <c r="C110" i="3"/>
  <c r="E110" i="3" s="1"/>
  <c r="C111" i="3"/>
  <c r="E111" i="3" s="1"/>
  <c r="C112" i="3"/>
  <c r="F113" i="3" s="1"/>
  <c r="C113" i="3"/>
  <c r="E113" i="3" s="1"/>
  <c r="C114" i="3"/>
  <c r="E114" i="3" s="1"/>
  <c r="C115" i="3"/>
  <c r="E115" i="3" s="1"/>
  <c r="C116" i="3"/>
  <c r="E116" i="3" s="1"/>
  <c r="C117" i="3"/>
  <c r="E117" i="3" s="1"/>
  <c r="C118" i="3"/>
  <c r="E118" i="3" s="1"/>
  <c r="C119" i="3"/>
  <c r="E119" i="3" s="1"/>
  <c r="C120" i="3"/>
  <c r="F121" i="3" s="1"/>
  <c r="C121" i="3"/>
  <c r="E121" i="3" s="1"/>
  <c r="C122" i="3"/>
  <c r="E122" i="3" s="1"/>
  <c r="C123" i="3"/>
  <c r="E123" i="3" s="1"/>
  <c r="C124" i="3"/>
  <c r="E124" i="3" s="1"/>
  <c r="C125" i="3"/>
  <c r="E125" i="3" s="1"/>
  <c r="C126" i="3"/>
  <c r="E126" i="3" s="1"/>
  <c r="C127" i="3"/>
  <c r="E127" i="3" s="1"/>
  <c r="C128" i="3"/>
  <c r="F129" i="3" s="1"/>
  <c r="C129" i="3"/>
  <c r="E129" i="3" s="1"/>
  <c r="C130" i="3"/>
  <c r="E130" i="3" s="1"/>
  <c r="C131" i="3"/>
  <c r="E131" i="3" s="1"/>
  <c r="C132" i="3"/>
  <c r="E132" i="3" s="1"/>
  <c r="C133" i="3"/>
  <c r="E133" i="3" s="1"/>
  <c r="C134" i="3"/>
  <c r="E134" i="3" s="1"/>
  <c r="C135" i="3"/>
  <c r="E135" i="3" s="1"/>
  <c r="C136" i="3"/>
  <c r="F137" i="3" s="1"/>
  <c r="C137" i="3"/>
  <c r="E137" i="3" s="1"/>
  <c r="C138" i="3"/>
  <c r="E138" i="3" s="1"/>
  <c r="C139" i="3"/>
  <c r="E139" i="3" s="1"/>
  <c r="C140" i="3"/>
  <c r="E140" i="3" s="1"/>
  <c r="C141" i="3"/>
  <c r="E141" i="3" s="1"/>
  <c r="C142" i="3"/>
  <c r="E142" i="3" s="1"/>
  <c r="C143" i="3"/>
  <c r="E143" i="3" s="1"/>
  <c r="C144" i="3"/>
  <c r="F145" i="3" s="1"/>
  <c r="C145" i="3"/>
  <c r="E145" i="3" s="1"/>
  <c r="C146" i="3"/>
  <c r="E146" i="3" s="1"/>
  <c r="C147" i="3"/>
  <c r="E147" i="3" s="1"/>
  <c r="C148" i="3"/>
  <c r="E148" i="3" s="1"/>
  <c r="C149" i="3"/>
  <c r="E149" i="3" s="1"/>
  <c r="C150" i="3"/>
  <c r="E150" i="3" s="1"/>
  <c r="C151" i="3"/>
  <c r="E151" i="3" s="1"/>
  <c r="C152" i="3"/>
  <c r="C3" i="3"/>
  <c r="E3" i="3" s="1"/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D151" i="4" s="1"/>
  <c r="F151" i="4" s="1"/>
  <c r="G3" i="4"/>
  <c r="D6" i="4"/>
  <c r="G7" i="4" s="1"/>
  <c r="G4" i="4"/>
  <c r="F3" i="4"/>
  <c r="F2" i="4"/>
  <c r="E55" i="3"/>
  <c r="F128" i="3"/>
  <c r="F96" i="3"/>
  <c r="F72" i="3"/>
  <c r="F48" i="3"/>
  <c r="F143" i="3"/>
  <c r="F127" i="3"/>
  <c r="F103" i="3"/>
  <c r="F79" i="3"/>
  <c r="F63" i="3"/>
  <c r="F39" i="3"/>
  <c r="F31" i="3"/>
  <c r="F23" i="3"/>
  <c r="E103" i="3"/>
  <c r="E39" i="3"/>
  <c r="F150" i="3"/>
  <c r="F142" i="3"/>
  <c r="F134" i="3"/>
  <c r="F126" i="3"/>
  <c r="F118" i="3"/>
  <c r="F110" i="3"/>
  <c r="F102" i="3"/>
  <c r="F94" i="3"/>
  <c r="F86" i="3"/>
  <c r="F78" i="3"/>
  <c r="F70" i="3"/>
  <c r="F62" i="3"/>
  <c r="F54" i="3"/>
  <c r="F46" i="3"/>
  <c r="F38" i="3"/>
  <c r="F30" i="3"/>
  <c r="F22" i="3"/>
  <c r="F14" i="3"/>
  <c r="F6" i="3"/>
  <c r="F144" i="3"/>
  <c r="F64" i="3"/>
  <c r="F8" i="3"/>
  <c r="F135" i="3"/>
  <c r="F119" i="3"/>
  <c r="F95" i="3"/>
  <c r="F71" i="3"/>
  <c r="F47" i="3"/>
  <c r="F7" i="3"/>
  <c r="E31" i="3"/>
  <c r="F149" i="3"/>
  <c r="F141" i="3"/>
  <c r="F133" i="3"/>
  <c r="F125" i="3"/>
  <c r="F117" i="3"/>
  <c r="F109" i="3"/>
  <c r="F101" i="3"/>
  <c r="F93" i="3"/>
  <c r="F85" i="3"/>
  <c r="F77" i="3"/>
  <c r="F69" i="3"/>
  <c r="F61" i="3"/>
  <c r="F53" i="3"/>
  <c r="F45" i="3"/>
  <c r="F37" i="3"/>
  <c r="F29" i="3"/>
  <c r="F21" i="3"/>
  <c r="F13" i="3"/>
  <c r="F5" i="3"/>
  <c r="F112" i="3"/>
  <c r="F151" i="3"/>
  <c r="F111" i="3"/>
  <c r="F87" i="3"/>
  <c r="F55" i="3"/>
  <c r="F15" i="3"/>
  <c r="E87" i="3"/>
  <c r="E23" i="3"/>
  <c r="F148" i="3"/>
  <c r="F140" i="3"/>
  <c r="F132" i="3"/>
  <c r="F124" i="3"/>
  <c r="F116" i="3"/>
  <c r="F108" i="3"/>
  <c r="F100" i="3"/>
  <c r="F92" i="3"/>
  <c r="F84" i="3"/>
  <c r="F76" i="3"/>
  <c r="F68" i="3"/>
  <c r="F60" i="3"/>
  <c r="F52" i="3"/>
  <c r="F44" i="3"/>
  <c r="F36" i="3"/>
  <c r="F28" i="3"/>
  <c r="F20" i="3"/>
  <c r="F12" i="3"/>
  <c r="F4" i="3"/>
  <c r="K4" i="3" s="1"/>
  <c r="F136" i="3"/>
  <c r="F80" i="3"/>
  <c r="E152" i="3"/>
  <c r="E144" i="3"/>
  <c r="E136" i="3"/>
  <c r="E128" i="3"/>
  <c r="E120" i="3"/>
  <c r="E112" i="3"/>
  <c r="E104" i="3"/>
  <c r="E96" i="3"/>
  <c r="E88" i="3"/>
  <c r="E80" i="3"/>
  <c r="E72" i="3"/>
  <c r="E64" i="3"/>
  <c r="E56" i="3"/>
  <c r="E48" i="3"/>
  <c r="E40" i="3"/>
  <c r="E32" i="3"/>
  <c r="E24" i="3"/>
  <c r="E16" i="3"/>
  <c r="E15" i="3"/>
  <c r="J4" i="3" s="1"/>
  <c r="M4" i="3" s="1"/>
  <c r="F147" i="3"/>
  <c r="F139" i="3"/>
  <c r="F131" i="3"/>
  <c r="F123" i="3"/>
  <c r="F115" i="3"/>
  <c r="F107" i="3"/>
  <c r="F99" i="3"/>
  <c r="F91" i="3"/>
  <c r="F83" i="3"/>
  <c r="F75" i="3"/>
  <c r="F67" i="3"/>
  <c r="F59" i="3"/>
  <c r="F51" i="3"/>
  <c r="F43" i="3"/>
  <c r="F35" i="3"/>
  <c r="F27" i="3"/>
  <c r="F19" i="3"/>
  <c r="F11" i="3"/>
  <c r="F120" i="3"/>
  <c r="F146" i="3"/>
  <c r="F138" i="3"/>
  <c r="F130" i="3"/>
  <c r="F122" i="3"/>
  <c r="F114" i="3"/>
  <c r="F106" i="3"/>
  <c r="F98" i="3"/>
  <c r="F90" i="3"/>
  <c r="F82" i="3"/>
  <c r="F74" i="3"/>
  <c r="F66" i="3"/>
  <c r="F58" i="3"/>
  <c r="F50" i="3"/>
  <c r="F42" i="3"/>
  <c r="F34" i="3"/>
  <c r="F26" i="3"/>
  <c r="F18" i="3"/>
  <c r="F10" i="3"/>
  <c r="F152" i="3"/>
  <c r="F9" i="3"/>
  <c r="D114" i="4" l="1"/>
  <c r="G115" i="4" s="1"/>
  <c r="D60" i="4"/>
  <c r="D54" i="4"/>
  <c r="G55" i="4" s="1"/>
  <c r="D8" i="4"/>
  <c r="F8" i="4" s="1"/>
  <c r="D50" i="4"/>
  <c r="G51" i="4" s="1"/>
  <c r="D55" i="4"/>
  <c r="D52" i="4"/>
  <c r="G53" i="4" s="1"/>
  <c r="D111" i="4"/>
  <c r="F111" i="4" s="1"/>
  <c r="D27" i="4"/>
  <c r="D116" i="4"/>
  <c r="G117" i="4" s="1"/>
  <c r="D62" i="4"/>
  <c r="G63" i="4" s="1"/>
  <c r="D16" i="4"/>
  <c r="F16" i="4" s="1"/>
  <c r="D28" i="4"/>
  <c r="D118" i="4"/>
  <c r="G119" i="4" s="1"/>
  <c r="D91" i="4"/>
  <c r="F91" i="4" s="1"/>
  <c r="D29" i="4"/>
  <c r="F29" i="4" s="1"/>
  <c r="D17" i="4"/>
  <c r="D72" i="4"/>
  <c r="F72" i="4" s="1"/>
  <c r="D33" i="4"/>
  <c r="F33" i="4" s="1"/>
  <c r="D85" i="4"/>
  <c r="F85" i="4" s="1"/>
  <c r="D73" i="4"/>
  <c r="F73" i="4" s="1"/>
  <c r="D80" i="4"/>
  <c r="F80" i="4" s="1"/>
  <c r="D58" i="4"/>
  <c r="G59" i="4" s="1"/>
  <c r="D35" i="4"/>
  <c r="F35" i="4" s="1"/>
  <c r="D21" i="4"/>
  <c r="F21" i="4" s="1"/>
  <c r="D24" i="4"/>
  <c r="D26" i="4"/>
  <c r="G27" i="4" s="1"/>
  <c r="D4" i="4"/>
  <c r="D149" i="4"/>
  <c r="G150" i="4" s="1"/>
  <c r="D47" i="4"/>
  <c r="F47" i="4" s="1"/>
  <c r="D136" i="4"/>
  <c r="F136" i="4" s="1"/>
  <c r="D122" i="4"/>
  <c r="D99" i="4"/>
  <c r="D124" i="4"/>
  <c r="D93" i="4"/>
  <c r="D66" i="4"/>
  <c r="D43" i="4"/>
  <c r="D107" i="4"/>
  <c r="D68" i="4"/>
  <c r="D37" i="4"/>
  <c r="D101" i="4"/>
  <c r="D70" i="4"/>
  <c r="D105" i="4"/>
  <c r="D63" i="4"/>
  <c r="D127" i="4"/>
  <c r="F62" i="4"/>
  <c r="D10" i="4"/>
  <c r="D74" i="4"/>
  <c r="D138" i="4"/>
  <c r="D51" i="4"/>
  <c r="D115" i="4"/>
  <c r="D12" i="4"/>
  <c r="D76" i="4"/>
  <c r="D140" i="4"/>
  <c r="D45" i="4"/>
  <c r="D109" i="4"/>
  <c r="F109" i="4" s="1"/>
  <c r="D14" i="4"/>
  <c r="D78" i="4"/>
  <c r="D142" i="4"/>
  <c r="G143" i="4" s="1"/>
  <c r="D7" i="4"/>
  <c r="D71" i="4"/>
  <c r="D135" i="4"/>
  <c r="D32" i="4"/>
  <c r="D96" i="4"/>
  <c r="D9" i="4"/>
  <c r="D137" i="4"/>
  <c r="G138" i="4" s="1"/>
  <c r="D126" i="4"/>
  <c r="D89" i="4"/>
  <c r="G90" i="4" s="1"/>
  <c r="D144" i="4"/>
  <c r="D130" i="4"/>
  <c r="D132" i="4"/>
  <c r="D134" i="4"/>
  <c r="D88" i="4"/>
  <c r="D18" i="4"/>
  <c r="D82" i="4"/>
  <c r="D146" i="4"/>
  <c r="D59" i="4"/>
  <c r="D123" i="4"/>
  <c r="D20" i="4"/>
  <c r="D84" i="4"/>
  <c r="D148" i="4"/>
  <c r="D53" i="4"/>
  <c r="D117" i="4"/>
  <c r="D22" i="4"/>
  <c r="D86" i="4"/>
  <c r="D150" i="4"/>
  <c r="D15" i="4"/>
  <c r="D79" i="4"/>
  <c r="D143" i="4"/>
  <c r="D40" i="4"/>
  <c r="D104" i="4"/>
  <c r="D49" i="4"/>
  <c r="D90" i="4"/>
  <c r="D113" i="4"/>
  <c r="D67" i="4"/>
  <c r="D131" i="4"/>
  <c r="D92" i="4"/>
  <c r="D129" i="4"/>
  <c r="D61" i="4"/>
  <c r="D125" i="4"/>
  <c r="D30" i="4"/>
  <c r="D94" i="4"/>
  <c r="D23" i="4"/>
  <c r="D87" i="4"/>
  <c r="D25" i="4"/>
  <c r="D48" i="4"/>
  <c r="D112" i="4"/>
  <c r="D65" i="4"/>
  <c r="D119" i="4"/>
  <c r="D34" i="4"/>
  <c r="D98" i="4"/>
  <c r="D11" i="4"/>
  <c r="D75" i="4"/>
  <c r="D139" i="4"/>
  <c r="D36" i="4"/>
  <c r="D100" i="4"/>
  <c r="D5" i="4"/>
  <c r="D69" i="4"/>
  <c r="D133" i="4"/>
  <c r="D38" i="4"/>
  <c r="D102" i="4"/>
  <c r="D41" i="4"/>
  <c r="D31" i="4"/>
  <c r="D95" i="4"/>
  <c r="D81" i="4"/>
  <c r="D56" i="4"/>
  <c r="D120" i="4"/>
  <c r="D97" i="4"/>
  <c r="F26" i="4"/>
  <c r="G74" i="4"/>
  <c r="F6" i="4"/>
  <c r="D42" i="4"/>
  <c r="G43" i="4" s="1"/>
  <c r="D106" i="4"/>
  <c r="G107" i="4" s="1"/>
  <c r="D19" i="4"/>
  <c r="D83" i="4"/>
  <c r="D147" i="4"/>
  <c r="D44" i="4"/>
  <c r="D108" i="4"/>
  <c r="D13" i="4"/>
  <c r="D77" i="4"/>
  <c r="D141" i="4"/>
  <c r="D46" i="4"/>
  <c r="D110" i="4"/>
  <c r="D57" i="4"/>
  <c r="D39" i="4"/>
  <c r="D103" i="4"/>
  <c r="D145" i="4"/>
  <c r="D64" i="4"/>
  <c r="D128" i="4"/>
  <c r="D121" i="4"/>
  <c r="G17" i="4"/>
  <c r="G86" i="4"/>
  <c r="F149" i="4"/>
  <c r="F50" i="4"/>
  <c r="F54" i="4"/>
  <c r="G48" i="4"/>
  <c r="F42" i="4"/>
  <c r="F137" i="4"/>
  <c r="G34" i="4"/>
  <c r="G9" i="4"/>
  <c r="F142" i="4"/>
  <c r="G137" i="4" l="1"/>
  <c r="F52" i="4"/>
  <c r="F58" i="4"/>
  <c r="G30" i="4"/>
  <c r="G36" i="4"/>
  <c r="G92" i="4"/>
  <c r="G112" i="4"/>
  <c r="F24" i="4"/>
  <c r="G25" i="4"/>
  <c r="F17" i="4"/>
  <c r="G18" i="4"/>
  <c r="G28" i="4"/>
  <c r="F27" i="4"/>
  <c r="G22" i="4"/>
  <c r="F114" i="4"/>
  <c r="G110" i="4"/>
  <c r="F118" i="4"/>
  <c r="F28" i="4"/>
  <c r="G29" i="4"/>
  <c r="G81" i="4"/>
  <c r="F116" i="4"/>
  <c r="G5" i="4"/>
  <c r="F4" i="4"/>
  <c r="F106" i="4"/>
  <c r="G56" i="4"/>
  <c r="F55" i="4"/>
  <c r="G73" i="4"/>
  <c r="G61" i="4"/>
  <c r="F60" i="4"/>
  <c r="F103" i="4"/>
  <c r="G104" i="4"/>
  <c r="G109" i="4"/>
  <c r="F108" i="4"/>
  <c r="G96" i="4"/>
  <c r="F95" i="4"/>
  <c r="F113" i="4"/>
  <c r="G114" i="4"/>
  <c r="G131" i="4"/>
  <c r="F130" i="4"/>
  <c r="G108" i="4"/>
  <c r="F107" i="4"/>
  <c r="G45" i="4"/>
  <c r="F44" i="4"/>
  <c r="G32" i="4"/>
  <c r="F31" i="4"/>
  <c r="G31" i="4"/>
  <c r="F30" i="4"/>
  <c r="F86" i="4"/>
  <c r="G87" i="4"/>
  <c r="F144" i="4"/>
  <c r="G145" i="4"/>
  <c r="G44" i="4"/>
  <c r="F43" i="4"/>
  <c r="F57" i="4"/>
  <c r="G58" i="4"/>
  <c r="G148" i="4"/>
  <c r="F147" i="4"/>
  <c r="G42" i="4"/>
  <c r="F41" i="4"/>
  <c r="G140" i="4"/>
  <c r="F139" i="4"/>
  <c r="G66" i="4"/>
  <c r="F65" i="4"/>
  <c r="G126" i="4"/>
  <c r="F125" i="4"/>
  <c r="F49" i="4"/>
  <c r="G50" i="4"/>
  <c r="G23" i="4"/>
  <c r="F22" i="4"/>
  <c r="G147" i="4"/>
  <c r="F146" i="4"/>
  <c r="G8" i="4"/>
  <c r="F7" i="4"/>
  <c r="G13" i="4"/>
  <c r="F12" i="4"/>
  <c r="G64" i="4"/>
  <c r="F63" i="4"/>
  <c r="G67" i="4"/>
  <c r="F66" i="4"/>
  <c r="F89" i="4"/>
  <c r="G111" i="4"/>
  <c r="F110" i="4"/>
  <c r="G84" i="4"/>
  <c r="F83" i="4"/>
  <c r="G103" i="4"/>
  <c r="F102" i="4"/>
  <c r="G76" i="4"/>
  <c r="F75" i="4"/>
  <c r="F112" i="4"/>
  <c r="G113" i="4"/>
  <c r="G62" i="4"/>
  <c r="F61" i="4"/>
  <c r="F104" i="4"/>
  <c r="G105" i="4"/>
  <c r="F117" i="4"/>
  <c r="G118" i="4"/>
  <c r="G83" i="4"/>
  <c r="F82" i="4"/>
  <c r="F126" i="4"/>
  <c r="G127" i="4"/>
  <c r="G116" i="4"/>
  <c r="F115" i="4"/>
  <c r="F105" i="4"/>
  <c r="G106" i="4"/>
  <c r="G94" i="4"/>
  <c r="F93" i="4"/>
  <c r="F135" i="4"/>
  <c r="G136" i="4"/>
  <c r="F71" i="4"/>
  <c r="G72" i="4"/>
  <c r="F121" i="4"/>
  <c r="G122" i="4"/>
  <c r="F46" i="4"/>
  <c r="G47" i="4"/>
  <c r="G20" i="4"/>
  <c r="F19" i="4"/>
  <c r="F97" i="4"/>
  <c r="G98" i="4"/>
  <c r="F38" i="4"/>
  <c r="G39" i="4"/>
  <c r="G12" i="4"/>
  <c r="F11" i="4"/>
  <c r="F48" i="4"/>
  <c r="G49" i="4"/>
  <c r="G130" i="4"/>
  <c r="F129" i="4"/>
  <c r="F40" i="4"/>
  <c r="G41" i="4"/>
  <c r="F53" i="4"/>
  <c r="G54" i="4"/>
  <c r="G19" i="4"/>
  <c r="F18" i="4"/>
  <c r="F78" i="4"/>
  <c r="G79" i="4"/>
  <c r="G52" i="4"/>
  <c r="F51" i="4"/>
  <c r="F70" i="4"/>
  <c r="G71" i="4"/>
  <c r="F124" i="4"/>
  <c r="G125" i="4"/>
  <c r="F88" i="4"/>
  <c r="G89" i="4"/>
  <c r="F9" i="4"/>
  <c r="G10" i="4"/>
  <c r="G15" i="4"/>
  <c r="F14" i="4"/>
  <c r="G139" i="4"/>
  <c r="F138" i="4"/>
  <c r="G102" i="4"/>
  <c r="F101" i="4"/>
  <c r="G100" i="4"/>
  <c r="F99" i="4"/>
  <c r="F100" i="4"/>
  <c r="G101" i="4"/>
  <c r="F94" i="4"/>
  <c r="G95" i="4"/>
  <c r="F150" i="4"/>
  <c r="G151" i="4"/>
  <c r="G124" i="4"/>
  <c r="F123" i="4"/>
  <c r="G40" i="4"/>
  <c r="F39" i="4"/>
  <c r="F36" i="4"/>
  <c r="G37" i="4"/>
  <c r="F119" i="4"/>
  <c r="G120" i="4"/>
  <c r="G91" i="4"/>
  <c r="F90" i="4"/>
  <c r="F59" i="4"/>
  <c r="G60" i="4"/>
  <c r="G128" i="4"/>
  <c r="F127" i="4"/>
  <c r="F128" i="4"/>
  <c r="G129" i="4"/>
  <c r="F141" i="4"/>
  <c r="G142" i="4"/>
  <c r="F120" i="4"/>
  <c r="G121" i="4"/>
  <c r="G134" i="4"/>
  <c r="F133" i="4"/>
  <c r="G99" i="4"/>
  <c r="F98" i="4"/>
  <c r="F25" i="4"/>
  <c r="G26" i="4"/>
  <c r="F92" i="4"/>
  <c r="G93" i="4"/>
  <c r="G144" i="4"/>
  <c r="F143" i="4"/>
  <c r="F148" i="4"/>
  <c r="G149" i="4"/>
  <c r="F64" i="4"/>
  <c r="G65" i="4"/>
  <c r="G78" i="4"/>
  <c r="F77" i="4"/>
  <c r="F56" i="4"/>
  <c r="G57" i="4"/>
  <c r="G70" i="4"/>
  <c r="F69" i="4"/>
  <c r="G35" i="4"/>
  <c r="F34" i="4"/>
  <c r="G88" i="4"/>
  <c r="F87" i="4"/>
  <c r="F131" i="4"/>
  <c r="G132" i="4"/>
  <c r="G80" i="4"/>
  <c r="F79" i="4"/>
  <c r="F84" i="4"/>
  <c r="G85" i="4"/>
  <c r="G135" i="4"/>
  <c r="F134" i="4"/>
  <c r="F96" i="4"/>
  <c r="G97" i="4"/>
  <c r="G75" i="4"/>
  <c r="F74" i="4"/>
  <c r="G38" i="4"/>
  <c r="F37" i="4"/>
  <c r="G123" i="4"/>
  <c r="F122" i="4"/>
  <c r="G141" i="4"/>
  <c r="F140" i="4"/>
  <c r="G77" i="4"/>
  <c r="F76" i="4"/>
  <c r="M4" i="4"/>
  <c r="O9" i="4" s="1"/>
  <c r="F145" i="4"/>
  <c r="G146" i="4"/>
  <c r="F13" i="4"/>
  <c r="G14" i="4"/>
  <c r="G82" i="4"/>
  <c r="F81" i="4"/>
  <c r="F5" i="4"/>
  <c r="G6" i="4"/>
  <c r="G24" i="4"/>
  <c r="F23" i="4"/>
  <c r="F67" i="4"/>
  <c r="G68" i="4"/>
  <c r="F15" i="4"/>
  <c r="G16" i="4"/>
  <c r="F20" i="4"/>
  <c r="G21" i="4"/>
  <c r="F132" i="4"/>
  <c r="G133" i="4"/>
  <c r="F32" i="4"/>
  <c r="G33" i="4"/>
  <c r="F45" i="4"/>
  <c r="G46" i="4"/>
  <c r="G11" i="4"/>
  <c r="F10" i="4"/>
  <c r="F68" i="4"/>
  <c r="G69" i="4"/>
  <c r="M10" i="4" l="1"/>
  <c r="K10" i="4"/>
  <c r="L10" i="4"/>
</calcChain>
</file>

<file path=xl/sharedStrings.xml><?xml version="1.0" encoding="utf-8"?>
<sst xmlns="http://schemas.openxmlformats.org/spreadsheetml/2006/main" count="71" uniqueCount="32">
  <si>
    <t>Вариант 13</t>
  </si>
  <si>
    <t>m</t>
  </si>
  <si>
    <t>σ</t>
  </si>
  <si>
    <t>λ</t>
  </si>
  <si>
    <t>x_i</t>
  </si>
  <si>
    <t>i</t>
  </si>
  <si>
    <t>F_N(x_i)</t>
  </si>
  <si>
    <t>N</t>
  </si>
  <si>
    <t>F(x_i)</t>
  </si>
  <si>
    <t>D_N^+</t>
  </si>
  <si>
    <t>D_N^-</t>
  </si>
  <si>
    <t>D_N</t>
  </si>
  <si>
    <t>Неравенство:</t>
  </si>
  <si>
    <t>alpha</t>
  </si>
  <si>
    <t>с_1-a:</t>
  </si>
  <si>
    <t>alpha:</t>
  </si>
  <si>
    <t>y</t>
  </si>
  <si>
    <t>value</t>
  </si>
  <si>
    <t>x</t>
  </si>
  <si>
    <t>Карман</t>
  </si>
  <si>
    <t>Частота</t>
  </si>
  <si>
    <t>Np</t>
  </si>
  <si>
    <t>хи2</t>
  </si>
  <si>
    <t>k</t>
  </si>
  <si>
    <t>val</t>
  </si>
  <si>
    <t>крит хи2:</t>
  </si>
  <si>
    <t>P</t>
  </si>
  <si>
    <t>y-sorted</t>
  </si>
  <si>
    <t>gamma:</t>
  </si>
  <si>
    <t>pos:</t>
  </si>
  <si>
    <t>t_gamma:</t>
  </si>
  <si>
    <t>min diff: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</si>
</sst>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9" fontId="0" fillId="0" borderId="0" xfId="0" applyNumberFormat="1"/>
    <xf numFmtId="0" fontId="2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/>
    <xf numFmtId="0" fontId="2" fillId="0" borderId="5" xfId="0" applyFont="1" applyBorder="1"/>
    <xf numFmtId="0" fontId="2" fillId="0" borderId="6" xfId="0" applyFont="1" applyFill="1" applyBorder="1" applyAlignment="1"/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2" fillId="0" borderId="1" xfId="0" applyFont="1" applyFill="1" applyBorder="1" applyAlignment="1"/>
    <xf numFmtId="0" fontId="0" fillId="0" borderId="0" xfId="0" applyBorder="1"/>
    <xf numFmtId="0" fontId="0" fillId="0" borderId="4" xfId="0" applyBorder="1"/>
    <xf numFmtId="0" fontId="2" fillId="2" borderId="0" xfId="0" applyFont="1" applyFill="1" applyBorder="1" applyAlignment="1"/>
    <xf numFmtId="0" fontId="2" fillId="2" borderId="5" xfId="0" applyFont="1" applyFill="1" applyBorder="1"/>
    <xf numFmtId="0" fontId="2" fillId="2" borderId="4" xfId="0" applyFont="1" applyFill="1" applyBorder="1" applyAlignment="1"/>
    <xf numFmtId="0" fontId="2" fillId="3" borderId="0" xfId="0" applyFont="1" applyFill="1" applyBorder="1" applyAlignment="1"/>
    <xf numFmtId="0" fontId="2" fillId="3" borderId="5" xfId="0" applyFont="1" applyFill="1" applyBorder="1"/>
    <xf numFmtId="0" fontId="2" fillId="3" borderId="8" xfId="0" applyFont="1" applyFill="1" applyBorder="1"/>
    <xf numFmtId="0" fontId="2" fillId="3" borderId="6" xfId="0" applyFont="1" applyFill="1" applyBorder="1"/>
    <xf numFmtId="0" fontId="2" fillId="2" borderId="2" xfId="0" applyFont="1" applyFill="1" applyBorder="1" applyAlignment="1"/>
    <xf numFmtId="0" fontId="0" fillId="2" borderId="3" xfId="0" applyFill="1" applyBorder="1"/>
    <xf numFmtId="0" fontId="0" fillId="2" borderId="5" xfId="0" applyFill="1" applyBorder="1"/>
    <xf numFmtId="0" fontId="2" fillId="2" borderId="1" xfId="0" applyFont="1" applyFill="1" applyBorder="1" applyAlignment="1"/>
    <xf numFmtId="0" fontId="0" fillId="3" borderId="5" xfId="0" applyFill="1" applyBorder="1"/>
    <xf numFmtId="0" fontId="0" fillId="3" borderId="4" xfId="0" applyFill="1" applyBorder="1"/>
    <xf numFmtId="0" fontId="2" fillId="4" borderId="0" xfId="0" applyFont="1" applyFill="1" applyBorder="1" applyAlignment="1"/>
    <xf numFmtId="0" fontId="0" fillId="4" borderId="5" xfId="0" applyFill="1" applyBorder="1"/>
    <xf numFmtId="0" fontId="2" fillId="4" borderId="7" xfId="0" applyFont="1" applyFill="1" applyBorder="1" applyAlignment="1"/>
    <xf numFmtId="0" fontId="0" fillId="4" borderId="8" xfId="0" applyFill="1" applyBorder="1"/>
    <xf numFmtId="0" fontId="0" fillId="4" borderId="6" xfId="0" applyFill="1" applyBorder="1"/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applyAlignment="1"/>
    <xf numFmtId="9" fontId="0" fillId="0" borderId="2" xfId="0" applyNumberFormat="1" applyBorder="1"/>
    <xf numFmtId="9" fontId="0" fillId="0" borderId="3" xfId="0" applyNumberFormat="1" applyBorder="1"/>
    <xf numFmtId="9" fontId="0" fillId="0" borderId="0" xfId="0" applyNumberFormat="1" applyBorder="1"/>
    <xf numFmtId="9" fontId="0" fillId="0" borderId="5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эмпирическая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'X3'!$B$3:$B$152</c:f>
              <c:numCache>
                <c:formatCode>General</c:formatCode>
                <c:ptCount val="150"/>
                <c:pt idx="0">
                  <c:v>103.37114680500235</c:v>
                </c:pt>
                <c:pt idx="1">
                  <c:v>103.9951693097828</c:v>
                </c:pt>
                <c:pt idx="2">
                  <c:v>107.12888787442353</c:v>
                </c:pt>
                <c:pt idx="3">
                  <c:v>107.29602571576834</c:v>
                </c:pt>
                <c:pt idx="4">
                  <c:v>109.43062797072344</c:v>
                </c:pt>
                <c:pt idx="5">
                  <c:v>112.25480910856277</c:v>
                </c:pt>
                <c:pt idx="6">
                  <c:v>112.82981894386467</c:v>
                </c:pt>
                <c:pt idx="7">
                  <c:v>114.60733993648319</c:v>
                </c:pt>
                <c:pt idx="8">
                  <c:v>115.6318902655039</c:v>
                </c:pt>
                <c:pt idx="9">
                  <c:v>115.84788616222795</c:v>
                </c:pt>
                <c:pt idx="10">
                  <c:v>115.95441527664661</c:v>
                </c:pt>
                <c:pt idx="11">
                  <c:v>116.20635895145824</c:v>
                </c:pt>
                <c:pt idx="12">
                  <c:v>117.03980625374243</c:v>
                </c:pt>
                <c:pt idx="13">
                  <c:v>117.3689796711551</c:v>
                </c:pt>
                <c:pt idx="14">
                  <c:v>118.13447407679632</c:v>
                </c:pt>
                <c:pt idx="15">
                  <c:v>118.31170048812055</c:v>
                </c:pt>
                <c:pt idx="16">
                  <c:v>118.73344909748994</c:v>
                </c:pt>
                <c:pt idx="17">
                  <c:v>119.02605628041783</c:v>
                </c:pt>
                <c:pt idx="18">
                  <c:v>119.13420884287916</c:v>
                </c:pt>
                <c:pt idx="19">
                  <c:v>121.35856458247872</c:v>
                </c:pt>
                <c:pt idx="20">
                  <c:v>121.69883156151627</c:v>
                </c:pt>
                <c:pt idx="21">
                  <c:v>121.92700331856031</c:v>
                </c:pt>
                <c:pt idx="22">
                  <c:v>122.74147174015525</c:v>
                </c:pt>
                <c:pt idx="23">
                  <c:v>123.28563606264652</c:v>
                </c:pt>
                <c:pt idx="24">
                  <c:v>123.94777094290475</c:v>
                </c:pt>
                <c:pt idx="25">
                  <c:v>124.08734882104909</c:v>
                </c:pt>
                <c:pt idx="26">
                  <c:v>124.52154386541224</c:v>
                </c:pt>
                <c:pt idx="27">
                  <c:v>124.60990582316299</c:v>
                </c:pt>
                <c:pt idx="28">
                  <c:v>124.7134586161701</c:v>
                </c:pt>
                <c:pt idx="29">
                  <c:v>124.73487266892334</c:v>
                </c:pt>
                <c:pt idx="30">
                  <c:v>124.74461335717933</c:v>
                </c:pt>
                <c:pt idx="31">
                  <c:v>124.90730604316923</c:v>
                </c:pt>
                <c:pt idx="32">
                  <c:v>125.92389374607592</c:v>
                </c:pt>
                <c:pt idx="33">
                  <c:v>127.05466396131669</c:v>
                </c:pt>
                <c:pt idx="34">
                  <c:v>128.14078935538419</c:v>
                </c:pt>
                <c:pt idx="35">
                  <c:v>128.78104634059127</c:v>
                </c:pt>
                <c:pt idx="36">
                  <c:v>128.88591335344245</c:v>
                </c:pt>
                <c:pt idx="37">
                  <c:v>129.50189592505922</c:v>
                </c:pt>
                <c:pt idx="38">
                  <c:v>129.84285866754362</c:v>
                </c:pt>
                <c:pt idx="39">
                  <c:v>130.12595708336448</c:v>
                </c:pt>
                <c:pt idx="40">
                  <c:v>130.2273839325062</c:v>
                </c:pt>
                <c:pt idx="41">
                  <c:v>130.65388692542911</c:v>
                </c:pt>
                <c:pt idx="42">
                  <c:v>130.96245801410987</c:v>
                </c:pt>
                <c:pt idx="43">
                  <c:v>131.07907569850795</c:v>
                </c:pt>
                <c:pt idx="44">
                  <c:v>131.53851149458205</c:v>
                </c:pt>
                <c:pt idx="45">
                  <c:v>131.63259417400695</c:v>
                </c:pt>
                <c:pt idx="46">
                  <c:v>132.41084424284054</c:v>
                </c:pt>
                <c:pt idx="47">
                  <c:v>132.79967937582114</c:v>
                </c:pt>
                <c:pt idx="48">
                  <c:v>133.69475972343935</c:v>
                </c:pt>
                <c:pt idx="49">
                  <c:v>134.13707200801582</c:v>
                </c:pt>
                <c:pt idx="50">
                  <c:v>134.14120793517213</c:v>
                </c:pt>
                <c:pt idx="51">
                  <c:v>134.19913024212292</c:v>
                </c:pt>
                <c:pt idx="52">
                  <c:v>134.22945393234841</c:v>
                </c:pt>
                <c:pt idx="53">
                  <c:v>134.59869172824256</c:v>
                </c:pt>
                <c:pt idx="54">
                  <c:v>134.66156168637099</c:v>
                </c:pt>
                <c:pt idx="55">
                  <c:v>134.86476326637785</c:v>
                </c:pt>
                <c:pt idx="56">
                  <c:v>134.8742913602473</c:v>
                </c:pt>
                <c:pt idx="57">
                  <c:v>135.86905914839008</c:v>
                </c:pt>
                <c:pt idx="58">
                  <c:v>136.02291950395738</c:v>
                </c:pt>
                <c:pt idx="59">
                  <c:v>136.02693947053922</c:v>
                </c:pt>
                <c:pt idx="60">
                  <c:v>136.11908947372285</c:v>
                </c:pt>
                <c:pt idx="61">
                  <c:v>136.1591151986795</c:v>
                </c:pt>
                <c:pt idx="62">
                  <c:v>136.71615114493761</c:v>
                </c:pt>
                <c:pt idx="63">
                  <c:v>136.96488657718874</c:v>
                </c:pt>
                <c:pt idx="64">
                  <c:v>137.78882511236588</c:v>
                </c:pt>
                <c:pt idx="65">
                  <c:v>138.70933947931917</c:v>
                </c:pt>
                <c:pt idx="66">
                  <c:v>139.77565494191367</c:v>
                </c:pt>
                <c:pt idx="67">
                  <c:v>140.87755097410991</c:v>
                </c:pt>
                <c:pt idx="68">
                  <c:v>141.00520423984563</c:v>
                </c:pt>
                <c:pt idx="69">
                  <c:v>141.0429880603624</c:v>
                </c:pt>
                <c:pt idx="70">
                  <c:v>141.47072796607972</c:v>
                </c:pt>
                <c:pt idx="71">
                  <c:v>141.55035422721994</c:v>
                </c:pt>
                <c:pt idx="72">
                  <c:v>141.58038801600924</c:v>
                </c:pt>
                <c:pt idx="73">
                  <c:v>142.08663323064684</c:v>
                </c:pt>
                <c:pt idx="74">
                  <c:v>142.35552647609438</c:v>
                </c:pt>
                <c:pt idx="75">
                  <c:v>142.59867647400824</c:v>
                </c:pt>
                <c:pt idx="76">
                  <c:v>142.81600591733877</c:v>
                </c:pt>
                <c:pt idx="77">
                  <c:v>142.96642610919662</c:v>
                </c:pt>
                <c:pt idx="78">
                  <c:v>142.99151224680827</c:v>
                </c:pt>
                <c:pt idx="79">
                  <c:v>143.79419134333148</c:v>
                </c:pt>
                <c:pt idx="80">
                  <c:v>143.92897618439747</c:v>
                </c:pt>
                <c:pt idx="81">
                  <c:v>143.98643464905035</c:v>
                </c:pt>
                <c:pt idx="82">
                  <c:v>143.99178816223866</c:v>
                </c:pt>
                <c:pt idx="83">
                  <c:v>143.99178816223866</c:v>
                </c:pt>
                <c:pt idx="84">
                  <c:v>144.05197170039173</c:v>
                </c:pt>
                <c:pt idx="85">
                  <c:v>144.11754740525794</c:v>
                </c:pt>
                <c:pt idx="86">
                  <c:v>144.18320041717379</c:v>
                </c:pt>
                <c:pt idx="87">
                  <c:v>144.48682385467691</c:v>
                </c:pt>
                <c:pt idx="88">
                  <c:v>144.85822624796128</c:v>
                </c:pt>
                <c:pt idx="89">
                  <c:v>145.13253098688438</c:v>
                </c:pt>
                <c:pt idx="90">
                  <c:v>145.29609337718284</c:v>
                </c:pt>
                <c:pt idx="91">
                  <c:v>145.38215545020648</c:v>
                </c:pt>
                <c:pt idx="92">
                  <c:v>145.40814994565153</c:v>
                </c:pt>
                <c:pt idx="93">
                  <c:v>145.55472411178926</c:v>
                </c:pt>
                <c:pt idx="94">
                  <c:v>145.62748937227298</c:v>
                </c:pt>
                <c:pt idx="95">
                  <c:v>145.75125795876374</c:v>
                </c:pt>
                <c:pt idx="96">
                  <c:v>145.77468199480791</c:v>
                </c:pt>
                <c:pt idx="97">
                  <c:v>145.85052021051524</c:v>
                </c:pt>
                <c:pt idx="98">
                  <c:v>146.34704406365927</c:v>
                </c:pt>
                <c:pt idx="99">
                  <c:v>146.94507207299466</c:v>
                </c:pt>
                <c:pt idx="100">
                  <c:v>146.9521456680377</c:v>
                </c:pt>
                <c:pt idx="101">
                  <c:v>147.16903059583274</c:v>
                </c:pt>
                <c:pt idx="102">
                  <c:v>147.25012569091632</c:v>
                </c:pt>
                <c:pt idx="103">
                  <c:v>147.26581902199541</c:v>
                </c:pt>
                <c:pt idx="104">
                  <c:v>147.50446588426712</c:v>
                </c:pt>
                <c:pt idx="105">
                  <c:v>147.62653371566557</c:v>
                </c:pt>
                <c:pt idx="106">
                  <c:v>147.70859514886979</c:v>
                </c:pt>
                <c:pt idx="107">
                  <c:v>148.23408981887042</c:v>
                </c:pt>
                <c:pt idx="108">
                  <c:v>148.53073629514256</c:v>
                </c:pt>
                <c:pt idx="109">
                  <c:v>148.53516212373506</c:v>
                </c:pt>
                <c:pt idx="110">
                  <c:v>148.68003553478047</c:v>
                </c:pt>
                <c:pt idx="111">
                  <c:v>148.90152023202972</c:v>
                </c:pt>
                <c:pt idx="112">
                  <c:v>149.06001901057607</c:v>
                </c:pt>
                <c:pt idx="113">
                  <c:v>149.81099901764537</c:v>
                </c:pt>
                <c:pt idx="114">
                  <c:v>149.98354835246573</c:v>
                </c:pt>
                <c:pt idx="115">
                  <c:v>150.04852492769714</c:v>
                </c:pt>
                <c:pt idx="116">
                  <c:v>150.26459813147085</c:v>
                </c:pt>
                <c:pt idx="117">
                  <c:v>150.28958763527044</c:v>
                </c:pt>
                <c:pt idx="118">
                  <c:v>150.33177795761731</c:v>
                </c:pt>
                <c:pt idx="119">
                  <c:v>150.59427404470625</c:v>
                </c:pt>
                <c:pt idx="120">
                  <c:v>150.59898977473495</c:v>
                </c:pt>
                <c:pt idx="121">
                  <c:v>150.74788315236219</c:v>
                </c:pt>
                <c:pt idx="122">
                  <c:v>150.75899604074948</c:v>
                </c:pt>
                <c:pt idx="123">
                  <c:v>151.10442326535122</c:v>
                </c:pt>
                <c:pt idx="124">
                  <c:v>154.04499016643967</c:v>
                </c:pt>
                <c:pt idx="125">
                  <c:v>154.29163830835023</c:v>
                </c:pt>
                <c:pt idx="126">
                  <c:v>155.33922613816685</c:v>
                </c:pt>
                <c:pt idx="127">
                  <c:v>155.43914549984038</c:v>
                </c:pt>
                <c:pt idx="128">
                  <c:v>155.7481031237694</c:v>
                </c:pt>
                <c:pt idx="129">
                  <c:v>155.81014203111408</c:v>
                </c:pt>
                <c:pt idx="130">
                  <c:v>156.21956016606418</c:v>
                </c:pt>
                <c:pt idx="131">
                  <c:v>156.71436393735348</c:v>
                </c:pt>
                <c:pt idx="132">
                  <c:v>157.30212943584775</c:v>
                </c:pt>
                <c:pt idx="133">
                  <c:v>158.42470510382554</c:v>
                </c:pt>
                <c:pt idx="134">
                  <c:v>158.6106672117603</c:v>
                </c:pt>
                <c:pt idx="135">
                  <c:v>159.85090420930646</c:v>
                </c:pt>
                <c:pt idx="136">
                  <c:v>161.04653503920417</c:v>
                </c:pt>
                <c:pt idx="137">
                  <c:v>161.08572971337708</c:v>
                </c:pt>
                <c:pt idx="138">
                  <c:v>164.44464371365029</c:v>
                </c:pt>
                <c:pt idx="139">
                  <c:v>165.08335455786437</c:v>
                </c:pt>
                <c:pt idx="140">
                  <c:v>165.13762410671916</c:v>
                </c:pt>
                <c:pt idx="141">
                  <c:v>168.19318524416303</c:v>
                </c:pt>
                <c:pt idx="142">
                  <c:v>169.55131549242651</c:v>
                </c:pt>
                <c:pt idx="143">
                  <c:v>173.16255970275961</c:v>
                </c:pt>
                <c:pt idx="144">
                  <c:v>174.12054866203107</c:v>
                </c:pt>
                <c:pt idx="145">
                  <c:v>175.38034434313886</c:v>
                </c:pt>
                <c:pt idx="146">
                  <c:v>175.883149394067</c:v>
                </c:pt>
                <c:pt idx="147">
                  <c:v>175.95597263483796</c:v>
                </c:pt>
                <c:pt idx="148">
                  <c:v>177.57122613023967</c:v>
                </c:pt>
                <c:pt idx="149">
                  <c:v>191.64853064343333</c:v>
                </c:pt>
              </c:numCache>
            </c:numRef>
          </c:xVal>
          <c:yVal>
            <c:numRef>
              <c:f>'X3'!$C$3:$C$152</c:f>
              <c:numCache>
                <c:formatCode>General</c:formatCode>
                <c:ptCount val="150"/>
                <c:pt idx="0">
                  <c:v>6.6666666666666671E-3</c:v>
                </c:pt>
                <c:pt idx="1">
                  <c:v>1.3333333333333334E-2</c:v>
                </c:pt>
                <c:pt idx="2">
                  <c:v>0.02</c:v>
                </c:pt>
                <c:pt idx="3">
                  <c:v>2.6666666666666668E-2</c:v>
                </c:pt>
                <c:pt idx="4">
                  <c:v>3.3333333333333333E-2</c:v>
                </c:pt>
                <c:pt idx="5">
                  <c:v>0.04</c:v>
                </c:pt>
                <c:pt idx="6">
                  <c:v>4.6666666666666669E-2</c:v>
                </c:pt>
                <c:pt idx="7">
                  <c:v>5.3333333333333337E-2</c:v>
                </c:pt>
                <c:pt idx="8">
                  <c:v>0.06</c:v>
                </c:pt>
                <c:pt idx="9">
                  <c:v>6.6666666666666666E-2</c:v>
                </c:pt>
                <c:pt idx="10">
                  <c:v>7.3333333333333334E-2</c:v>
                </c:pt>
                <c:pt idx="11">
                  <c:v>0.08</c:v>
                </c:pt>
                <c:pt idx="12">
                  <c:v>8.666666666666667E-2</c:v>
                </c:pt>
                <c:pt idx="13">
                  <c:v>9.3333333333333338E-2</c:v>
                </c:pt>
                <c:pt idx="14">
                  <c:v>0.1</c:v>
                </c:pt>
                <c:pt idx="15">
                  <c:v>0.10666666666666667</c:v>
                </c:pt>
                <c:pt idx="16">
                  <c:v>0.11333333333333333</c:v>
                </c:pt>
                <c:pt idx="17">
                  <c:v>0.12</c:v>
                </c:pt>
                <c:pt idx="18">
                  <c:v>0.12666666666666668</c:v>
                </c:pt>
                <c:pt idx="19">
                  <c:v>0.13333333333333333</c:v>
                </c:pt>
                <c:pt idx="20">
                  <c:v>0.14000000000000001</c:v>
                </c:pt>
                <c:pt idx="21">
                  <c:v>0.14666666666666667</c:v>
                </c:pt>
                <c:pt idx="22">
                  <c:v>0.15333333333333332</c:v>
                </c:pt>
                <c:pt idx="23">
                  <c:v>0.16</c:v>
                </c:pt>
                <c:pt idx="24">
                  <c:v>0.16666666666666666</c:v>
                </c:pt>
                <c:pt idx="25">
                  <c:v>0.17333333333333334</c:v>
                </c:pt>
                <c:pt idx="26">
                  <c:v>0.18</c:v>
                </c:pt>
                <c:pt idx="27">
                  <c:v>0.18666666666666668</c:v>
                </c:pt>
                <c:pt idx="28">
                  <c:v>0.19333333333333333</c:v>
                </c:pt>
                <c:pt idx="29">
                  <c:v>0.2</c:v>
                </c:pt>
                <c:pt idx="30">
                  <c:v>0.20666666666666667</c:v>
                </c:pt>
                <c:pt idx="31">
                  <c:v>0.21333333333333335</c:v>
                </c:pt>
                <c:pt idx="32">
                  <c:v>0.22</c:v>
                </c:pt>
                <c:pt idx="33">
                  <c:v>0.22666666666666666</c:v>
                </c:pt>
                <c:pt idx="34">
                  <c:v>0.23333333333333334</c:v>
                </c:pt>
                <c:pt idx="35">
                  <c:v>0.24</c:v>
                </c:pt>
                <c:pt idx="36">
                  <c:v>0.24666666666666667</c:v>
                </c:pt>
                <c:pt idx="37">
                  <c:v>0.25333333333333335</c:v>
                </c:pt>
                <c:pt idx="38">
                  <c:v>0.26</c:v>
                </c:pt>
                <c:pt idx="39">
                  <c:v>0.26666666666666666</c:v>
                </c:pt>
                <c:pt idx="40">
                  <c:v>0.27333333333333332</c:v>
                </c:pt>
                <c:pt idx="41">
                  <c:v>0.28000000000000003</c:v>
                </c:pt>
                <c:pt idx="42">
                  <c:v>0.28666666666666668</c:v>
                </c:pt>
                <c:pt idx="43">
                  <c:v>0.29333333333333333</c:v>
                </c:pt>
                <c:pt idx="44">
                  <c:v>0.3</c:v>
                </c:pt>
                <c:pt idx="45">
                  <c:v>0.30666666666666664</c:v>
                </c:pt>
                <c:pt idx="46">
                  <c:v>0.31333333333333335</c:v>
                </c:pt>
                <c:pt idx="47">
                  <c:v>0.32</c:v>
                </c:pt>
                <c:pt idx="48">
                  <c:v>0.32666666666666666</c:v>
                </c:pt>
                <c:pt idx="49">
                  <c:v>0.33333333333333331</c:v>
                </c:pt>
                <c:pt idx="50">
                  <c:v>0.34</c:v>
                </c:pt>
                <c:pt idx="51">
                  <c:v>0.34666666666666668</c:v>
                </c:pt>
                <c:pt idx="52">
                  <c:v>0.35333333333333333</c:v>
                </c:pt>
                <c:pt idx="53">
                  <c:v>0.36</c:v>
                </c:pt>
                <c:pt idx="54">
                  <c:v>0.36666666666666664</c:v>
                </c:pt>
                <c:pt idx="55">
                  <c:v>0.37333333333333335</c:v>
                </c:pt>
                <c:pt idx="56">
                  <c:v>0.38</c:v>
                </c:pt>
                <c:pt idx="57">
                  <c:v>0.38666666666666666</c:v>
                </c:pt>
                <c:pt idx="58">
                  <c:v>0.39333333333333331</c:v>
                </c:pt>
                <c:pt idx="59">
                  <c:v>0.4</c:v>
                </c:pt>
                <c:pt idx="60">
                  <c:v>0.40666666666666668</c:v>
                </c:pt>
                <c:pt idx="61">
                  <c:v>0.41333333333333333</c:v>
                </c:pt>
                <c:pt idx="62">
                  <c:v>0.42</c:v>
                </c:pt>
                <c:pt idx="63">
                  <c:v>0.42666666666666669</c:v>
                </c:pt>
                <c:pt idx="64">
                  <c:v>0.43333333333333335</c:v>
                </c:pt>
                <c:pt idx="65">
                  <c:v>0.44</c:v>
                </c:pt>
                <c:pt idx="66">
                  <c:v>0.44666666666666666</c:v>
                </c:pt>
                <c:pt idx="67">
                  <c:v>0.45333333333333331</c:v>
                </c:pt>
                <c:pt idx="68">
                  <c:v>0.46</c:v>
                </c:pt>
                <c:pt idx="69">
                  <c:v>0.46666666666666667</c:v>
                </c:pt>
                <c:pt idx="70">
                  <c:v>0.47333333333333333</c:v>
                </c:pt>
                <c:pt idx="71">
                  <c:v>0.48</c:v>
                </c:pt>
                <c:pt idx="72">
                  <c:v>0.48666666666666669</c:v>
                </c:pt>
                <c:pt idx="73">
                  <c:v>0.49333333333333335</c:v>
                </c:pt>
                <c:pt idx="74">
                  <c:v>0.5</c:v>
                </c:pt>
                <c:pt idx="75">
                  <c:v>0.50666666666666671</c:v>
                </c:pt>
                <c:pt idx="76">
                  <c:v>0.51333333333333331</c:v>
                </c:pt>
                <c:pt idx="77">
                  <c:v>0.52</c:v>
                </c:pt>
                <c:pt idx="78">
                  <c:v>0.52666666666666662</c:v>
                </c:pt>
                <c:pt idx="79">
                  <c:v>0.53333333333333333</c:v>
                </c:pt>
                <c:pt idx="80">
                  <c:v>0.54</c:v>
                </c:pt>
                <c:pt idx="81">
                  <c:v>0.54666666666666663</c:v>
                </c:pt>
                <c:pt idx="82">
                  <c:v>0.55333333333333334</c:v>
                </c:pt>
                <c:pt idx="83">
                  <c:v>0.56000000000000005</c:v>
                </c:pt>
                <c:pt idx="84">
                  <c:v>0.56666666666666665</c:v>
                </c:pt>
                <c:pt idx="85">
                  <c:v>0.57333333333333336</c:v>
                </c:pt>
                <c:pt idx="86">
                  <c:v>0.57999999999999996</c:v>
                </c:pt>
                <c:pt idx="87">
                  <c:v>0.58666666666666667</c:v>
                </c:pt>
                <c:pt idx="88">
                  <c:v>0.59333333333333338</c:v>
                </c:pt>
                <c:pt idx="89">
                  <c:v>0.6</c:v>
                </c:pt>
                <c:pt idx="90">
                  <c:v>0.60666666666666669</c:v>
                </c:pt>
                <c:pt idx="91">
                  <c:v>0.61333333333333329</c:v>
                </c:pt>
                <c:pt idx="92">
                  <c:v>0.62</c:v>
                </c:pt>
                <c:pt idx="93">
                  <c:v>0.62666666666666671</c:v>
                </c:pt>
                <c:pt idx="94">
                  <c:v>0.6333333333333333</c:v>
                </c:pt>
                <c:pt idx="95">
                  <c:v>0.64</c:v>
                </c:pt>
                <c:pt idx="96">
                  <c:v>0.64666666666666661</c:v>
                </c:pt>
                <c:pt idx="97">
                  <c:v>0.65333333333333332</c:v>
                </c:pt>
                <c:pt idx="98">
                  <c:v>0.66</c:v>
                </c:pt>
                <c:pt idx="99">
                  <c:v>0.66666666666666663</c:v>
                </c:pt>
                <c:pt idx="100">
                  <c:v>0.67333333333333334</c:v>
                </c:pt>
                <c:pt idx="101">
                  <c:v>0.68</c:v>
                </c:pt>
                <c:pt idx="102">
                  <c:v>0.68666666666666665</c:v>
                </c:pt>
                <c:pt idx="103">
                  <c:v>0.69333333333333336</c:v>
                </c:pt>
                <c:pt idx="104">
                  <c:v>0.7</c:v>
                </c:pt>
                <c:pt idx="105">
                  <c:v>0.70666666666666667</c:v>
                </c:pt>
                <c:pt idx="106">
                  <c:v>0.71333333333333337</c:v>
                </c:pt>
                <c:pt idx="107">
                  <c:v>0.72</c:v>
                </c:pt>
                <c:pt idx="108">
                  <c:v>0.72666666666666668</c:v>
                </c:pt>
                <c:pt idx="109">
                  <c:v>0.73333333333333328</c:v>
                </c:pt>
                <c:pt idx="110">
                  <c:v>0.74</c:v>
                </c:pt>
                <c:pt idx="111">
                  <c:v>0.7466666666666667</c:v>
                </c:pt>
                <c:pt idx="112">
                  <c:v>0.7533333333333333</c:v>
                </c:pt>
                <c:pt idx="113">
                  <c:v>0.76</c:v>
                </c:pt>
                <c:pt idx="114">
                  <c:v>0.76666666666666672</c:v>
                </c:pt>
                <c:pt idx="115">
                  <c:v>0.77333333333333332</c:v>
                </c:pt>
                <c:pt idx="116">
                  <c:v>0.78</c:v>
                </c:pt>
                <c:pt idx="117">
                  <c:v>0.78666666666666663</c:v>
                </c:pt>
                <c:pt idx="118">
                  <c:v>0.79333333333333333</c:v>
                </c:pt>
                <c:pt idx="119">
                  <c:v>0.8</c:v>
                </c:pt>
                <c:pt idx="120">
                  <c:v>0.80666666666666664</c:v>
                </c:pt>
                <c:pt idx="121">
                  <c:v>0.81333333333333335</c:v>
                </c:pt>
                <c:pt idx="122">
                  <c:v>0.82</c:v>
                </c:pt>
                <c:pt idx="123">
                  <c:v>0.82666666666666666</c:v>
                </c:pt>
                <c:pt idx="124">
                  <c:v>0.83333333333333337</c:v>
                </c:pt>
                <c:pt idx="125">
                  <c:v>0.84</c:v>
                </c:pt>
                <c:pt idx="126">
                  <c:v>0.84666666666666668</c:v>
                </c:pt>
                <c:pt idx="127">
                  <c:v>0.85333333333333339</c:v>
                </c:pt>
                <c:pt idx="128">
                  <c:v>0.86</c:v>
                </c:pt>
                <c:pt idx="129">
                  <c:v>0.8666666666666667</c:v>
                </c:pt>
                <c:pt idx="130">
                  <c:v>0.87333333333333329</c:v>
                </c:pt>
                <c:pt idx="131">
                  <c:v>0.88</c:v>
                </c:pt>
                <c:pt idx="132">
                  <c:v>0.88666666666666671</c:v>
                </c:pt>
                <c:pt idx="133">
                  <c:v>0.89333333333333331</c:v>
                </c:pt>
                <c:pt idx="134">
                  <c:v>0.9</c:v>
                </c:pt>
                <c:pt idx="135">
                  <c:v>0.90666666666666662</c:v>
                </c:pt>
                <c:pt idx="136">
                  <c:v>0.91333333333333333</c:v>
                </c:pt>
                <c:pt idx="137">
                  <c:v>0.92</c:v>
                </c:pt>
                <c:pt idx="138">
                  <c:v>0.92666666666666664</c:v>
                </c:pt>
                <c:pt idx="139">
                  <c:v>0.93333333333333335</c:v>
                </c:pt>
                <c:pt idx="140">
                  <c:v>0.94</c:v>
                </c:pt>
                <c:pt idx="141">
                  <c:v>0.94666666666666666</c:v>
                </c:pt>
                <c:pt idx="142">
                  <c:v>0.95333333333333337</c:v>
                </c:pt>
                <c:pt idx="143">
                  <c:v>0.96</c:v>
                </c:pt>
                <c:pt idx="144">
                  <c:v>0.96666666666666667</c:v>
                </c:pt>
                <c:pt idx="145">
                  <c:v>0.97333333333333338</c:v>
                </c:pt>
                <c:pt idx="146">
                  <c:v>0.98</c:v>
                </c:pt>
                <c:pt idx="147">
                  <c:v>0.98666666666666669</c:v>
                </c:pt>
                <c:pt idx="148">
                  <c:v>0.99333333333333329</c:v>
                </c:pt>
                <c:pt idx="14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C6-4BFA-988D-7212154E6EA9}"/>
            </c:ext>
          </c:extLst>
        </c:ser>
        <c:ser>
          <c:idx val="1"/>
          <c:order val="1"/>
          <c:tx>
            <c:v>теоритическая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'X3'!$B$3:$B$152</c:f>
              <c:numCache>
                <c:formatCode>General</c:formatCode>
                <c:ptCount val="150"/>
                <c:pt idx="0">
                  <c:v>103.37114680500235</c:v>
                </c:pt>
                <c:pt idx="1">
                  <c:v>103.9951693097828</c:v>
                </c:pt>
                <c:pt idx="2">
                  <c:v>107.12888787442353</c:v>
                </c:pt>
                <c:pt idx="3">
                  <c:v>107.29602571576834</c:v>
                </c:pt>
                <c:pt idx="4">
                  <c:v>109.43062797072344</c:v>
                </c:pt>
                <c:pt idx="5">
                  <c:v>112.25480910856277</c:v>
                </c:pt>
                <c:pt idx="6">
                  <c:v>112.82981894386467</c:v>
                </c:pt>
                <c:pt idx="7">
                  <c:v>114.60733993648319</c:v>
                </c:pt>
                <c:pt idx="8">
                  <c:v>115.6318902655039</c:v>
                </c:pt>
                <c:pt idx="9">
                  <c:v>115.84788616222795</c:v>
                </c:pt>
                <c:pt idx="10">
                  <c:v>115.95441527664661</c:v>
                </c:pt>
                <c:pt idx="11">
                  <c:v>116.20635895145824</c:v>
                </c:pt>
                <c:pt idx="12">
                  <c:v>117.03980625374243</c:v>
                </c:pt>
                <c:pt idx="13">
                  <c:v>117.3689796711551</c:v>
                </c:pt>
                <c:pt idx="14">
                  <c:v>118.13447407679632</c:v>
                </c:pt>
                <c:pt idx="15">
                  <c:v>118.31170048812055</c:v>
                </c:pt>
                <c:pt idx="16">
                  <c:v>118.73344909748994</c:v>
                </c:pt>
                <c:pt idx="17">
                  <c:v>119.02605628041783</c:v>
                </c:pt>
                <c:pt idx="18">
                  <c:v>119.13420884287916</c:v>
                </c:pt>
                <c:pt idx="19">
                  <c:v>121.35856458247872</c:v>
                </c:pt>
                <c:pt idx="20">
                  <c:v>121.69883156151627</c:v>
                </c:pt>
                <c:pt idx="21">
                  <c:v>121.92700331856031</c:v>
                </c:pt>
                <c:pt idx="22">
                  <c:v>122.74147174015525</c:v>
                </c:pt>
                <c:pt idx="23">
                  <c:v>123.28563606264652</c:v>
                </c:pt>
                <c:pt idx="24">
                  <c:v>123.94777094290475</c:v>
                </c:pt>
                <c:pt idx="25">
                  <c:v>124.08734882104909</c:v>
                </c:pt>
                <c:pt idx="26">
                  <c:v>124.52154386541224</c:v>
                </c:pt>
                <c:pt idx="27">
                  <c:v>124.60990582316299</c:v>
                </c:pt>
                <c:pt idx="28">
                  <c:v>124.7134586161701</c:v>
                </c:pt>
                <c:pt idx="29">
                  <c:v>124.73487266892334</c:v>
                </c:pt>
                <c:pt idx="30">
                  <c:v>124.74461335717933</c:v>
                </c:pt>
                <c:pt idx="31">
                  <c:v>124.90730604316923</c:v>
                </c:pt>
                <c:pt idx="32">
                  <c:v>125.92389374607592</c:v>
                </c:pt>
                <c:pt idx="33">
                  <c:v>127.05466396131669</c:v>
                </c:pt>
                <c:pt idx="34">
                  <c:v>128.14078935538419</c:v>
                </c:pt>
                <c:pt idx="35">
                  <c:v>128.78104634059127</c:v>
                </c:pt>
                <c:pt idx="36">
                  <c:v>128.88591335344245</c:v>
                </c:pt>
                <c:pt idx="37">
                  <c:v>129.50189592505922</c:v>
                </c:pt>
                <c:pt idx="38">
                  <c:v>129.84285866754362</c:v>
                </c:pt>
                <c:pt idx="39">
                  <c:v>130.12595708336448</c:v>
                </c:pt>
                <c:pt idx="40">
                  <c:v>130.2273839325062</c:v>
                </c:pt>
                <c:pt idx="41">
                  <c:v>130.65388692542911</c:v>
                </c:pt>
                <c:pt idx="42">
                  <c:v>130.96245801410987</c:v>
                </c:pt>
                <c:pt idx="43">
                  <c:v>131.07907569850795</c:v>
                </c:pt>
                <c:pt idx="44">
                  <c:v>131.53851149458205</c:v>
                </c:pt>
                <c:pt idx="45">
                  <c:v>131.63259417400695</c:v>
                </c:pt>
                <c:pt idx="46">
                  <c:v>132.41084424284054</c:v>
                </c:pt>
                <c:pt idx="47">
                  <c:v>132.79967937582114</c:v>
                </c:pt>
                <c:pt idx="48">
                  <c:v>133.69475972343935</c:v>
                </c:pt>
                <c:pt idx="49">
                  <c:v>134.13707200801582</c:v>
                </c:pt>
                <c:pt idx="50">
                  <c:v>134.14120793517213</c:v>
                </c:pt>
                <c:pt idx="51">
                  <c:v>134.19913024212292</c:v>
                </c:pt>
                <c:pt idx="52">
                  <c:v>134.22945393234841</c:v>
                </c:pt>
                <c:pt idx="53">
                  <c:v>134.59869172824256</c:v>
                </c:pt>
                <c:pt idx="54">
                  <c:v>134.66156168637099</c:v>
                </c:pt>
                <c:pt idx="55">
                  <c:v>134.86476326637785</c:v>
                </c:pt>
                <c:pt idx="56">
                  <c:v>134.8742913602473</c:v>
                </c:pt>
                <c:pt idx="57">
                  <c:v>135.86905914839008</c:v>
                </c:pt>
                <c:pt idx="58">
                  <c:v>136.02291950395738</c:v>
                </c:pt>
                <c:pt idx="59">
                  <c:v>136.02693947053922</c:v>
                </c:pt>
                <c:pt idx="60">
                  <c:v>136.11908947372285</c:v>
                </c:pt>
                <c:pt idx="61">
                  <c:v>136.1591151986795</c:v>
                </c:pt>
                <c:pt idx="62">
                  <c:v>136.71615114493761</c:v>
                </c:pt>
                <c:pt idx="63">
                  <c:v>136.96488657718874</c:v>
                </c:pt>
                <c:pt idx="64">
                  <c:v>137.78882511236588</c:v>
                </c:pt>
                <c:pt idx="65">
                  <c:v>138.70933947931917</c:v>
                </c:pt>
                <c:pt idx="66">
                  <c:v>139.77565494191367</c:v>
                </c:pt>
                <c:pt idx="67">
                  <c:v>140.87755097410991</c:v>
                </c:pt>
                <c:pt idx="68">
                  <c:v>141.00520423984563</c:v>
                </c:pt>
                <c:pt idx="69">
                  <c:v>141.0429880603624</c:v>
                </c:pt>
                <c:pt idx="70">
                  <c:v>141.47072796607972</c:v>
                </c:pt>
                <c:pt idx="71">
                  <c:v>141.55035422721994</c:v>
                </c:pt>
                <c:pt idx="72">
                  <c:v>141.58038801600924</c:v>
                </c:pt>
                <c:pt idx="73">
                  <c:v>142.08663323064684</c:v>
                </c:pt>
                <c:pt idx="74">
                  <c:v>142.35552647609438</c:v>
                </c:pt>
                <c:pt idx="75">
                  <c:v>142.59867647400824</c:v>
                </c:pt>
                <c:pt idx="76">
                  <c:v>142.81600591733877</c:v>
                </c:pt>
                <c:pt idx="77">
                  <c:v>142.96642610919662</c:v>
                </c:pt>
                <c:pt idx="78">
                  <c:v>142.99151224680827</c:v>
                </c:pt>
                <c:pt idx="79">
                  <c:v>143.79419134333148</c:v>
                </c:pt>
                <c:pt idx="80">
                  <c:v>143.92897618439747</c:v>
                </c:pt>
                <c:pt idx="81">
                  <c:v>143.98643464905035</c:v>
                </c:pt>
                <c:pt idx="82">
                  <c:v>143.99178816223866</c:v>
                </c:pt>
                <c:pt idx="83">
                  <c:v>143.99178816223866</c:v>
                </c:pt>
                <c:pt idx="84">
                  <c:v>144.05197170039173</c:v>
                </c:pt>
                <c:pt idx="85">
                  <c:v>144.11754740525794</c:v>
                </c:pt>
                <c:pt idx="86">
                  <c:v>144.18320041717379</c:v>
                </c:pt>
                <c:pt idx="87">
                  <c:v>144.48682385467691</c:v>
                </c:pt>
                <c:pt idx="88">
                  <c:v>144.85822624796128</c:v>
                </c:pt>
                <c:pt idx="89">
                  <c:v>145.13253098688438</c:v>
                </c:pt>
                <c:pt idx="90">
                  <c:v>145.29609337718284</c:v>
                </c:pt>
                <c:pt idx="91">
                  <c:v>145.38215545020648</c:v>
                </c:pt>
                <c:pt idx="92">
                  <c:v>145.40814994565153</c:v>
                </c:pt>
                <c:pt idx="93">
                  <c:v>145.55472411178926</c:v>
                </c:pt>
                <c:pt idx="94">
                  <c:v>145.62748937227298</c:v>
                </c:pt>
                <c:pt idx="95">
                  <c:v>145.75125795876374</c:v>
                </c:pt>
                <c:pt idx="96">
                  <c:v>145.77468199480791</c:v>
                </c:pt>
                <c:pt idx="97">
                  <c:v>145.85052021051524</c:v>
                </c:pt>
                <c:pt idx="98">
                  <c:v>146.34704406365927</c:v>
                </c:pt>
                <c:pt idx="99">
                  <c:v>146.94507207299466</c:v>
                </c:pt>
                <c:pt idx="100">
                  <c:v>146.9521456680377</c:v>
                </c:pt>
                <c:pt idx="101">
                  <c:v>147.16903059583274</c:v>
                </c:pt>
                <c:pt idx="102">
                  <c:v>147.25012569091632</c:v>
                </c:pt>
                <c:pt idx="103">
                  <c:v>147.26581902199541</c:v>
                </c:pt>
                <c:pt idx="104">
                  <c:v>147.50446588426712</c:v>
                </c:pt>
                <c:pt idx="105">
                  <c:v>147.62653371566557</c:v>
                </c:pt>
                <c:pt idx="106">
                  <c:v>147.70859514886979</c:v>
                </c:pt>
                <c:pt idx="107">
                  <c:v>148.23408981887042</c:v>
                </c:pt>
                <c:pt idx="108">
                  <c:v>148.53073629514256</c:v>
                </c:pt>
                <c:pt idx="109">
                  <c:v>148.53516212373506</c:v>
                </c:pt>
                <c:pt idx="110">
                  <c:v>148.68003553478047</c:v>
                </c:pt>
                <c:pt idx="111">
                  <c:v>148.90152023202972</c:v>
                </c:pt>
                <c:pt idx="112">
                  <c:v>149.06001901057607</c:v>
                </c:pt>
                <c:pt idx="113">
                  <c:v>149.81099901764537</c:v>
                </c:pt>
                <c:pt idx="114">
                  <c:v>149.98354835246573</c:v>
                </c:pt>
                <c:pt idx="115">
                  <c:v>150.04852492769714</c:v>
                </c:pt>
                <c:pt idx="116">
                  <c:v>150.26459813147085</c:v>
                </c:pt>
                <c:pt idx="117">
                  <c:v>150.28958763527044</c:v>
                </c:pt>
                <c:pt idx="118">
                  <c:v>150.33177795761731</c:v>
                </c:pt>
                <c:pt idx="119">
                  <c:v>150.59427404470625</c:v>
                </c:pt>
                <c:pt idx="120">
                  <c:v>150.59898977473495</c:v>
                </c:pt>
                <c:pt idx="121">
                  <c:v>150.74788315236219</c:v>
                </c:pt>
                <c:pt idx="122">
                  <c:v>150.75899604074948</c:v>
                </c:pt>
                <c:pt idx="123">
                  <c:v>151.10442326535122</c:v>
                </c:pt>
                <c:pt idx="124">
                  <c:v>154.04499016643967</c:v>
                </c:pt>
                <c:pt idx="125">
                  <c:v>154.29163830835023</c:v>
                </c:pt>
                <c:pt idx="126">
                  <c:v>155.33922613816685</c:v>
                </c:pt>
                <c:pt idx="127">
                  <c:v>155.43914549984038</c:v>
                </c:pt>
                <c:pt idx="128">
                  <c:v>155.7481031237694</c:v>
                </c:pt>
                <c:pt idx="129">
                  <c:v>155.81014203111408</c:v>
                </c:pt>
                <c:pt idx="130">
                  <c:v>156.21956016606418</c:v>
                </c:pt>
                <c:pt idx="131">
                  <c:v>156.71436393735348</c:v>
                </c:pt>
                <c:pt idx="132">
                  <c:v>157.30212943584775</c:v>
                </c:pt>
                <c:pt idx="133">
                  <c:v>158.42470510382554</c:v>
                </c:pt>
                <c:pt idx="134">
                  <c:v>158.6106672117603</c:v>
                </c:pt>
                <c:pt idx="135">
                  <c:v>159.85090420930646</c:v>
                </c:pt>
                <c:pt idx="136">
                  <c:v>161.04653503920417</c:v>
                </c:pt>
                <c:pt idx="137">
                  <c:v>161.08572971337708</c:v>
                </c:pt>
                <c:pt idx="138">
                  <c:v>164.44464371365029</c:v>
                </c:pt>
                <c:pt idx="139">
                  <c:v>165.08335455786437</c:v>
                </c:pt>
                <c:pt idx="140">
                  <c:v>165.13762410671916</c:v>
                </c:pt>
                <c:pt idx="141">
                  <c:v>168.19318524416303</c:v>
                </c:pt>
                <c:pt idx="142">
                  <c:v>169.55131549242651</c:v>
                </c:pt>
                <c:pt idx="143">
                  <c:v>173.16255970275961</c:v>
                </c:pt>
                <c:pt idx="144">
                  <c:v>174.12054866203107</c:v>
                </c:pt>
                <c:pt idx="145">
                  <c:v>175.38034434313886</c:v>
                </c:pt>
                <c:pt idx="146">
                  <c:v>175.883149394067</c:v>
                </c:pt>
                <c:pt idx="147">
                  <c:v>175.95597263483796</c:v>
                </c:pt>
                <c:pt idx="148">
                  <c:v>177.57122613023967</c:v>
                </c:pt>
                <c:pt idx="149">
                  <c:v>191.64853064343333</c:v>
                </c:pt>
              </c:numCache>
            </c:numRef>
          </c:xVal>
          <c:yVal>
            <c:numRef>
              <c:f>'X3'!$D$3:$D$152</c:f>
              <c:numCache>
                <c:formatCode>General</c:formatCode>
                <c:ptCount val="150"/>
                <c:pt idx="0">
                  <c:v>1.5595069915752586E-2</c:v>
                </c:pt>
                <c:pt idx="1">
                  <c:v>1.7090446680471359E-2</c:v>
                </c:pt>
                <c:pt idx="2">
                  <c:v>2.6581481657608898E-2</c:v>
                </c:pt>
                <c:pt idx="3">
                  <c:v>2.719213647908738E-2</c:v>
                </c:pt>
                <c:pt idx="4">
                  <c:v>3.6072790109570124E-2</c:v>
                </c:pt>
                <c:pt idx="5">
                  <c:v>5.1332364845662282E-2</c:v>
                </c:pt>
                <c:pt idx="6">
                  <c:v>5.49941261747404E-2</c:v>
                </c:pt>
                <c:pt idx="7">
                  <c:v>6.7628869613034437E-2</c:v>
                </c:pt>
                <c:pt idx="8">
                  <c:v>7.5869177327995557E-2</c:v>
                </c:pt>
                <c:pt idx="9">
                  <c:v>7.7700167098302755E-2</c:v>
                </c:pt>
                <c:pt idx="10">
                  <c:v>7.8615472463222411E-2</c:v>
                </c:pt>
                <c:pt idx="11">
                  <c:v>8.0812680351822333E-2</c:v>
                </c:pt>
                <c:pt idx="12">
                  <c:v>8.8411859361394465E-2</c:v>
                </c:pt>
                <c:pt idx="13">
                  <c:v>9.1555604105597627E-2</c:v>
                </c:pt>
                <c:pt idx="14">
                  <c:v>9.9185343318452648E-2</c:v>
                </c:pt>
                <c:pt idx="15">
                  <c:v>0.10101623879267058</c:v>
                </c:pt>
                <c:pt idx="16">
                  <c:v>0.10547205790168795</c:v>
                </c:pt>
                <c:pt idx="17">
                  <c:v>0.10864591430486942</c:v>
                </c:pt>
                <c:pt idx="18">
                  <c:v>0.10983624091191735</c:v>
                </c:pt>
                <c:pt idx="19">
                  <c:v>0.13641797864603147</c:v>
                </c:pt>
                <c:pt idx="20">
                  <c:v>0.14084306281793324</c:v>
                </c:pt>
                <c:pt idx="21">
                  <c:v>0.1438643455462251</c:v>
                </c:pt>
                <c:pt idx="22">
                  <c:v>0.15500345246187608</c:v>
                </c:pt>
                <c:pt idx="23">
                  <c:v>0.16275502932385183</c:v>
                </c:pt>
                <c:pt idx="24">
                  <c:v>0.17252126968705545</c:v>
                </c:pt>
                <c:pt idx="25">
                  <c:v>0.17462673306264132</c:v>
                </c:pt>
                <c:pt idx="26">
                  <c:v>0.18128012095649904</c:v>
                </c:pt>
                <c:pt idx="27">
                  <c:v>0.1826533289196996</c:v>
                </c:pt>
                <c:pt idx="28">
                  <c:v>0.18427085563989823</c:v>
                </c:pt>
                <c:pt idx="29">
                  <c:v>0.18460645870690268</c:v>
                </c:pt>
                <c:pt idx="30">
                  <c:v>0.18475924138181332</c:v>
                </c:pt>
                <c:pt idx="31">
                  <c:v>0.18732268472688166</c:v>
                </c:pt>
                <c:pt idx="32">
                  <c:v>0.20383348011424773</c:v>
                </c:pt>
                <c:pt idx="33">
                  <c:v>0.22318211871842561</c:v>
                </c:pt>
                <c:pt idx="34">
                  <c:v>0.24271349495226324</c:v>
                </c:pt>
                <c:pt idx="35">
                  <c:v>0.25464666406199565</c:v>
                </c:pt>
                <c:pt idx="36">
                  <c:v>0.25663006209611344</c:v>
                </c:pt>
                <c:pt idx="37">
                  <c:v>0.26844077549309686</c:v>
                </c:pt>
                <c:pt idx="38">
                  <c:v>0.27509384447602303</c:v>
                </c:pt>
                <c:pt idx="39">
                  <c:v>0.28067884682847116</c:v>
                </c:pt>
                <c:pt idx="40">
                  <c:v>0.28269307032633095</c:v>
                </c:pt>
                <c:pt idx="41">
                  <c:v>0.29123810331759575</c:v>
                </c:pt>
                <c:pt idx="42">
                  <c:v>0.29749456449652911</c:v>
                </c:pt>
                <c:pt idx="43">
                  <c:v>0.29987493274730459</c:v>
                </c:pt>
                <c:pt idx="44">
                  <c:v>0.30933555237587462</c:v>
                </c:pt>
                <c:pt idx="45">
                  <c:v>0.31128886110718579</c:v>
                </c:pt>
                <c:pt idx="46">
                  <c:v>0.32764660955369679</c:v>
                </c:pt>
                <c:pt idx="47">
                  <c:v>0.33594764350344208</c:v>
                </c:pt>
                <c:pt idx="48">
                  <c:v>0.35535731595772552</c:v>
                </c:pt>
                <c:pt idx="49">
                  <c:v>0.36509300121653532</c:v>
                </c:pt>
                <c:pt idx="50">
                  <c:v>0.36518445981662973</c:v>
                </c:pt>
                <c:pt idx="51">
                  <c:v>0.36646611116052596</c:v>
                </c:pt>
                <c:pt idx="52">
                  <c:v>0.36713768121275658</c:v>
                </c:pt>
                <c:pt idx="53">
                  <c:v>0.37534714617297282</c:v>
                </c:pt>
                <c:pt idx="54">
                  <c:v>0.37675072821445182</c:v>
                </c:pt>
                <c:pt idx="55">
                  <c:v>0.38129830288164868</c:v>
                </c:pt>
                <c:pt idx="56">
                  <c:v>0.38151194637650132</c:v>
                </c:pt>
                <c:pt idx="57">
                  <c:v>0.40400404639058829</c:v>
                </c:pt>
                <c:pt idx="58">
                  <c:v>0.40751348488762718</c:v>
                </c:pt>
                <c:pt idx="59">
                  <c:v>0.40760527818648973</c:v>
                </c:pt>
                <c:pt idx="60">
                  <c:v>0.40971084432229482</c:v>
                </c:pt>
                <c:pt idx="61">
                  <c:v>0.41062622105324098</c:v>
                </c:pt>
                <c:pt idx="62">
                  <c:v>0.42341386408523296</c:v>
                </c:pt>
                <c:pt idx="63">
                  <c:v>0.42915099284826352</c:v>
                </c:pt>
                <c:pt idx="64">
                  <c:v>0.44825587414949919</c:v>
                </c:pt>
                <c:pt idx="65">
                  <c:v>0.46974089236330224</c:v>
                </c:pt>
                <c:pt idx="66">
                  <c:v>0.49473540404064648</c:v>
                </c:pt>
                <c:pt idx="67">
                  <c:v>0.52058451574435782</c:v>
                </c:pt>
                <c:pt idx="68">
                  <c:v>0.5235755831143426</c:v>
                </c:pt>
                <c:pt idx="69">
                  <c:v>0.52446065572975087</c:v>
                </c:pt>
                <c:pt idx="70">
                  <c:v>0.53447085170779129</c:v>
                </c:pt>
                <c:pt idx="71">
                  <c:v>0.53633209282165439</c:v>
                </c:pt>
                <c:pt idx="72">
                  <c:v>0.53703391979026294</c:v>
                </c:pt>
                <c:pt idx="73">
                  <c:v>0.54884474584563381</c:v>
                </c:pt>
                <c:pt idx="74">
                  <c:v>0.55510122367318415</c:v>
                </c:pt>
                <c:pt idx="75">
                  <c:v>0.56074696964522253</c:v>
                </c:pt>
                <c:pt idx="76">
                  <c:v>0.56578278134435411</c:v>
                </c:pt>
                <c:pt idx="77">
                  <c:v>0.56926202680680138</c:v>
                </c:pt>
                <c:pt idx="78">
                  <c:v>0.569841758462863</c:v>
                </c:pt>
                <c:pt idx="79">
                  <c:v>0.58830529789972985</c:v>
                </c:pt>
                <c:pt idx="80">
                  <c:v>0.59138775291825663</c:v>
                </c:pt>
                <c:pt idx="81">
                  <c:v>0.59270009139405877</c:v>
                </c:pt>
                <c:pt idx="82">
                  <c:v>0.59282231170640731</c:v>
                </c:pt>
                <c:pt idx="83">
                  <c:v>0.59282231170640731</c:v>
                </c:pt>
                <c:pt idx="84">
                  <c:v>0.59419567290743103</c:v>
                </c:pt>
                <c:pt idx="85">
                  <c:v>0.59569076167350188</c:v>
                </c:pt>
                <c:pt idx="86">
                  <c:v>0.59718621431920238</c:v>
                </c:pt>
                <c:pt idx="87">
                  <c:v>0.60408338481944646</c:v>
                </c:pt>
                <c:pt idx="88">
                  <c:v>0.61247592599386191</c:v>
                </c:pt>
                <c:pt idx="89">
                  <c:v>0.61864103124046466</c:v>
                </c:pt>
                <c:pt idx="90">
                  <c:v>0.62230299392611199</c:v>
                </c:pt>
                <c:pt idx="91">
                  <c:v>0.62422543775587247</c:v>
                </c:pt>
                <c:pt idx="92">
                  <c:v>0.62480549617485548</c:v>
                </c:pt>
                <c:pt idx="93">
                  <c:v>0.62807093429108474</c:v>
                </c:pt>
                <c:pt idx="94">
                  <c:v>0.62968862917696589</c:v>
                </c:pt>
                <c:pt idx="95">
                  <c:v>0.63243493882059398</c:v>
                </c:pt>
                <c:pt idx="96">
                  <c:v>0.63295393997473925</c:v>
                </c:pt>
                <c:pt idx="97">
                  <c:v>0.63463259998163402</c:v>
                </c:pt>
                <c:pt idx="98">
                  <c:v>0.6455580749877754</c:v>
                </c:pt>
                <c:pt idx="99">
                  <c:v>0.65855903492107393</c:v>
                </c:pt>
                <c:pt idx="100">
                  <c:v>0.65871172913978704</c:v>
                </c:pt>
                <c:pt idx="101">
                  <c:v>0.66338080174698899</c:v>
                </c:pt>
                <c:pt idx="102">
                  <c:v>0.665120205631619</c:v>
                </c:pt>
                <c:pt idx="103">
                  <c:v>0.66545640371930292</c:v>
                </c:pt>
                <c:pt idx="104">
                  <c:v>0.67055245471843583</c:v>
                </c:pt>
                <c:pt idx="105">
                  <c:v>0.67314696479019354</c:v>
                </c:pt>
                <c:pt idx="106">
                  <c:v>0.67488646881074832</c:v>
                </c:pt>
                <c:pt idx="107">
                  <c:v>0.68593416961492859</c:v>
                </c:pt>
                <c:pt idx="108">
                  <c:v>0.69209871351829588</c:v>
                </c:pt>
                <c:pt idx="109">
                  <c:v>0.69219028225768597</c:v>
                </c:pt>
                <c:pt idx="110">
                  <c:v>0.69518102422019601</c:v>
                </c:pt>
                <c:pt idx="111">
                  <c:v>0.699728161508266</c:v>
                </c:pt>
                <c:pt idx="112">
                  <c:v>0.70296323686012896</c:v>
                </c:pt>
                <c:pt idx="113">
                  <c:v>0.71806998850618964</c:v>
                </c:pt>
                <c:pt idx="114">
                  <c:v>0.72148798440754403</c:v>
                </c:pt>
                <c:pt idx="115">
                  <c:v>0.72276984014466961</c:v>
                </c:pt>
                <c:pt idx="116">
                  <c:v>0.72701165372395438</c:v>
                </c:pt>
                <c:pt idx="117">
                  <c:v>0.72750014813259389</c:v>
                </c:pt>
                <c:pt idx="118">
                  <c:v>0.72832389761655847</c:v>
                </c:pt>
                <c:pt idx="119">
                  <c:v>0.73342101501211454</c:v>
                </c:pt>
                <c:pt idx="120">
                  <c:v>0.73351214037632739</c:v>
                </c:pt>
                <c:pt idx="121">
                  <c:v>0.73638118571121924</c:v>
                </c:pt>
                <c:pt idx="122">
                  <c:v>0.73659468763786073</c:v>
                </c:pt>
                <c:pt idx="123">
                  <c:v>0.74318676595977329</c:v>
                </c:pt>
                <c:pt idx="124">
                  <c:v>0.79564783916851101</c:v>
                </c:pt>
                <c:pt idx="125">
                  <c:v>0.79973767670968687</c:v>
                </c:pt>
                <c:pt idx="126">
                  <c:v>0.8165532074395937</c:v>
                </c:pt>
                <c:pt idx="127">
                  <c:v>0.81810976388830714</c:v>
                </c:pt>
                <c:pt idx="128">
                  <c:v>0.82287028000429652</c:v>
                </c:pt>
                <c:pt idx="129">
                  <c:v>0.82381662063413152</c:v>
                </c:pt>
                <c:pt idx="130">
                  <c:v>0.82998140531027542</c:v>
                </c:pt>
                <c:pt idx="131">
                  <c:v>0.83724497067614823</c:v>
                </c:pt>
                <c:pt idx="132">
                  <c:v>0.8456069152868092</c:v>
                </c:pt>
                <c:pt idx="133">
                  <c:v>0.86077462830647167</c:v>
                </c:pt>
                <c:pt idx="134">
                  <c:v>0.86318584448140501</c:v>
                </c:pt>
                <c:pt idx="135">
                  <c:v>0.87853615155097231</c:v>
                </c:pt>
                <c:pt idx="136">
                  <c:v>0.89214780442563624</c:v>
                </c:pt>
                <c:pt idx="137">
                  <c:v>0.89257462152513034</c:v>
                </c:pt>
                <c:pt idx="138">
                  <c:v>0.92477165385600602</c:v>
                </c:pt>
                <c:pt idx="139">
                  <c:v>0.92995976664214941</c:v>
                </c:pt>
                <c:pt idx="140">
                  <c:v>0.93038757412076623</c:v>
                </c:pt>
                <c:pt idx="141">
                  <c:v>0.9513839071437562</c:v>
                </c:pt>
                <c:pt idx="142">
                  <c:v>0.958922132997858</c:v>
                </c:pt>
                <c:pt idx="143">
                  <c:v>0.97445593770304217</c:v>
                </c:pt>
                <c:pt idx="144">
                  <c:v>0.97763001802433147</c:v>
                </c:pt>
                <c:pt idx="145">
                  <c:v>0.98129204844676732</c:v>
                </c:pt>
                <c:pt idx="146">
                  <c:v>0.98260410726907876</c:v>
                </c:pt>
                <c:pt idx="147">
                  <c:v>0.98278746435670894</c:v>
                </c:pt>
                <c:pt idx="148">
                  <c:v>0.9864499214700353</c:v>
                </c:pt>
                <c:pt idx="149">
                  <c:v>0.99880981831934912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C6-4BFA-988D-7212154E6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152432"/>
        <c:axId val="1429755328"/>
      </c:scatterChart>
      <c:valAx>
        <c:axId val="1595152432"/>
        <c:scaling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29755328"/>
        <c:crosses val="autoZero"/>
        <c:crossBetween val="midCat"/>
      </c:valAx>
      <c:valAx>
        <c:axId val="142975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9515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абсолютные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'X4'!$E$3:$E$20</c:f>
              <c:numCache>
                <c:formatCode>General</c:formatCode>
                <c:ptCount val="1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5</c:v>
                </c:pt>
                <c:pt idx="5">
                  <c:v>24</c:v>
                </c:pt>
                <c:pt idx="6">
                  <c:v>27</c:v>
                </c:pt>
                <c:pt idx="7">
                  <c:v>25</c:v>
                </c:pt>
                <c:pt idx="8">
                  <c:v>36</c:v>
                </c:pt>
                <c:pt idx="9">
                  <c:v>48</c:v>
                </c:pt>
                <c:pt idx="10">
                  <c:v>31</c:v>
                </c:pt>
                <c:pt idx="11">
                  <c:v>40</c:v>
                </c:pt>
                <c:pt idx="12">
                  <c:v>24</c:v>
                </c:pt>
                <c:pt idx="13">
                  <c:v>17</c:v>
                </c:pt>
                <c:pt idx="14">
                  <c:v>8</c:v>
                </c:pt>
                <c:pt idx="15">
                  <c:v>1</c:v>
                </c:pt>
                <c:pt idx="16">
                  <c:v>6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6-4DEE-8EE1-D41FEC9EAD6C}"/>
            </c:ext>
          </c:extLst>
        </c:ser>
        <c:ser>
          <c:idx val="1"/>
          <c:order val="1"/>
          <c:tx>
            <c:v>теоретические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'X4'!$F$3:$F$20</c:f>
              <c:numCache>
                <c:formatCode>General</c:formatCode>
                <c:ptCount val="18"/>
                <c:pt idx="0">
                  <c:v>0.26550108064302308</c:v>
                </c:pt>
                <c:pt idx="1">
                  <c:v>0.56843065358822431</c:v>
                </c:pt>
                <c:pt idx="2">
                  <c:v>1.5002853571887069</c:v>
                </c:pt>
                <c:pt idx="3">
                  <c:v>3.4986131034870955</c:v>
                </c:pt>
                <c:pt idx="4">
                  <c:v>7.2085726679902615</c:v>
                </c:pt>
                <c:pt idx="5">
                  <c:v>13.123173010004892</c:v>
                </c:pt>
                <c:pt idx="6">
                  <c:v>21.109052999981756</c:v>
                </c:pt>
                <c:pt idx="7">
                  <c:v>30.00145138533869</c:v>
                </c:pt>
                <c:pt idx="8">
                  <c:v>37.675745730665632</c:v>
                </c:pt>
                <c:pt idx="9">
                  <c:v>41.805086699129632</c:v>
                </c:pt>
                <c:pt idx="10">
                  <c:v>40.986875512801547</c:v>
                </c:pt>
                <c:pt idx="11">
                  <c:v>35.506574063662264</c:v>
                </c:pt>
                <c:pt idx="12">
                  <c:v>27.178156146968913</c:v>
                </c:pt>
                <c:pt idx="13">
                  <c:v>18.381315647990391</c:v>
                </c:pt>
                <c:pt idx="14">
                  <c:v>10.984387682148666</c:v>
                </c:pt>
                <c:pt idx="15">
                  <c:v>5.7998159024095886</c:v>
                </c:pt>
                <c:pt idx="16">
                  <c:v>2.7057476837072492</c:v>
                </c:pt>
                <c:pt idx="17">
                  <c:v>1.1392665283559533E-2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46-4DEE-8EE1-D41FEC9EA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6443088"/>
        <c:axId val="1701530800"/>
      </c:barChart>
      <c:catAx>
        <c:axId val="169644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01530800"/>
        <c:crosses val="autoZero"/>
        <c:auto val="1"/>
        <c:lblAlgn val="ctr"/>
        <c:lblOffset val="100"/>
        <c:noMultiLvlLbl val="0"/>
      </c:catAx>
      <c:valAx>
        <c:axId val="170153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9644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эмпирическая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'Y3'!$C$2:$C$151</c:f>
              <c:numCache>
                <c:formatCode>General</c:formatCode>
                <c:ptCount val="150"/>
                <c:pt idx="0">
                  <c:v>0.15052376170584691</c:v>
                </c:pt>
                <c:pt idx="1">
                  <c:v>0.38307644572043514</c:v>
                </c:pt>
                <c:pt idx="2">
                  <c:v>1.5081813075018506</c:v>
                </c:pt>
                <c:pt idx="3">
                  <c:v>1.5820598385523694</c:v>
                </c:pt>
                <c:pt idx="4">
                  <c:v>2.4847621956632508</c:v>
                </c:pt>
                <c:pt idx="5">
                  <c:v>2.9273202188031764</c:v>
                </c:pt>
                <c:pt idx="6">
                  <c:v>3.4593509309118584</c:v>
                </c:pt>
                <c:pt idx="7">
                  <c:v>3.5783432843577723</c:v>
                </c:pt>
                <c:pt idx="8">
                  <c:v>3.9270846063281288</c:v>
                </c:pt>
                <c:pt idx="9">
                  <c:v>4.5960783503361036</c:v>
                </c:pt>
                <c:pt idx="10">
                  <c:v>5.782355666859365</c:v>
                </c:pt>
                <c:pt idx="11">
                  <c:v>6.2219361797761108</c:v>
                </c:pt>
                <c:pt idx="12">
                  <c:v>7.6623917233212442</c:v>
                </c:pt>
                <c:pt idx="13">
                  <c:v>8.8748911605193683</c:v>
                </c:pt>
                <c:pt idx="14">
                  <c:v>9.5724634793987935</c:v>
                </c:pt>
                <c:pt idx="15">
                  <c:v>10.167204508939074</c:v>
                </c:pt>
                <c:pt idx="16">
                  <c:v>10.745909696594039</c:v>
                </c:pt>
                <c:pt idx="17">
                  <c:v>11.406216627548963</c:v>
                </c:pt>
                <c:pt idx="18">
                  <c:v>11.859057529784643</c:v>
                </c:pt>
                <c:pt idx="19">
                  <c:v>12.43538008451819</c:v>
                </c:pt>
                <c:pt idx="20">
                  <c:v>12.999927852552299</c:v>
                </c:pt>
                <c:pt idx="21">
                  <c:v>13.146137901114718</c:v>
                </c:pt>
                <c:pt idx="22">
                  <c:v>13.316120909283214</c:v>
                </c:pt>
                <c:pt idx="23">
                  <c:v>14.273738338625963</c:v>
                </c:pt>
                <c:pt idx="24">
                  <c:v>14.278495252027044</c:v>
                </c:pt>
                <c:pt idx="25">
                  <c:v>14.29276695626865</c:v>
                </c:pt>
                <c:pt idx="26">
                  <c:v>16.638600016512026</c:v>
                </c:pt>
                <c:pt idx="27">
                  <c:v>16.735380801205487</c:v>
                </c:pt>
                <c:pt idx="28">
                  <c:v>17.132878768526247</c:v>
                </c:pt>
                <c:pt idx="29">
                  <c:v>17.336910569037638</c:v>
                </c:pt>
                <c:pt idx="30">
                  <c:v>18.464399523448719</c:v>
                </c:pt>
                <c:pt idx="31">
                  <c:v>19.107831593130687</c:v>
                </c:pt>
                <c:pt idx="32">
                  <c:v>20.617386462623045</c:v>
                </c:pt>
                <c:pt idx="33">
                  <c:v>23.137744060542513</c:v>
                </c:pt>
                <c:pt idx="34">
                  <c:v>23.640155531426203</c:v>
                </c:pt>
                <c:pt idx="35">
                  <c:v>24.103554232379587</c:v>
                </c:pt>
                <c:pt idx="36">
                  <c:v>24.246445725190512</c:v>
                </c:pt>
                <c:pt idx="37">
                  <c:v>26.324466418084974</c:v>
                </c:pt>
                <c:pt idx="38">
                  <c:v>29.675144698336528</c:v>
                </c:pt>
                <c:pt idx="39">
                  <c:v>30.329361001260782</c:v>
                </c:pt>
                <c:pt idx="40">
                  <c:v>31.152768586946756</c:v>
                </c:pt>
                <c:pt idx="41">
                  <c:v>33.504972431760237</c:v>
                </c:pt>
                <c:pt idx="42">
                  <c:v>37.632636435559498</c:v>
                </c:pt>
                <c:pt idx="43">
                  <c:v>39.532004747113312</c:v>
                </c:pt>
                <c:pt idx="44">
                  <c:v>40.554426156215243</c:v>
                </c:pt>
                <c:pt idx="45">
                  <c:v>41.318937547285394</c:v>
                </c:pt>
                <c:pt idx="46">
                  <c:v>42.284802199302405</c:v>
                </c:pt>
                <c:pt idx="47">
                  <c:v>43.339171858283684</c:v>
                </c:pt>
                <c:pt idx="48">
                  <c:v>45.335420710169849</c:v>
                </c:pt>
                <c:pt idx="49">
                  <c:v>48.362658754984167</c:v>
                </c:pt>
                <c:pt idx="50">
                  <c:v>49.390440983708594</c:v>
                </c:pt>
                <c:pt idx="51">
                  <c:v>50.924716182002072</c:v>
                </c:pt>
                <c:pt idx="52">
                  <c:v>51.338757667384492</c:v>
                </c:pt>
                <c:pt idx="53">
                  <c:v>52.957111972198959</c:v>
                </c:pt>
                <c:pt idx="54">
                  <c:v>53.804803370234737</c:v>
                </c:pt>
                <c:pt idx="55">
                  <c:v>57.286257600473185</c:v>
                </c:pt>
                <c:pt idx="56">
                  <c:v>60.373414315497683</c:v>
                </c:pt>
                <c:pt idx="57">
                  <c:v>60.789754298973556</c:v>
                </c:pt>
                <c:pt idx="58">
                  <c:v>61.939407863355683</c:v>
                </c:pt>
                <c:pt idx="59">
                  <c:v>63.725595746902961</c:v>
                </c:pt>
                <c:pt idx="60">
                  <c:v>64.355473046328555</c:v>
                </c:pt>
                <c:pt idx="61">
                  <c:v>64.491299345897545</c:v>
                </c:pt>
                <c:pt idx="62">
                  <c:v>67.568651295950943</c:v>
                </c:pt>
                <c:pt idx="63">
                  <c:v>67.742375410067766</c:v>
                </c:pt>
                <c:pt idx="64">
                  <c:v>68.215991957074763</c:v>
                </c:pt>
                <c:pt idx="65">
                  <c:v>71.42669720928987</c:v>
                </c:pt>
                <c:pt idx="66">
                  <c:v>75.893509834699373</c:v>
                </c:pt>
                <c:pt idx="67">
                  <c:v>77.464151271880354</c:v>
                </c:pt>
                <c:pt idx="68">
                  <c:v>78.653734513937025</c:v>
                </c:pt>
                <c:pt idx="69">
                  <c:v>80.331651092217072</c:v>
                </c:pt>
                <c:pt idx="70">
                  <c:v>82.669986730943506</c:v>
                </c:pt>
                <c:pt idx="71">
                  <c:v>84.193407234166003</c:v>
                </c:pt>
                <c:pt idx="72">
                  <c:v>85.749288038434827</c:v>
                </c:pt>
                <c:pt idx="73">
                  <c:v>86.692724814702743</c:v>
                </c:pt>
                <c:pt idx="74">
                  <c:v>87.658541612295934</c:v>
                </c:pt>
                <c:pt idx="75">
                  <c:v>88.518163967309036</c:v>
                </c:pt>
                <c:pt idx="76">
                  <c:v>92.225042001973648</c:v>
                </c:pt>
                <c:pt idx="77">
                  <c:v>94.687066341422963</c:v>
                </c:pt>
                <c:pt idx="78">
                  <c:v>97.35582541122406</c:v>
                </c:pt>
                <c:pt idx="79">
                  <c:v>107.2080285895095</c:v>
                </c:pt>
                <c:pt idx="80">
                  <c:v>109.26582140523043</c:v>
                </c:pt>
                <c:pt idx="81">
                  <c:v>110.79609784717778</c:v>
                </c:pt>
                <c:pt idx="82">
                  <c:v>113.7916965499399</c:v>
                </c:pt>
                <c:pt idx="83">
                  <c:v>117.3163022277584</c:v>
                </c:pt>
                <c:pt idx="84">
                  <c:v>117.64293980512282</c:v>
                </c:pt>
                <c:pt idx="85">
                  <c:v>120.011315287534</c:v>
                </c:pt>
                <c:pt idx="86">
                  <c:v>125.85498135683372</c:v>
                </c:pt>
                <c:pt idx="87">
                  <c:v>127.41829952331413</c:v>
                </c:pt>
                <c:pt idx="88">
                  <c:v>127.93973175732815</c:v>
                </c:pt>
                <c:pt idx="89">
                  <c:v>130.47851863680202</c:v>
                </c:pt>
                <c:pt idx="90">
                  <c:v>130.48937416653283</c:v>
                </c:pt>
                <c:pt idx="91">
                  <c:v>130.88073151428918</c:v>
                </c:pt>
                <c:pt idx="92">
                  <c:v>135.95697865238947</c:v>
                </c:pt>
                <c:pt idx="93">
                  <c:v>137.0445907782923</c:v>
                </c:pt>
                <c:pt idx="94">
                  <c:v>138.93377380829034</c:v>
                </c:pt>
                <c:pt idx="95">
                  <c:v>139.3262287740954</c:v>
                </c:pt>
                <c:pt idx="96">
                  <c:v>141.1527670770372</c:v>
                </c:pt>
                <c:pt idx="97">
                  <c:v>144.65021506081129</c:v>
                </c:pt>
                <c:pt idx="98">
                  <c:v>150.85919998543724</c:v>
                </c:pt>
                <c:pt idx="99">
                  <c:v>151.41227370805569</c:v>
                </c:pt>
                <c:pt idx="100">
                  <c:v>152.23330913267168</c:v>
                </c:pt>
                <c:pt idx="101">
                  <c:v>154.4292702326085</c:v>
                </c:pt>
                <c:pt idx="102">
                  <c:v>154.44213808428458</c:v>
                </c:pt>
                <c:pt idx="103">
                  <c:v>155.48835782491639</c:v>
                </c:pt>
                <c:pt idx="104">
                  <c:v>159.51240070025665</c:v>
                </c:pt>
                <c:pt idx="105">
                  <c:v>162.20602019317565</c:v>
                </c:pt>
                <c:pt idx="106">
                  <c:v>165.07700463472753</c:v>
                </c:pt>
                <c:pt idx="107">
                  <c:v>166.41560759858643</c:v>
                </c:pt>
                <c:pt idx="108">
                  <c:v>169.47480631586276</c:v>
                </c:pt>
                <c:pt idx="109">
                  <c:v>174.6070856318689</c:v>
                </c:pt>
                <c:pt idx="110">
                  <c:v>180.24224589567001</c:v>
                </c:pt>
                <c:pt idx="111">
                  <c:v>182.64271799405708</c:v>
                </c:pt>
                <c:pt idx="112">
                  <c:v>187.83073236262041</c:v>
                </c:pt>
                <c:pt idx="113">
                  <c:v>188.35365235690645</c:v>
                </c:pt>
                <c:pt idx="114">
                  <c:v>201.57802903451233</c:v>
                </c:pt>
                <c:pt idx="115">
                  <c:v>208.50744140703617</c:v>
                </c:pt>
                <c:pt idx="116">
                  <c:v>211.2542362283659</c:v>
                </c:pt>
                <c:pt idx="117">
                  <c:v>216.45350944061428</c:v>
                </c:pt>
                <c:pt idx="118">
                  <c:v>227.50911278823074</c:v>
                </c:pt>
                <c:pt idx="119">
                  <c:v>227.81209861280493</c:v>
                </c:pt>
                <c:pt idx="120">
                  <c:v>227.94214947192731</c:v>
                </c:pt>
                <c:pt idx="121">
                  <c:v>232.61610393696296</c:v>
                </c:pt>
                <c:pt idx="122">
                  <c:v>233.67365636305865</c:v>
                </c:pt>
                <c:pt idx="123">
                  <c:v>240.71274466162834</c:v>
                </c:pt>
                <c:pt idx="124">
                  <c:v>243.95512239657057</c:v>
                </c:pt>
                <c:pt idx="125">
                  <c:v>248.29751089483224</c:v>
                </c:pt>
                <c:pt idx="126">
                  <c:v>249.35385387462753</c:v>
                </c:pt>
                <c:pt idx="127">
                  <c:v>253.27037987838122</c:v>
                </c:pt>
                <c:pt idx="128">
                  <c:v>255.33609231079609</c:v>
                </c:pt>
                <c:pt idx="129">
                  <c:v>264.16811980814833</c:v>
                </c:pt>
                <c:pt idx="130">
                  <c:v>271.62594219077795</c:v>
                </c:pt>
                <c:pt idx="131">
                  <c:v>275.4020149244962</c:v>
                </c:pt>
                <c:pt idx="132">
                  <c:v>277.02111717757862</c:v>
                </c:pt>
                <c:pt idx="133">
                  <c:v>279.00139683508547</c:v>
                </c:pt>
                <c:pt idx="134">
                  <c:v>285.18008223132108</c:v>
                </c:pt>
                <c:pt idx="135">
                  <c:v>296.70897036375266</c:v>
                </c:pt>
                <c:pt idx="136">
                  <c:v>299.99788794693507</c:v>
                </c:pt>
                <c:pt idx="137">
                  <c:v>309.3823089220873</c:v>
                </c:pt>
                <c:pt idx="138">
                  <c:v>314.86151243649323</c:v>
                </c:pt>
                <c:pt idx="139">
                  <c:v>351.1045560944068</c:v>
                </c:pt>
                <c:pt idx="140">
                  <c:v>368.80944268022176</c:v>
                </c:pt>
                <c:pt idx="141">
                  <c:v>398.13154060535351</c:v>
                </c:pt>
                <c:pt idx="142">
                  <c:v>399.29796607461014</c:v>
                </c:pt>
                <c:pt idx="143">
                  <c:v>418.31451506292507</c:v>
                </c:pt>
                <c:pt idx="144">
                  <c:v>438.36003912489861</c:v>
                </c:pt>
                <c:pt idx="145">
                  <c:v>441.88134929467566</c:v>
                </c:pt>
                <c:pt idx="146">
                  <c:v>469.47510265962188</c:v>
                </c:pt>
                <c:pt idx="147">
                  <c:v>538.5207075203856</c:v>
                </c:pt>
                <c:pt idx="148">
                  <c:v>683.38024589800307</c:v>
                </c:pt>
                <c:pt idx="149">
                  <c:v>803.63793072200565</c:v>
                </c:pt>
              </c:numCache>
            </c:numRef>
          </c:xVal>
          <c:yVal>
            <c:numRef>
              <c:f>'Y3'!$D$2:$D$151</c:f>
              <c:numCache>
                <c:formatCode>General</c:formatCode>
                <c:ptCount val="150"/>
                <c:pt idx="0">
                  <c:v>6.6666666666666671E-3</c:v>
                </c:pt>
                <c:pt idx="1">
                  <c:v>1.3333333333333334E-2</c:v>
                </c:pt>
                <c:pt idx="2">
                  <c:v>0.02</c:v>
                </c:pt>
                <c:pt idx="3">
                  <c:v>2.6666666666666668E-2</c:v>
                </c:pt>
                <c:pt idx="4">
                  <c:v>3.3333333333333333E-2</c:v>
                </c:pt>
                <c:pt idx="5">
                  <c:v>0.04</c:v>
                </c:pt>
                <c:pt idx="6">
                  <c:v>4.6666666666666669E-2</c:v>
                </c:pt>
                <c:pt idx="7">
                  <c:v>5.3333333333333337E-2</c:v>
                </c:pt>
                <c:pt idx="8">
                  <c:v>0.06</c:v>
                </c:pt>
                <c:pt idx="9">
                  <c:v>6.6666666666666666E-2</c:v>
                </c:pt>
                <c:pt idx="10">
                  <c:v>7.3333333333333334E-2</c:v>
                </c:pt>
                <c:pt idx="11">
                  <c:v>0.08</c:v>
                </c:pt>
                <c:pt idx="12">
                  <c:v>8.666666666666667E-2</c:v>
                </c:pt>
                <c:pt idx="13">
                  <c:v>9.3333333333333338E-2</c:v>
                </c:pt>
                <c:pt idx="14">
                  <c:v>0.1</c:v>
                </c:pt>
                <c:pt idx="15">
                  <c:v>0.10666666666666667</c:v>
                </c:pt>
                <c:pt idx="16">
                  <c:v>0.11333333333333333</c:v>
                </c:pt>
                <c:pt idx="17">
                  <c:v>0.12</c:v>
                </c:pt>
                <c:pt idx="18">
                  <c:v>0.12666666666666668</c:v>
                </c:pt>
                <c:pt idx="19">
                  <c:v>0.13333333333333333</c:v>
                </c:pt>
                <c:pt idx="20">
                  <c:v>0.14000000000000001</c:v>
                </c:pt>
                <c:pt idx="21">
                  <c:v>0.14666666666666667</c:v>
                </c:pt>
                <c:pt idx="22">
                  <c:v>0.15333333333333332</c:v>
                </c:pt>
                <c:pt idx="23">
                  <c:v>0.16</c:v>
                </c:pt>
                <c:pt idx="24">
                  <c:v>0.16666666666666666</c:v>
                </c:pt>
                <c:pt idx="25">
                  <c:v>0.17333333333333334</c:v>
                </c:pt>
                <c:pt idx="26">
                  <c:v>0.18</c:v>
                </c:pt>
                <c:pt idx="27">
                  <c:v>0.18666666666666668</c:v>
                </c:pt>
                <c:pt idx="28">
                  <c:v>0.19333333333333333</c:v>
                </c:pt>
                <c:pt idx="29">
                  <c:v>0.2</c:v>
                </c:pt>
                <c:pt idx="30">
                  <c:v>0.20666666666666667</c:v>
                </c:pt>
                <c:pt idx="31">
                  <c:v>0.21333333333333335</c:v>
                </c:pt>
                <c:pt idx="32">
                  <c:v>0.22</c:v>
                </c:pt>
                <c:pt idx="33">
                  <c:v>0.22666666666666666</c:v>
                </c:pt>
                <c:pt idx="34">
                  <c:v>0.23333333333333334</c:v>
                </c:pt>
                <c:pt idx="35">
                  <c:v>0.24</c:v>
                </c:pt>
                <c:pt idx="36">
                  <c:v>0.24666666666666667</c:v>
                </c:pt>
                <c:pt idx="37">
                  <c:v>0.25333333333333335</c:v>
                </c:pt>
                <c:pt idx="38">
                  <c:v>0.26</c:v>
                </c:pt>
                <c:pt idx="39">
                  <c:v>0.26666666666666666</c:v>
                </c:pt>
                <c:pt idx="40">
                  <c:v>0.27333333333333332</c:v>
                </c:pt>
                <c:pt idx="41">
                  <c:v>0.28000000000000003</c:v>
                </c:pt>
                <c:pt idx="42">
                  <c:v>0.28666666666666668</c:v>
                </c:pt>
                <c:pt idx="43">
                  <c:v>0.29333333333333333</c:v>
                </c:pt>
                <c:pt idx="44">
                  <c:v>0.3</c:v>
                </c:pt>
                <c:pt idx="45">
                  <c:v>0.30666666666666664</c:v>
                </c:pt>
                <c:pt idx="46">
                  <c:v>0.31333333333333335</c:v>
                </c:pt>
                <c:pt idx="47">
                  <c:v>0.32</c:v>
                </c:pt>
                <c:pt idx="48">
                  <c:v>0.32666666666666666</c:v>
                </c:pt>
                <c:pt idx="49">
                  <c:v>0.33333333333333331</c:v>
                </c:pt>
                <c:pt idx="50">
                  <c:v>0.34</c:v>
                </c:pt>
                <c:pt idx="51">
                  <c:v>0.34666666666666668</c:v>
                </c:pt>
                <c:pt idx="52">
                  <c:v>0.35333333333333333</c:v>
                </c:pt>
                <c:pt idx="53">
                  <c:v>0.36</c:v>
                </c:pt>
                <c:pt idx="54">
                  <c:v>0.36666666666666664</c:v>
                </c:pt>
                <c:pt idx="55">
                  <c:v>0.37333333333333335</c:v>
                </c:pt>
                <c:pt idx="56">
                  <c:v>0.38</c:v>
                </c:pt>
                <c:pt idx="57">
                  <c:v>0.38666666666666666</c:v>
                </c:pt>
                <c:pt idx="58">
                  <c:v>0.39333333333333331</c:v>
                </c:pt>
                <c:pt idx="59">
                  <c:v>0.4</c:v>
                </c:pt>
                <c:pt idx="60">
                  <c:v>0.40666666666666668</c:v>
                </c:pt>
                <c:pt idx="61">
                  <c:v>0.41333333333333333</c:v>
                </c:pt>
                <c:pt idx="62">
                  <c:v>0.42</c:v>
                </c:pt>
                <c:pt idx="63">
                  <c:v>0.42666666666666669</c:v>
                </c:pt>
                <c:pt idx="64">
                  <c:v>0.43333333333333335</c:v>
                </c:pt>
                <c:pt idx="65">
                  <c:v>0.44</c:v>
                </c:pt>
                <c:pt idx="66">
                  <c:v>0.44666666666666666</c:v>
                </c:pt>
                <c:pt idx="67">
                  <c:v>0.45333333333333331</c:v>
                </c:pt>
                <c:pt idx="68">
                  <c:v>0.46</c:v>
                </c:pt>
                <c:pt idx="69">
                  <c:v>0.46666666666666667</c:v>
                </c:pt>
                <c:pt idx="70">
                  <c:v>0.47333333333333333</c:v>
                </c:pt>
                <c:pt idx="71">
                  <c:v>0.48</c:v>
                </c:pt>
                <c:pt idx="72">
                  <c:v>0.48666666666666669</c:v>
                </c:pt>
                <c:pt idx="73">
                  <c:v>0.49333333333333335</c:v>
                </c:pt>
                <c:pt idx="74">
                  <c:v>0.5</c:v>
                </c:pt>
                <c:pt idx="75">
                  <c:v>0.50666666666666671</c:v>
                </c:pt>
                <c:pt idx="76">
                  <c:v>0.51333333333333331</c:v>
                </c:pt>
                <c:pt idx="77">
                  <c:v>0.52</c:v>
                </c:pt>
                <c:pt idx="78">
                  <c:v>0.52666666666666662</c:v>
                </c:pt>
                <c:pt idx="79">
                  <c:v>0.53333333333333333</c:v>
                </c:pt>
                <c:pt idx="80">
                  <c:v>0.54</c:v>
                </c:pt>
                <c:pt idx="81">
                  <c:v>0.54666666666666663</c:v>
                </c:pt>
                <c:pt idx="82">
                  <c:v>0.55333333333333334</c:v>
                </c:pt>
                <c:pt idx="83">
                  <c:v>0.56000000000000005</c:v>
                </c:pt>
                <c:pt idx="84">
                  <c:v>0.56666666666666665</c:v>
                </c:pt>
                <c:pt idx="85">
                  <c:v>0.57333333333333336</c:v>
                </c:pt>
                <c:pt idx="86">
                  <c:v>0.57999999999999996</c:v>
                </c:pt>
                <c:pt idx="87">
                  <c:v>0.58666666666666667</c:v>
                </c:pt>
                <c:pt idx="88">
                  <c:v>0.59333333333333338</c:v>
                </c:pt>
                <c:pt idx="89">
                  <c:v>0.6</c:v>
                </c:pt>
                <c:pt idx="90">
                  <c:v>0.60666666666666669</c:v>
                </c:pt>
                <c:pt idx="91">
                  <c:v>0.61333333333333329</c:v>
                </c:pt>
                <c:pt idx="92">
                  <c:v>0.62</c:v>
                </c:pt>
                <c:pt idx="93">
                  <c:v>0.62666666666666671</c:v>
                </c:pt>
                <c:pt idx="94">
                  <c:v>0.6333333333333333</c:v>
                </c:pt>
                <c:pt idx="95">
                  <c:v>0.64</c:v>
                </c:pt>
                <c:pt idx="96">
                  <c:v>0.64666666666666661</c:v>
                </c:pt>
                <c:pt idx="97">
                  <c:v>0.65333333333333332</c:v>
                </c:pt>
                <c:pt idx="98">
                  <c:v>0.66</c:v>
                </c:pt>
                <c:pt idx="99">
                  <c:v>0.66666666666666663</c:v>
                </c:pt>
                <c:pt idx="100">
                  <c:v>0.67333333333333334</c:v>
                </c:pt>
                <c:pt idx="101">
                  <c:v>0.68</c:v>
                </c:pt>
                <c:pt idx="102">
                  <c:v>0.68666666666666665</c:v>
                </c:pt>
                <c:pt idx="103">
                  <c:v>0.69333333333333336</c:v>
                </c:pt>
                <c:pt idx="104">
                  <c:v>0.7</c:v>
                </c:pt>
                <c:pt idx="105">
                  <c:v>0.70666666666666667</c:v>
                </c:pt>
                <c:pt idx="106">
                  <c:v>0.71333333333333337</c:v>
                </c:pt>
                <c:pt idx="107">
                  <c:v>0.72</c:v>
                </c:pt>
                <c:pt idx="108">
                  <c:v>0.72666666666666668</c:v>
                </c:pt>
                <c:pt idx="109">
                  <c:v>0.73333333333333328</c:v>
                </c:pt>
                <c:pt idx="110">
                  <c:v>0.74</c:v>
                </c:pt>
                <c:pt idx="111">
                  <c:v>0.7466666666666667</c:v>
                </c:pt>
                <c:pt idx="112">
                  <c:v>0.7533333333333333</c:v>
                </c:pt>
                <c:pt idx="113">
                  <c:v>0.76</c:v>
                </c:pt>
                <c:pt idx="114">
                  <c:v>0.76666666666666672</c:v>
                </c:pt>
                <c:pt idx="115">
                  <c:v>0.77333333333333332</c:v>
                </c:pt>
                <c:pt idx="116">
                  <c:v>0.78</c:v>
                </c:pt>
                <c:pt idx="117">
                  <c:v>0.78666666666666663</c:v>
                </c:pt>
                <c:pt idx="118">
                  <c:v>0.79333333333333333</c:v>
                </c:pt>
                <c:pt idx="119">
                  <c:v>0.8</c:v>
                </c:pt>
                <c:pt idx="120">
                  <c:v>0.80666666666666664</c:v>
                </c:pt>
                <c:pt idx="121">
                  <c:v>0.81333333333333335</c:v>
                </c:pt>
                <c:pt idx="122">
                  <c:v>0.82</c:v>
                </c:pt>
                <c:pt idx="123">
                  <c:v>0.82666666666666666</c:v>
                </c:pt>
                <c:pt idx="124">
                  <c:v>0.83333333333333337</c:v>
                </c:pt>
                <c:pt idx="125">
                  <c:v>0.84</c:v>
                </c:pt>
                <c:pt idx="126">
                  <c:v>0.84666666666666668</c:v>
                </c:pt>
                <c:pt idx="127">
                  <c:v>0.85333333333333339</c:v>
                </c:pt>
                <c:pt idx="128">
                  <c:v>0.86</c:v>
                </c:pt>
                <c:pt idx="129">
                  <c:v>0.8666666666666667</c:v>
                </c:pt>
                <c:pt idx="130">
                  <c:v>0.87333333333333329</c:v>
                </c:pt>
                <c:pt idx="131">
                  <c:v>0.88</c:v>
                </c:pt>
                <c:pt idx="132">
                  <c:v>0.88666666666666671</c:v>
                </c:pt>
                <c:pt idx="133">
                  <c:v>0.89333333333333331</c:v>
                </c:pt>
                <c:pt idx="134">
                  <c:v>0.9</c:v>
                </c:pt>
                <c:pt idx="135">
                  <c:v>0.90666666666666662</c:v>
                </c:pt>
                <c:pt idx="136">
                  <c:v>0.91333333333333333</c:v>
                </c:pt>
                <c:pt idx="137">
                  <c:v>0.92</c:v>
                </c:pt>
                <c:pt idx="138">
                  <c:v>0.92666666666666664</c:v>
                </c:pt>
                <c:pt idx="139">
                  <c:v>0.93333333333333335</c:v>
                </c:pt>
                <c:pt idx="140">
                  <c:v>0.94</c:v>
                </c:pt>
                <c:pt idx="141">
                  <c:v>0.94666666666666666</c:v>
                </c:pt>
                <c:pt idx="142">
                  <c:v>0.95333333333333337</c:v>
                </c:pt>
                <c:pt idx="143">
                  <c:v>0.96</c:v>
                </c:pt>
                <c:pt idx="144">
                  <c:v>0.96666666666666667</c:v>
                </c:pt>
                <c:pt idx="145">
                  <c:v>0.97333333333333338</c:v>
                </c:pt>
                <c:pt idx="146">
                  <c:v>0.98</c:v>
                </c:pt>
                <c:pt idx="147">
                  <c:v>0.98666666666666669</c:v>
                </c:pt>
                <c:pt idx="148">
                  <c:v>0.99333333333333329</c:v>
                </c:pt>
                <c:pt idx="14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F2-4C6B-9F89-F96F25AF493B}"/>
            </c:ext>
          </c:extLst>
        </c:ser>
        <c:ser>
          <c:idx val="1"/>
          <c:order val="1"/>
          <c:tx>
            <c:v>теоритическая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'Y3'!$C$2:$C$151</c:f>
              <c:numCache>
                <c:formatCode>General</c:formatCode>
                <c:ptCount val="150"/>
                <c:pt idx="0">
                  <c:v>0.15052376170584691</c:v>
                </c:pt>
                <c:pt idx="1">
                  <c:v>0.38307644572043514</c:v>
                </c:pt>
                <c:pt idx="2">
                  <c:v>1.5081813075018506</c:v>
                </c:pt>
                <c:pt idx="3">
                  <c:v>1.5820598385523694</c:v>
                </c:pt>
                <c:pt idx="4">
                  <c:v>2.4847621956632508</c:v>
                </c:pt>
                <c:pt idx="5">
                  <c:v>2.9273202188031764</c:v>
                </c:pt>
                <c:pt idx="6">
                  <c:v>3.4593509309118584</c:v>
                </c:pt>
                <c:pt idx="7">
                  <c:v>3.5783432843577723</c:v>
                </c:pt>
                <c:pt idx="8">
                  <c:v>3.9270846063281288</c:v>
                </c:pt>
                <c:pt idx="9">
                  <c:v>4.5960783503361036</c:v>
                </c:pt>
                <c:pt idx="10">
                  <c:v>5.782355666859365</c:v>
                </c:pt>
                <c:pt idx="11">
                  <c:v>6.2219361797761108</c:v>
                </c:pt>
                <c:pt idx="12">
                  <c:v>7.6623917233212442</c:v>
                </c:pt>
                <c:pt idx="13">
                  <c:v>8.8748911605193683</c:v>
                </c:pt>
                <c:pt idx="14">
                  <c:v>9.5724634793987935</c:v>
                </c:pt>
                <c:pt idx="15">
                  <c:v>10.167204508939074</c:v>
                </c:pt>
                <c:pt idx="16">
                  <c:v>10.745909696594039</c:v>
                </c:pt>
                <c:pt idx="17">
                  <c:v>11.406216627548963</c:v>
                </c:pt>
                <c:pt idx="18">
                  <c:v>11.859057529784643</c:v>
                </c:pt>
                <c:pt idx="19">
                  <c:v>12.43538008451819</c:v>
                </c:pt>
                <c:pt idx="20">
                  <c:v>12.999927852552299</c:v>
                </c:pt>
                <c:pt idx="21">
                  <c:v>13.146137901114718</c:v>
                </c:pt>
                <c:pt idx="22">
                  <c:v>13.316120909283214</c:v>
                </c:pt>
                <c:pt idx="23">
                  <c:v>14.273738338625963</c:v>
                </c:pt>
                <c:pt idx="24">
                  <c:v>14.278495252027044</c:v>
                </c:pt>
                <c:pt idx="25">
                  <c:v>14.29276695626865</c:v>
                </c:pt>
                <c:pt idx="26">
                  <c:v>16.638600016512026</c:v>
                </c:pt>
                <c:pt idx="27">
                  <c:v>16.735380801205487</c:v>
                </c:pt>
                <c:pt idx="28">
                  <c:v>17.132878768526247</c:v>
                </c:pt>
                <c:pt idx="29">
                  <c:v>17.336910569037638</c:v>
                </c:pt>
                <c:pt idx="30">
                  <c:v>18.464399523448719</c:v>
                </c:pt>
                <c:pt idx="31">
                  <c:v>19.107831593130687</c:v>
                </c:pt>
                <c:pt idx="32">
                  <c:v>20.617386462623045</c:v>
                </c:pt>
                <c:pt idx="33">
                  <c:v>23.137744060542513</c:v>
                </c:pt>
                <c:pt idx="34">
                  <c:v>23.640155531426203</c:v>
                </c:pt>
                <c:pt idx="35">
                  <c:v>24.103554232379587</c:v>
                </c:pt>
                <c:pt idx="36">
                  <c:v>24.246445725190512</c:v>
                </c:pt>
                <c:pt idx="37">
                  <c:v>26.324466418084974</c:v>
                </c:pt>
                <c:pt idx="38">
                  <c:v>29.675144698336528</c:v>
                </c:pt>
                <c:pt idx="39">
                  <c:v>30.329361001260782</c:v>
                </c:pt>
                <c:pt idx="40">
                  <c:v>31.152768586946756</c:v>
                </c:pt>
                <c:pt idx="41">
                  <c:v>33.504972431760237</c:v>
                </c:pt>
                <c:pt idx="42">
                  <c:v>37.632636435559498</c:v>
                </c:pt>
                <c:pt idx="43">
                  <c:v>39.532004747113312</c:v>
                </c:pt>
                <c:pt idx="44">
                  <c:v>40.554426156215243</c:v>
                </c:pt>
                <c:pt idx="45">
                  <c:v>41.318937547285394</c:v>
                </c:pt>
                <c:pt idx="46">
                  <c:v>42.284802199302405</c:v>
                </c:pt>
                <c:pt idx="47">
                  <c:v>43.339171858283684</c:v>
                </c:pt>
                <c:pt idx="48">
                  <c:v>45.335420710169849</c:v>
                </c:pt>
                <c:pt idx="49">
                  <c:v>48.362658754984167</c:v>
                </c:pt>
                <c:pt idx="50">
                  <c:v>49.390440983708594</c:v>
                </c:pt>
                <c:pt idx="51">
                  <c:v>50.924716182002072</c:v>
                </c:pt>
                <c:pt idx="52">
                  <c:v>51.338757667384492</c:v>
                </c:pt>
                <c:pt idx="53">
                  <c:v>52.957111972198959</c:v>
                </c:pt>
                <c:pt idx="54">
                  <c:v>53.804803370234737</c:v>
                </c:pt>
                <c:pt idx="55">
                  <c:v>57.286257600473185</c:v>
                </c:pt>
                <c:pt idx="56">
                  <c:v>60.373414315497683</c:v>
                </c:pt>
                <c:pt idx="57">
                  <c:v>60.789754298973556</c:v>
                </c:pt>
                <c:pt idx="58">
                  <c:v>61.939407863355683</c:v>
                </c:pt>
                <c:pt idx="59">
                  <c:v>63.725595746902961</c:v>
                </c:pt>
                <c:pt idx="60">
                  <c:v>64.355473046328555</c:v>
                </c:pt>
                <c:pt idx="61">
                  <c:v>64.491299345897545</c:v>
                </c:pt>
                <c:pt idx="62">
                  <c:v>67.568651295950943</c:v>
                </c:pt>
                <c:pt idx="63">
                  <c:v>67.742375410067766</c:v>
                </c:pt>
                <c:pt idx="64">
                  <c:v>68.215991957074763</c:v>
                </c:pt>
                <c:pt idx="65">
                  <c:v>71.42669720928987</c:v>
                </c:pt>
                <c:pt idx="66">
                  <c:v>75.893509834699373</c:v>
                </c:pt>
                <c:pt idx="67">
                  <c:v>77.464151271880354</c:v>
                </c:pt>
                <c:pt idx="68">
                  <c:v>78.653734513937025</c:v>
                </c:pt>
                <c:pt idx="69">
                  <c:v>80.331651092217072</c:v>
                </c:pt>
                <c:pt idx="70">
                  <c:v>82.669986730943506</c:v>
                </c:pt>
                <c:pt idx="71">
                  <c:v>84.193407234166003</c:v>
                </c:pt>
                <c:pt idx="72">
                  <c:v>85.749288038434827</c:v>
                </c:pt>
                <c:pt idx="73">
                  <c:v>86.692724814702743</c:v>
                </c:pt>
                <c:pt idx="74">
                  <c:v>87.658541612295934</c:v>
                </c:pt>
                <c:pt idx="75">
                  <c:v>88.518163967309036</c:v>
                </c:pt>
                <c:pt idx="76">
                  <c:v>92.225042001973648</c:v>
                </c:pt>
                <c:pt idx="77">
                  <c:v>94.687066341422963</c:v>
                </c:pt>
                <c:pt idx="78">
                  <c:v>97.35582541122406</c:v>
                </c:pt>
                <c:pt idx="79">
                  <c:v>107.2080285895095</c:v>
                </c:pt>
                <c:pt idx="80">
                  <c:v>109.26582140523043</c:v>
                </c:pt>
                <c:pt idx="81">
                  <c:v>110.79609784717778</c:v>
                </c:pt>
                <c:pt idx="82">
                  <c:v>113.7916965499399</c:v>
                </c:pt>
                <c:pt idx="83">
                  <c:v>117.3163022277584</c:v>
                </c:pt>
                <c:pt idx="84">
                  <c:v>117.64293980512282</c:v>
                </c:pt>
                <c:pt idx="85">
                  <c:v>120.011315287534</c:v>
                </c:pt>
                <c:pt idx="86">
                  <c:v>125.85498135683372</c:v>
                </c:pt>
                <c:pt idx="87">
                  <c:v>127.41829952331413</c:v>
                </c:pt>
                <c:pt idx="88">
                  <c:v>127.93973175732815</c:v>
                </c:pt>
                <c:pt idx="89">
                  <c:v>130.47851863680202</c:v>
                </c:pt>
                <c:pt idx="90">
                  <c:v>130.48937416653283</c:v>
                </c:pt>
                <c:pt idx="91">
                  <c:v>130.88073151428918</c:v>
                </c:pt>
                <c:pt idx="92">
                  <c:v>135.95697865238947</c:v>
                </c:pt>
                <c:pt idx="93">
                  <c:v>137.0445907782923</c:v>
                </c:pt>
                <c:pt idx="94">
                  <c:v>138.93377380829034</c:v>
                </c:pt>
                <c:pt idx="95">
                  <c:v>139.3262287740954</c:v>
                </c:pt>
                <c:pt idx="96">
                  <c:v>141.1527670770372</c:v>
                </c:pt>
                <c:pt idx="97">
                  <c:v>144.65021506081129</c:v>
                </c:pt>
                <c:pt idx="98">
                  <c:v>150.85919998543724</c:v>
                </c:pt>
                <c:pt idx="99">
                  <c:v>151.41227370805569</c:v>
                </c:pt>
                <c:pt idx="100">
                  <c:v>152.23330913267168</c:v>
                </c:pt>
                <c:pt idx="101">
                  <c:v>154.4292702326085</c:v>
                </c:pt>
                <c:pt idx="102">
                  <c:v>154.44213808428458</c:v>
                </c:pt>
                <c:pt idx="103">
                  <c:v>155.48835782491639</c:v>
                </c:pt>
                <c:pt idx="104">
                  <c:v>159.51240070025665</c:v>
                </c:pt>
                <c:pt idx="105">
                  <c:v>162.20602019317565</c:v>
                </c:pt>
                <c:pt idx="106">
                  <c:v>165.07700463472753</c:v>
                </c:pt>
                <c:pt idx="107">
                  <c:v>166.41560759858643</c:v>
                </c:pt>
                <c:pt idx="108">
                  <c:v>169.47480631586276</c:v>
                </c:pt>
                <c:pt idx="109">
                  <c:v>174.6070856318689</c:v>
                </c:pt>
                <c:pt idx="110">
                  <c:v>180.24224589567001</c:v>
                </c:pt>
                <c:pt idx="111">
                  <c:v>182.64271799405708</c:v>
                </c:pt>
                <c:pt idx="112">
                  <c:v>187.83073236262041</c:v>
                </c:pt>
                <c:pt idx="113">
                  <c:v>188.35365235690645</c:v>
                </c:pt>
                <c:pt idx="114">
                  <c:v>201.57802903451233</c:v>
                </c:pt>
                <c:pt idx="115">
                  <c:v>208.50744140703617</c:v>
                </c:pt>
                <c:pt idx="116">
                  <c:v>211.2542362283659</c:v>
                </c:pt>
                <c:pt idx="117">
                  <c:v>216.45350944061428</c:v>
                </c:pt>
                <c:pt idx="118">
                  <c:v>227.50911278823074</c:v>
                </c:pt>
                <c:pt idx="119">
                  <c:v>227.81209861280493</c:v>
                </c:pt>
                <c:pt idx="120">
                  <c:v>227.94214947192731</c:v>
                </c:pt>
                <c:pt idx="121">
                  <c:v>232.61610393696296</c:v>
                </c:pt>
                <c:pt idx="122">
                  <c:v>233.67365636305865</c:v>
                </c:pt>
                <c:pt idx="123">
                  <c:v>240.71274466162834</c:v>
                </c:pt>
                <c:pt idx="124">
                  <c:v>243.95512239657057</c:v>
                </c:pt>
                <c:pt idx="125">
                  <c:v>248.29751089483224</c:v>
                </c:pt>
                <c:pt idx="126">
                  <c:v>249.35385387462753</c:v>
                </c:pt>
                <c:pt idx="127">
                  <c:v>253.27037987838122</c:v>
                </c:pt>
                <c:pt idx="128">
                  <c:v>255.33609231079609</c:v>
                </c:pt>
                <c:pt idx="129">
                  <c:v>264.16811980814833</c:v>
                </c:pt>
                <c:pt idx="130">
                  <c:v>271.62594219077795</c:v>
                </c:pt>
                <c:pt idx="131">
                  <c:v>275.4020149244962</c:v>
                </c:pt>
                <c:pt idx="132">
                  <c:v>277.02111717757862</c:v>
                </c:pt>
                <c:pt idx="133">
                  <c:v>279.00139683508547</c:v>
                </c:pt>
                <c:pt idx="134">
                  <c:v>285.18008223132108</c:v>
                </c:pt>
                <c:pt idx="135">
                  <c:v>296.70897036375266</c:v>
                </c:pt>
                <c:pt idx="136">
                  <c:v>299.99788794693507</c:v>
                </c:pt>
                <c:pt idx="137">
                  <c:v>309.3823089220873</c:v>
                </c:pt>
                <c:pt idx="138">
                  <c:v>314.86151243649323</c:v>
                </c:pt>
                <c:pt idx="139">
                  <c:v>351.1045560944068</c:v>
                </c:pt>
                <c:pt idx="140">
                  <c:v>368.80944268022176</c:v>
                </c:pt>
                <c:pt idx="141">
                  <c:v>398.13154060535351</c:v>
                </c:pt>
                <c:pt idx="142">
                  <c:v>399.29796607461014</c:v>
                </c:pt>
                <c:pt idx="143">
                  <c:v>418.31451506292507</c:v>
                </c:pt>
                <c:pt idx="144">
                  <c:v>438.36003912489861</c:v>
                </c:pt>
                <c:pt idx="145">
                  <c:v>441.88134929467566</c:v>
                </c:pt>
                <c:pt idx="146">
                  <c:v>469.47510265962188</c:v>
                </c:pt>
                <c:pt idx="147">
                  <c:v>538.5207075203856</c:v>
                </c:pt>
                <c:pt idx="148">
                  <c:v>683.38024589800307</c:v>
                </c:pt>
                <c:pt idx="149">
                  <c:v>803.63793072200565</c:v>
                </c:pt>
              </c:numCache>
            </c:numRef>
          </c:xVal>
          <c:yVal>
            <c:numRef>
              <c:f>'Y3'!$E$2:$E$151</c:f>
              <c:numCache>
                <c:formatCode>General</c:formatCode>
                <c:ptCount val="150"/>
                <c:pt idx="0">
                  <c:v>1.0681478316598714E-3</c:v>
                </c:pt>
                <c:pt idx="1">
                  <c:v>2.7161473433637839E-3</c:v>
                </c:pt>
                <c:pt idx="2">
                  <c:v>1.065095980712305E-2</c:v>
                </c:pt>
                <c:pt idx="3">
                  <c:v>1.1169774468214986E-2</c:v>
                </c:pt>
                <c:pt idx="4">
                  <c:v>1.7487105929746338E-2</c:v>
                </c:pt>
                <c:pt idx="5">
                  <c:v>2.0569475386822078E-2</c:v>
                </c:pt>
                <c:pt idx="6">
                  <c:v>2.4262215033417744E-2</c:v>
                </c:pt>
                <c:pt idx="7">
                  <c:v>2.5086214789269645E-2</c:v>
                </c:pt>
                <c:pt idx="8">
                  <c:v>2.7497177037873469E-2</c:v>
                </c:pt>
                <c:pt idx="9">
                  <c:v>3.2105471968749022E-2</c:v>
                </c:pt>
                <c:pt idx="10">
                  <c:v>4.0223395489364266E-2</c:v>
                </c:pt>
                <c:pt idx="11">
                  <c:v>4.3214209418012017E-2</c:v>
                </c:pt>
                <c:pt idx="12">
                  <c:v>5.2949613940855178E-2</c:v>
                </c:pt>
                <c:pt idx="13">
                  <c:v>6.1067537461470422E-2</c:v>
                </c:pt>
                <c:pt idx="14">
                  <c:v>6.5706350901821975E-2</c:v>
                </c:pt>
                <c:pt idx="15">
                  <c:v>6.9643238624225612E-2</c:v>
                </c:pt>
                <c:pt idx="16">
                  <c:v>7.3458052308725263E-2</c:v>
                </c:pt>
                <c:pt idx="17">
                  <c:v>7.7791680654316853E-2</c:v>
                </c:pt>
                <c:pt idx="18">
                  <c:v>8.0751976073488607E-2</c:v>
                </c:pt>
                <c:pt idx="19">
                  <c:v>8.4505752739036266E-2</c:v>
                </c:pt>
                <c:pt idx="20">
                  <c:v>8.8167973876155936E-2</c:v>
                </c:pt>
                <c:pt idx="21">
                  <c:v>8.9114047669911836E-2</c:v>
                </c:pt>
                <c:pt idx="22">
                  <c:v>9.0212714011047676E-2</c:v>
                </c:pt>
                <c:pt idx="23">
                  <c:v>9.637745292519917E-2</c:v>
                </c:pt>
                <c:pt idx="24">
                  <c:v>9.6407971434675166E-2</c:v>
                </c:pt>
                <c:pt idx="25">
                  <c:v>9.6499526963103155E-2</c:v>
                </c:pt>
                <c:pt idx="26">
                  <c:v>0.11142307809686579</c:v>
                </c:pt>
                <c:pt idx="27">
                  <c:v>0.11203344828638573</c:v>
                </c:pt>
                <c:pt idx="28">
                  <c:v>0.11453596606341743</c:v>
                </c:pt>
                <c:pt idx="29">
                  <c:v>0.11581774346140937</c:v>
                </c:pt>
                <c:pt idx="30">
                  <c:v>0.12286751915036465</c:v>
                </c:pt>
                <c:pt idx="31">
                  <c:v>0.12686544389172028</c:v>
                </c:pt>
                <c:pt idx="32">
                  <c:v>0.13617358928189949</c:v>
                </c:pt>
                <c:pt idx="33">
                  <c:v>0.15149388103885009</c:v>
                </c:pt>
                <c:pt idx="34">
                  <c:v>0.15451521347697383</c:v>
                </c:pt>
                <c:pt idx="35">
                  <c:v>0.1572923978392895</c:v>
                </c:pt>
                <c:pt idx="36">
                  <c:v>0.1581469161046174</c:v>
                </c:pt>
                <c:pt idx="37">
                  <c:v>0.17047639393292036</c:v>
                </c:pt>
                <c:pt idx="38">
                  <c:v>0.18997772148808256</c:v>
                </c:pt>
                <c:pt idx="39">
                  <c:v>0.19373149815363022</c:v>
                </c:pt>
                <c:pt idx="40">
                  <c:v>0.19843134861293377</c:v>
                </c:pt>
                <c:pt idx="41">
                  <c:v>0.21170690023499253</c:v>
                </c:pt>
                <c:pt idx="42">
                  <c:v>0.23447370830408645</c:v>
                </c:pt>
                <c:pt idx="43">
                  <c:v>0.24472792748802152</c:v>
                </c:pt>
                <c:pt idx="44">
                  <c:v>0.25019074068422498</c:v>
                </c:pt>
                <c:pt idx="45">
                  <c:v>0.2542497024445326</c:v>
                </c:pt>
                <c:pt idx="46">
                  <c:v>0.2593462935270241</c:v>
                </c:pt>
                <c:pt idx="47">
                  <c:v>0.26487014374217965</c:v>
                </c:pt>
                <c:pt idx="48">
                  <c:v>0.27521591845454263</c:v>
                </c:pt>
                <c:pt idx="49">
                  <c:v>0.29062776573992122</c:v>
                </c:pt>
                <c:pt idx="50">
                  <c:v>0.29578539384136482</c:v>
                </c:pt>
                <c:pt idx="51">
                  <c:v>0.30341502121036412</c:v>
                </c:pt>
                <c:pt idx="52">
                  <c:v>0.30545976134525588</c:v>
                </c:pt>
                <c:pt idx="53">
                  <c:v>0.31339457380901514</c:v>
                </c:pt>
                <c:pt idx="54">
                  <c:v>0.31751457258827476</c:v>
                </c:pt>
                <c:pt idx="55">
                  <c:v>0.33417767876216931</c:v>
                </c:pt>
                <c:pt idx="56">
                  <c:v>0.3486129337443159</c:v>
                </c:pt>
                <c:pt idx="57">
                  <c:v>0.35053559984130378</c:v>
                </c:pt>
                <c:pt idx="58">
                  <c:v>0.35581530198065126</c:v>
                </c:pt>
                <c:pt idx="59">
                  <c:v>0.3639332255012665</c:v>
                </c:pt>
                <c:pt idx="60">
                  <c:v>0.36677144688253427</c:v>
                </c:pt>
                <c:pt idx="61">
                  <c:v>0.36738181707205425</c:v>
                </c:pt>
                <c:pt idx="62">
                  <c:v>0.38105410931730094</c:v>
                </c:pt>
                <c:pt idx="63">
                  <c:v>0.38181707205420085</c:v>
                </c:pt>
                <c:pt idx="64">
                  <c:v>0.38389233069856865</c:v>
                </c:pt>
                <c:pt idx="65">
                  <c:v>0.39777825251014742</c:v>
                </c:pt>
                <c:pt idx="66">
                  <c:v>0.41657765434736171</c:v>
                </c:pt>
                <c:pt idx="67">
                  <c:v>0.42304757835627305</c:v>
                </c:pt>
                <c:pt idx="68">
                  <c:v>0.42790002136295668</c:v>
                </c:pt>
                <c:pt idx="69">
                  <c:v>0.43467513046662798</c:v>
                </c:pt>
                <c:pt idx="70">
                  <c:v>0.44398327585680719</c:v>
                </c:pt>
                <c:pt idx="71">
                  <c:v>0.44996490371410253</c:v>
                </c:pt>
                <c:pt idx="72">
                  <c:v>0.45600756859035008</c:v>
                </c:pt>
                <c:pt idx="73">
                  <c:v>0.45963927121799381</c:v>
                </c:pt>
                <c:pt idx="74">
                  <c:v>0.46333201086458942</c:v>
                </c:pt>
                <c:pt idx="75">
                  <c:v>0.46659749137852102</c:v>
                </c:pt>
                <c:pt idx="76">
                  <c:v>0.4804528946806238</c:v>
                </c:pt>
                <c:pt idx="77">
                  <c:v>0.48945585497604299</c:v>
                </c:pt>
                <c:pt idx="78">
                  <c:v>0.49903866695150612</c:v>
                </c:pt>
                <c:pt idx="79">
                  <c:v>0.53288369396038693</c:v>
                </c:pt>
                <c:pt idx="80">
                  <c:v>0.53965880306405833</c:v>
                </c:pt>
                <c:pt idx="81">
                  <c:v>0.54463332010864596</c:v>
                </c:pt>
                <c:pt idx="82">
                  <c:v>0.55421613208410903</c:v>
                </c:pt>
                <c:pt idx="83">
                  <c:v>0.56523331400494392</c:v>
                </c:pt>
                <c:pt idx="84">
                  <c:v>0.56624042481765191</c:v>
                </c:pt>
                <c:pt idx="85">
                  <c:v>0.57347331156346326</c:v>
                </c:pt>
                <c:pt idx="86">
                  <c:v>0.59080782494582962</c:v>
                </c:pt>
                <c:pt idx="87">
                  <c:v>0.59532456434827719</c:v>
                </c:pt>
                <c:pt idx="88">
                  <c:v>0.59681997131260112</c:v>
                </c:pt>
                <c:pt idx="89">
                  <c:v>0.60402233954893636</c:v>
                </c:pt>
                <c:pt idx="90">
                  <c:v>0.60405285805841236</c:v>
                </c:pt>
                <c:pt idx="91">
                  <c:v>0.60515152439954834</c:v>
                </c:pt>
                <c:pt idx="92">
                  <c:v>0.61912900173955498</c:v>
                </c:pt>
                <c:pt idx="93">
                  <c:v>0.62205877864925074</c:v>
                </c:pt>
                <c:pt idx="94">
                  <c:v>0.62709433271279036</c:v>
                </c:pt>
                <c:pt idx="95">
                  <c:v>0.62813196203497423</c:v>
                </c:pt>
                <c:pt idx="96">
                  <c:v>0.63292336802270577</c:v>
                </c:pt>
                <c:pt idx="97">
                  <c:v>0.64192632831812491</c:v>
                </c:pt>
                <c:pt idx="98">
                  <c:v>0.65736869411297949</c:v>
                </c:pt>
                <c:pt idx="99">
                  <c:v>0.65871150852992333</c:v>
                </c:pt>
                <c:pt idx="100">
                  <c:v>0.6606952116458632</c:v>
                </c:pt>
                <c:pt idx="101">
                  <c:v>0.66594439527573479</c:v>
                </c:pt>
                <c:pt idx="102">
                  <c:v>0.66597491378521068</c:v>
                </c:pt>
                <c:pt idx="103">
                  <c:v>0.66844691305276638</c:v>
                </c:pt>
                <c:pt idx="104">
                  <c:v>0.6777855769524217</c:v>
                </c:pt>
                <c:pt idx="105">
                  <c:v>0.68388927884762118</c:v>
                </c:pt>
                <c:pt idx="106">
                  <c:v>0.69026764732810442</c:v>
                </c:pt>
                <c:pt idx="107">
                  <c:v>0.69319742423780029</c:v>
                </c:pt>
                <c:pt idx="108">
                  <c:v>0.69978942228461549</c:v>
                </c:pt>
                <c:pt idx="109">
                  <c:v>0.71053193762016664</c:v>
                </c:pt>
                <c:pt idx="110">
                  <c:v>0.72188482314523761</c:v>
                </c:pt>
                <c:pt idx="111">
                  <c:v>0.72658467360454115</c:v>
                </c:pt>
                <c:pt idx="112">
                  <c:v>0.73647267067476418</c:v>
                </c:pt>
                <c:pt idx="113">
                  <c:v>0.73744926297799618</c:v>
                </c:pt>
                <c:pt idx="114">
                  <c:v>0.76097903378399001</c:v>
                </c:pt>
                <c:pt idx="115">
                  <c:v>0.77245399334696496</c:v>
                </c:pt>
                <c:pt idx="116">
                  <c:v>0.77684865871150854</c:v>
                </c:pt>
                <c:pt idx="117">
                  <c:v>0.78493606372264779</c:v>
                </c:pt>
                <c:pt idx="118">
                  <c:v>0.80117191076387828</c:v>
                </c:pt>
                <c:pt idx="119">
                  <c:v>0.80159916989654223</c:v>
                </c:pt>
                <c:pt idx="120">
                  <c:v>0.80178228095339832</c:v>
                </c:pt>
                <c:pt idx="121">
                  <c:v>0.80825220496230965</c:v>
                </c:pt>
                <c:pt idx="122">
                  <c:v>0.80968657490768148</c:v>
                </c:pt>
                <c:pt idx="123">
                  <c:v>0.81896420178838469</c:v>
                </c:pt>
                <c:pt idx="124">
                  <c:v>0.82308420056764431</c:v>
                </c:pt>
                <c:pt idx="125">
                  <c:v>0.82845545823541977</c:v>
                </c:pt>
                <c:pt idx="126">
                  <c:v>0.82973723563341162</c:v>
                </c:pt>
                <c:pt idx="127">
                  <c:v>0.83440656758323928</c:v>
                </c:pt>
                <c:pt idx="128">
                  <c:v>0.83681752983184299</c:v>
                </c:pt>
                <c:pt idx="129">
                  <c:v>0.84673604541154202</c:v>
                </c:pt>
                <c:pt idx="130">
                  <c:v>0.8546403393658254</c:v>
                </c:pt>
                <c:pt idx="131">
                  <c:v>0.85848567155980104</c:v>
                </c:pt>
                <c:pt idx="132">
                  <c:v>0.86010315256202885</c:v>
                </c:pt>
                <c:pt idx="133">
                  <c:v>0.86205633716849261</c:v>
                </c:pt>
                <c:pt idx="134">
                  <c:v>0.86797692800683612</c:v>
                </c:pt>
                <c:pt idx="135">
                  <c:v>0.87835322122867521</c:v>
                </c:pt>
                <c:pt idx="136">
                  <c:v>0.88116092410046698</c:v>
                </c:pt>
                <c:pt idx="137">
                  <c:v>0.88882106997894217</c:v>
                </c:pt>
                <c:pt idx="138">
                  <c:v>0.89306314279610588</c:v>
                </c:pt>
                <c:pt idx="139">
                  <c:v>0.91732535782952362</c:v>
                </c:pt>
                <c:pt idx="140">
                  <c:v>0.92709128086184278</c:v>
                </c:pt>
                <c:pt idx="141">
                  <c:v>0.94079409161656546</c:v>
                </c:pt>
                <c:pt idx="142">
                  <c:v>0.94128238776818141</c:v>
                </c:pt>
                <c:pt idx="143">
                  <c:v>0.94869838557084873</c:v>
                </c:pt>
                <c:pt idx="144">
                  <c:v>0.95550401318399614</c:v>
                </c:pt>
                <c:pt idx="145">
                  <c:v>0.956602679525132</c:v>
                </c:pt>
                <c:pt idx="146">
                  <c:v>0.9643238624225593</c:v>
                </c:pt>
                <c:pt idx="147">
                  <c:v>0.97814874721518597</c:v>
                </c:pt>
                <c:pt idx="148">
                  <c:v>0.99218726157414472</c:v>
                </c:pt>
                <c:pt idx="149">
                  <c:v>0.99667348246711629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F2-4C6B-9F89-F96F25AF4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147904"/>
        <c:axId val="1516053744"/>
      </c:scatterChart>
      <c:valAx>
        <c:axId val="143414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16053744"/>
        <c:crosses val="autoZero"/>
        <c:crossBetween val="midCat"/>
      </c:valAx>
      <c:valAx>
        <c:axId val="151605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3414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Вероятность безотказной работы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'Y3'!$C$2:$C$151</c:f>
              <c:numCache>
                <c:formatCode>General</c:formatCode>
                <c:ptCount val="150"/>
                <c:pt idx="0">
                  <c:v>0.15052376170584691</c:v>
                </c:pt>
                <c:pt idx="1">
                  <c:v>0.38307644572043514</c:v>
                </c:pt>
                <c:pt idx="2">
                  <c:v>1.5081813075018506</c:v>
                </c:pt>
                <c:pt idx="3">
                  <c:v>1.5820598385523694</c:v>
                </c:pt>
                <c:pt idx="4">
                  <c:v>2.4847621956632508</c:v>
                </c:pt>
                <c:pt idx="5">
                  <c:v>2.9273202188031764</c:v>
                </c:pt>
                <c:pt idx="6">
                  <c:v>3.4593509309118584</c:v>
                </c:pt>
                <c:pt idx="7">
                  <c:v>3.5783432843577723</c:v>
                </c:pt>
                <c:pt idx="8">
                  <c:v>3.9270846063281288</c:v>
                </c:pt>
                <c:pt idx="9">
                  <c:v>4.5960783503361036</c:v>
                </c:pt>
                <c:pt idx="10">
                  <c:v>5.782355666859365</c:v>
                </c:pt>
                <c:pt idx="11">
                  <c:v>6.2219361797761108</c:v>
                </c:pt>
                <c:pt idx="12">
                  <c:v>7.6623917233212442</c:v>
                </c:pt>
                <c:pt idx="13">
                  <c:v>8.8748911605193683</c:v>
                </c:pt>
                <c:pt idx="14">
                  <c:v>9.5724634793987935</c:v>
                </c:pt>
                <c:pt idx="15">
                  <c:v>10.167204508939074</c:v>
                </c:pt>
                <c:pt idx="16">
                  <c:v>10.745909696594039</c:v>
                </c:pt>
                <c:pt idx="17">
                  <c:v>11.406216627548963</c:v>
                </c:pt>
                <c:pt idx="18">
                  <c:v>11.859057529784643</c:v>
                </c:pt>
                <c:pt idx="19">
                  <c:v>12.43538008451819</c:v>
                </c:pt>
                <c:pt idx="20">
                  <c:v>12.999927852552299</c:v>
                </c:pt>
                <c:pt idx="21">
                  <c:v>13.146137901114718</c:v>
                </c:pt>
                <c:pt idx="22">
                  <c:v>13.316120909283214</c:v>
                </c:pt>
                <c:pt idx="23">
                  <c:v>14.273738338625963</c:v>
                </c:pt>
                <c:pt idx="24">
                  <c:v>14.278495252027044</c:v>
                </c:pt>
                <c:pt idx="25">
                  <c:v>14.29276695626865</c:v>
                </c:pt>
                <c:pt idx="26">
                  <c:v>16.638600016512026</c:v>
                </c:pt>
                <c:pt idx="27">
                  <c:v>16.735380801205487</c:v>
                </c:pt>
                <c:pt idx="28">
                  <c:v>17.132878768526247</c:v>
                </c:pt>
                <c:pt idx="29">
                  <c:v>17.336910569037638</c:v>
                </c:pt>
                <c:pt idx="30">
                  <c:v>18.464399523448719</c:v>
                </c:pt>
                <c:pt idx="31">
                  <c:v>19.107831593130687</c:v>
                </c:pt>
                <c:pt idx="32">
                  <c:v>20.617386462623045</c:v>
                </c:pt>
                <c:pt idx="33">
                  <c:v>23.137744060542513</c:v>
                </c:pt>
                <c:pt idx="34">
                  <c:v>23.640155531426203</c:v>
                </c:pt>
                <c:pt idx="35">
                  <c:v>24.103554232379587</c:v>
                </c:pt>
                <c:pt idx="36">
                  <c:v>24.246445725190512</c:v>
                </c:pt>
                <c:pt idx="37">
                  <c:v>26.324466418084974</c:v>
                </c:pt>
                <c:pt idx="38">
                  <c:v>29.675144698336528</c:v>
                </c:pt>
                <c:pt idx="39">
                  <c:v>30.329361001260782</c:v>
                </c:pt>
                <c:pt idx="40">
                  <c:v>31.152768586946756</c:v>
                </c:pt>
                <c:pt idx="41">
                  <c:v>33.504972431760237</c:v>
                </c:pt>
                <c:pt idx="42">
                  <c:v>37.632636435559498</c:v>
                </c:pt>
                <c:pt idx="43">
                  <c:v>39.532004747113312</c:v>
                </c:pt>
                <c:pt idx="44">
                  <c:v>40.554426156215243</c:v>
                </c:pt>
                <c:pt idx="45">
                  <c:v>41.318937547285394</c:v>
                </c:pt>
                <c:pt idx="46">
                  <c:v>42.284802199302405</c:v>
                </c:pt>
                <c:pt idx="47">
                  <c:v>43.339171858283684</c:v>
                </c:pt>
                <c:pt idx="48">
                  <c:v>45.335420710169849</c:v>
                </c:pt>
                <c:pt idx="49">
                  <c:v>48.362658754984167</c:v>
                </c:pt>
                <c:pt idx="50">
                  <c:v>49.390440983708594</c:v>
                </c:pt>
                <c:pt idx="51">
                  <c:v>50.924716182002072</c:v>
                </c:pt>
                <c:pt idx="52">
                  <c:v>51.338757667384492</c:v>
                </c:pt>
                <c:pt idx="53">
                  <c:v>52.957111972198959</c:v>
                </c:pt>
                <c:pt idx="54">
                  <c:v>53.804803370234737</c:v>
                </c:pt>
                <c:pt idx="55">
                  <c:v>57.286257600473185</c:v>
                </c:pt>
                <c:pt idx="56">
                  <c:v>60.373414315497683</c:v>
                </c:pt>
                <c:pt idx="57">
                  <c:v>60.789754298973556</c:v>
                </c:pt>
                <c:pt idx="58">
                  <c:v>61.939407863355683</c:v>
                </c:pt>
                <c:pt idx="59">
                  <c:v>63.725595746902961</c:v>
                </c:pt>
                <c:pt idx="60">
                  <c:v>64.355473046328555</c:v>
                </c:pt>
                <c:pt idx="61">
                  <c:v>64.491299345897545</c:v>
                </c:pt>
                <c:pt idx="62">
                  <c:v>67.568651295950943</c:v>
                </c:pt>
                <c:pt idx="63">
                  <c:v>67.742375410067766</c:v>
                </c:pt>
                <c:pt idx="64">
                  <c:v>68.215991957074763</c:v>
                </c:pt>
                <c:pt idx="65">
                  <c:v>71.42669720928987</c:v>
                </c:pt>
                <c:pt idx="66">
                  <c:v>75.893509834699373</c:v>
                </c:pt>
                <c:pt idx="67">
                  <c:v>77.464151271880354</c:v>
                </c:pt>
                <c:pt idx="68">
                  <c:v>78.653734513937025</c:v>
                </c:pt>
                <c:pt idx="69">
                  <c:v>80.331651092217072</c:v>
                </c:pt>
                <c:pt idx="70">
                  <c:v>82.669986730943506</c:v>
                </c:pt>
                <c:pt idx="71">
                  <c:v>84.193407234166003</c:v>
                </c:pt>
                <c:pt idx="72">
                  <c:v>85.749288038434827</c:v>
                </c:pt>
                <c:pt idx="73">
                  <c:v>86.692724814702743</c:v>
                </c:pt>
                <c:pt idx="74">
                  <c:v>87.658541612295934</c:v>
                </c:pt>
                <c:pt idx="75">
                  <c:v>88.518163967309036</c:v>
                </c:pt>
                <c:pt idx="76">
                  <c:v>92.225042001973648</c:v>
                </c:pt>
                <c:pt idx="77">
                  <c:v>94.687066341422963</c:v>
                </c:pt>
                <c:pt idx="78">
                  <c:v>97.35582541122406</c:v>
                </c:pt>
                <c:pt idx="79">
                  <c:v>107.2080285895095</c:v>
                </c:pt>
                <c:pt idx="80">
                  <c:v>109.26582140523043</c:v>
                </c:pt>
                <c:pt idx="81">
                  <c:v>110.79609784717778</c:v>
                </c:pt>
                <c:pt idx="82">
                  <c:v>113.7916965499399</c:v>
                </c:pt>
                <c:pt idx="83">
                  <c:v>117.3163022277584</c:v>
                </c:pt>
                <c:pt idx="84">
                  <c:v>117.64293980512282</c:v>
                </c:pt>
                <c:pt idx="85">
                  <c:v>120.011315287534</c:v>
                </c:pt>
                <c:pt idx="86">
                  <c:v>125.85498135683372</c:v>
                </c:pt>
                <c:pt idx="87">
                  <c:v>127.41829952331413</c:v>
                </c:pt>
                <c:pt idx="88">
                  <c:v>127.93973175732815</c:v>
                </c:pt>
                <c:pt idx="89">
                  <c:v>130.47851863680202</c:v>
                </c:pt>
                <c:pt idx="90">
                  <c:v>130.48937416653283</c:v>
                </c:pt>
                <c:pt idx="91">
                  <c:v>130.88073151428918</c:v>
                </c:pt>
                <c:pt idx="92">
                  <c:v>135.95697865238947</c:v>
                </c:pt>
                <c:pt idx="93">
                  <c:v>137.0445907782923</c:v>
                </c:pt>
                <c:pt idx="94">
                  <c:v>138.93377380829034</c:v>
                </c:pt>
                <c:pt idx="95">
                  <c:v>139.3262287740954</c:v>
                </c:pt>
                <c:pt idx="96">
                  <c:v>141.1527670770372</c:v>
                </c:pt>
                <c:pt idx="97">
                  <c:v>144.65021506081129</c:v>
                </c:pt>
                <c:pt idx="98">
                  <c:v>150.85919998543724</c:v>
                </c:pt>
                <c:pt idx="99">
                  <c:v>151.41227370805569</c:v>
                </c:pt>
                <c:pt idx="100">
                  <c:v>152.23330913267168</c:v>
                </c:pt>
                <c:pt idx="101">
                  <c:v>154.4292702326085</c:v>
                </c:pt>
                <c:pt idx="102">
                  <c:v>154.44213808428458</c:v>
                </c:pt>
                <c:pt idx="103">
                  <c:v>155.48835782491639</c:v>
                </c:pt>
                <c:pt idx="104">
                  <c:v>159.51240070025665</c:v>
                </c:pt>
                <c:pt idx="105">
                  <c:v>162.20602019317565</c:v>
                </c:pt>
                <c:pt idx="106">
                  <c:v>165.07700463472753</c:v>
                </c:pt>
                <c:pt idx="107">
                  <c:v>166.41560759858643</c:v>
                </c:pt>
                <c:pt idx="108">
                  <c:v>169.47480631586276</c:v>
                </c:pt>
                <c:pt idx="109">
                  <c:v>174.6070856318689</c:v>
                </c:pt>
                <c:pt idx="110">
                  <c:v>180.24224589567001</c:v>
                </c:pt>
                <c:pt idx="111">
                  <c:v>182.64271799405708</c:v>
                </c:pt>
                <c:pt idx="112">
                  <c:v>187.83073236262041</c:v>
                </c:pt>
                <c:pt idx="113">
                  <c:v>188.35365235690645</c:v>
                </c:pt>
                <c:pt idx="114">
                  <c:v>201.57802903451233</c:v>
                </c:pt>
                <c:pt idx="115">
                  <c:v>208.50744140703617</c:v>
                </c:pt>
                <c:pt idx="116">
                  <c:v>211.2542362283659</c:v>
                </c:pt>
                <c:pt idx="117">
                  <c:v>216.45350944061428</c:v>
                </c:pt>
                <c:pt idx="118">
                  <c:v>227.50911278823074</c:v>
                </c:pt>
                <c:pt idx="119">
                  <c:v>227.81209861280493</c:v>
                </c:pt>
                <c:pt idx="120">
                  <c:v>227.94214947192731</c:v>
                </c:pt>
                <c:pt idx="121">
                  <c:v>232.61610393696296</c:v>
                </c:pt>
                <c:pt idx="122">
                  <c:v>233.67365636305865</c:v>
                </c:pt>
                <c:pt idx="123">
                  <c:v>240.71274466162834</c:v>
                </c:pt>
                <c:pt idx="124">
                  <c:v>243.95512239657057</c:v>
                </c:pt>
                <c:pt idx="125">
                  <c:v>248.29751089483224</c:v>
                </c:pt>
                <c:pt idx="126">
                  <c:v>249.35385387462753</c:v>
                </c:pt>
                <c:pt idx="127">
                  <c:v>253.27037987838122</c:v>
                </c:pt>
                <c:pt idx="128">
                  <c:v>255.33609231079609</c:v>
                </c:pt>
                <c:pt idx="129">
                  <c:v>264.16811980814833</c:v>
                </c:pt>
                <c:pt idx="130">
                  <c:v>271.62594219077795</c:v>
                </c:pt>
                <c:pt idx="131">
                  <c:v>275.4020149244962</c:v>
                </c:pt>
                <c:pt idx="132">
                  <c:v>277.02111717757862</c:v>
                </c:pt>
                <c:pt idx="133">
                  <c:v>279.00139683508547</c:v>
                </c:pt>
                <c:pt idx="134">
                  <c:v>285.18008223132108</c:v>
                </c:pt>
                <c:pt idx="135">
                  <c:v>296.70897036375266</c:v>
                </c:pt>
                <c:pt idx="136">
                  <c:v>299.99788794693507</c:v>
                </c:pt>
                <c:pt idx="137">
                  <c:v>309.3823089220873</c:v>
                </c:pt>
                <c:pt idx="138">
                  <c:v>314.86151243649323</c:v>
                </c:pt>
                <c:pt idx="139">
                  <c:v>351.1045560944068</c:v>
                </c:pt>
                <c:pt idx="140">
                  <c:v>368.80944268022176</c:v>
                </c:pt>
                <c:pt idx="141">
                  <c:v>398.13154060535351</c:v>
                </c:pt>
                <c:pt idx="142">
                  <c:v>399.29796607461014</c:v>
                </c:pt>
                <c:pt idx="143">
                  <c:v>418.31451506292507</c:v>
                </c:pt>
                <c:pt idx="144">
                  <c:v>438.36003912489861</c:v>
                </c:pt>
                <c:pt idx="145">
                  <c:v>441.88134929467566</c:v>
                </c:pt>
                <c:pt idx="146">
                  <c:v>469.47510265962188</c:v>
                </c:pt>
                <c:pt idx="147">
                  <c:v>538.5207075203856</c:v>
                </c:pt>
                <c:pt idx="148">
                  <c:v>683.38024589800307</c:v>
                </c:pt>
                <c:pt idx="149">
                  <c:v>803.63793072200565</c:v>
                </c:pt>
              </c:numCache>
            </c:numRef>
          </c:xVal>
          <c:yVal>
            <c:numRef>
              <c:f>'Y3'!$W$2:$W$151</c:f>
              <c:numCache>
                <c:formatCode>General</c:formatCode>
                <c:ptCount val="150"/>
                <c:pt idx="0">
                  <c:v>0.99893185216834013</c:v>
                </c:pt>
                <c:pt idx="1">
                  <c:v>0.99728385265663622</c:v>
                </c:pt>
                <c:pt idx="2">
                  <c:v>0.98934904019287695</c:v>
                </c:pt>
                <c:pt idx="3">
                  <c:v>0.98883022553178501</c:v>
                </c:pt>
                <c:pt idx="4">
                  <c:v>0.98251289407025366</c:v>
                </c:pt>
                <c:pt idx="5">
                  <c:v>0.97943052461317792</c:v>
                </c:pt>
                <c:pt idx="6">
                  <c:v>0.97573778496658226</c:v>
                </c:pt>
                <c:pt idx="7">
                  <c:v>0.97491378521073035</c:v>
                </c:pt>
                <c:pt idx="8">
                  <c:v>0.97250282296212653</c:v>
                </c:pt>
                <c:pt idx="9">
                  <c:v>0.96789452803125098</c:v>
                </c:pt>
                <c:pt idx="10">
                  <c:v>0.95977660451063573</c:v>
                </c:pt>
                <c:pt idx="11">
                  <c:v>0.95678579058198798</c:v>
                </c:pt>
                <c:pt idx="12">
                  <c:v>0.94705038605914482</c:v>
                </c:pt>
                <c:pt idx="13">
                  <c:v>0.93893246253852958</c:v>
                </c:pt>
                <c:pt idx="14">
                  <c:v>0.93429364909817803</c:v>
                </c:pt>
                <c:pt idx="15">
                  <c:v>0.93035676137577439</c:v>
                </c:pt>
                <c:pt idx="16">
                  <c:v>0.92654194769127474</c:v>
                </c:pt>
                <c:pt idx="17">
                  <c:v>0.92220831934568315</c:v>
                </c:pt>
                <c:pt idx="18">
                  <c:v>0.91924802392651139</c:v>
                </c:pt>
                <c:pt idx="19">
                  <c:v>0.91549424726096373</c:v>
                </c:pt>
                <c:pt idx="20">
                  <c:v>0.91183202612384406</c:v>
                </c:pt>
                <c:pt idx="21">
                  <c:v>0.91088595233008818</c:v>
                </c:pt>
                <c:pt idx="22">
                  <c:v>0.90978728598895231</c:v>
                </c:pt>
                <c:pt idx="23">
                  <c:v>0.90362254707480083</c:v>
                </c:pt>
                <c:pt idx="24">
                  <c:v>0.90359202856532483</c:v>
                </c:pt>
                <c:pt idx="25">
                  <c:v>0.90350047303689685</c:v>
                </c:pt>
                <c:pt idx="26">
                  <c:v>0.8885769219031342</c:v>
                </c:pt>
                <c:pt idx="27">
                  <c:v>0.88796655171361427</c:v>
                </c:pt>
                <c:pt idx="28">
                  <c:v>0.88546403393658257</c:v>
                </c:pt>
                <c:pt idx="29">
                  <c:v>0.88418225653859062</c:v>
                </c:pt>
                <c:pt idx="30">
                  <c:v>0.87713248084963535</c:v>
                </c:pt>
                <c:pt idx="31">
                  <c:v>0.87313455610827972</c:v>
                </c:pt>
                <c:pt idx="32">
                  <c:v>0.86382641071810051</c:v>
                </c:pt>
                <c:pt idx="33">
                  <c:v>0.84850611896114991</c:v>
                </c:pt>
                <c:pt idx="34">
                  <c:v>0.84548478652302617</c:v>
                </c:pt>
                <c:pt idx="35">
                  <c:v>0.8427076021607105</c:v>
                </c:pt>
                <c:pt idx="36">
                  <c:v>0.8418530838953826</c:v>
                </c:pt>
                <c:pt idx="37">
                  <c:v>0.82952360606707964</c:v>
                </c:pt>
                <c:pt idx="38">
                  <c:v>0.81002227851191744</c:v>
                </c:pt>
                <c:pt idx="39">
                  <c:v>0.80626850184636978</c:v>
                </c:pt>
                <c:pt idx="40">
                  <c:v>0.80156865138706623</c:v>
                </c:pt>
                <c:pt idx="41">
                  <c:v>0.7882930997650075</c:v>
                </c:pt>
                <c:pt idx="42">
                  <c:v>0.76552629169591357</c:v>
                </c:pt>
                <c:pt idx="43">
                  <c:v>0.75527207251197848</c:v>
                </c:pt>
                <c:pt idx="44">
                  <c:v>0.74980925931577502</c:v>
                </c:pt>
                <c:pt idx="45">
                  <c:v>0.7457502975554674</c:v>
                </c:pt>
                <c:pt idx="46">
                  <c:v>0.7406537064729759</c:v>
                </c:pt>
                <c:pt idx="47">
                  <c:v>0.73512985625782035</c:v>
                </c:pt>
                <c:pt idx="48">
                  <c:v>0.72478408154545737</c:v>
                </c:pt>
                <c:pt idx="49">
                  <c:v>0.70937223426007878</c:v>
                </c:pt>
                <c:pt idx="50">
                  <c:v>0.70421460615863518</c:v>
                </c:pt>
                <c:pt idx="51">
                  <c:v>0.69658497878963588</c:v>
                </c:pt>
                <c:pt idx="52">
                  <c:v>0.69454023865474412</c:v>
                </c:pt>
                <c:pt idx="53">
                  <c:v>0.68660542619098486</c:v>
                </c:pt>
                <c:pt idx="54">
                  <c:v>0.68248542741172524</c:v>
                </c:pt>
                <c:pt idx="55">
                  <c:v>0.66582232123783069</c:v>
                </c:pt>
                <c:pt idx="56">
                  <c:v>0.6513870662556841</c:v>
                </c:pt>
                <c:pt idx="57">
                  <c:v>0.64946440015869622</c:v>
                </c:pt>
                <c:pt idx="58">
                  <c:v>0.64418469801934874</c:v>
                </c:pt>
                <c:pt idx="59">
                  <c:v>0.6360667744987335</c:v>
                </c:pt>
                <c:pt idx="60">
                  <c:v>0.63322855311746573</c:v>
                </c:pt>
                <c:pt idx="61">
                  <c:v>0.6326181829279458</c:v>
                </c:pt>
                <c:pt idx="62">
                  <c:v>0.61894589068269901</c:v>
                </c:pt>
                <c:pt idx="63">
                  <c:v>0.6181829279457991</c:v>
                </c:pt>
                <c:pt idx="64">
                  <c:v>0.61610766930143135</c:v>
                </c:pt>
                <c:pt idx="65">
                  <c:v>0.60222174748985258</c:v>
                </c:pt>
                <c:pt idx="66">
                  <c:v>0.58342234565263829</c:v>
                </c:pt>
                <c:pt idx="67">
                  <c:v>0.57695242164372695</c:v>
                </c:pt>
                <c:pt idx="68">
                  <c:v>0.57209997863704332</c:v>
                </c:pt>
                <c:pt idx="69">
                  <c:v>0.56532486953337202</c:v>
                </c:pt>
                <c:pt idx="70">
                  <c:v>0.55601672414319281</c:v>
                </c:pt>
                <c:pt idx="71">
                  <c:v>0.55003509628589753</c:v>
                </c:pt>
                <c:pt idx="72">
                  <c:v>0.54399243140964992</c:v>
                </c:pt>
                <c:pt idx="73">
                  <c:v>0.54036072878200625</c:v>
                </c:pt>
                <c:pt idx="74">
                  <c:v>0.53666798913541058</c:v>
                </c:pt>
                <c:pt idx="75">
                  <c:v>0.53340250862147898</c:v>
                </c:pt>
                <c:pt idx="76">
                  <c:v>0.5195471053193762</c:v>
                </c:pt>
                <c:pt idx="77">
                  <c:v>0.51054414502395695</c:v>
                </c:pt>
                <c:pt idx="78">
                  <c:v>0.50096133304849388</c:v>
                </c:pt>
                <c:pt idx="79">
                  <c:v>0.46711630603961307</c:v>
                </c:pt>
                <c:pt idx="80">
                  <c:v>0.46034119693594167</c:v>
                </c:pt>
                <c:pt idx="81">
                  <c:v>0.45536667989135404</c:v>
                </c:pt>
                <c:pt idx="82">
                  <c:v>0.44578386791589097</c:v>
                </c:pt>
                <c:pt idx="83">
                  <c:v>0.43476668599505608</c:v>
                </c:pt>
                <c:pt idx="84">
                  <c:v>0.43375957518234809</c:v>
                </c:pt>
                <c:pt idx="85">
                  <c:v>0.42652668843653674</c:v>
                </c:pt>
                <c:pt idx="86">
                  <c:v>0.40919217505417038</c:v>
                </c:pt>
                <c:pt idx="87">
                  <c:v>0.40467543565172281</c:v>
                </c:pt>
                <c:pt idx="88">
                  <c:v>0.40318002868739888</c:v>
                </c:pt>
                <c:pt idx="89">
                  <c:v>0.39597766045106364</c:v>
                </c:pt>
                <c:pt idx="90">
                  <c:v>0.39594714194158764</c:v>
                </c:pt>
                <c:pt idx="91">
                  <c:v>0.39484847560045166</c:v>
                </c:pt>
                <c:pt idx="92">
                  <c:v>0.38087099826044502</c:v>
                </c:pt>
                <c:pt idx="93">
                  <c:v>0.37794122135074926</c:v>
                </c:pt>
                <c:pt idx="94">
                  <c:v>0.37290566728720964</c:v>
                </c:pt>
                <c:pt idx="95">
                  <c:v>0.37186803796502577</c:v>
                </c:pt>
                <c:pt idx="96">
                  <c:v>0.36707663197729423</c:v>
                </c:pt>
                <c:pt idx="97">
                  <c:v>0.35807367168187509</c:v>
                </c:pt>
                <c:pt idx="98">
                  <c:v>0.34263130588702051</c:v>
                </c:pt>
                <c:pt idx="99">
                  <c:v>0.34128849147007667</c:v>
                </c:pt>
                <c:pt idx="100">
                  <c:v>0.3393047883541368</c:v>
                </c:pt>
                <c:pt idx="101">
                  <c:v>0.33405560472426521</c:v>
                </c:pt>
                <c:pt idx="102">
                  <c:v>0.33402508621478932</c:v>
                </c:pt>
                <c:pt idx="103">
                  <c:v>0.33155308694723362</c:v>
                </c:pt>
                <c:pt idx="104">
                  <c:v>0.3222144230475783</c:v>
                </c:pt>
                <c:pt idx="105">
                  <c:v>0.31611072115237882</c:v>
                </c:pt>
                <c:pt idx="106">
                  <c:v>0.30973235267189558</c:v>
                </c:pt>
                <c:pt idx="107">
                  <c:v>0.30680257576219971</c:v>
                </c:pt>
                <c:pt idx="108">
                  <c:v>0.30021057771538451</c:v>
                </c:pt>
                <c:pt idx="109">
                  <c:v>0.28946806237983336</c:v>
                </c:pt>
                <c:pt idx="110">
                  <c:v>0.27811517685476239</c:v>
                </c:pt>
                <c:pt idx="111">
                  <c:v>0.27341532639545885</c:v>
                </c:pt>
                <c:pt idx="112">
                  <c:v>0.26352732932523582</c:v>
                </c:pt>
                <c:pt idx="113">
                  <c:v>0.26255073702200382</c:v>
                </c:pt>
                <c:pt idx="114">
                  <c:v>0.23902096621600999</c:v>
                </c:pt>
                <c:pt idx="115">
                  <c:v>0.22754600665303504</c:v>
                </c:pt>
                <c:pt idx="116">
                  <c:v>0.22315134128849146</c:v>
                </c:pt>
                <c:pt idx="117">
                  <c:v>0.21506393627735221</c:v>
                </c:pt>
                <c:pt idx="118">
                  <c:v>0.19882808923612172</c:v>
                </c:pt>
                <c:pt idx="119">
                  <c:v>0.19840083010345777</c:v>
                </c:pt>
                <c:pt idx="120">
                  <c:v>0.19821771904660168</c:v>
                </c:pt>
                <c:pt idx="121">
                  <c:v>0.19174779503769035</c:v>
                </c:pt>
                <c:pt idx="122">
                  <c:v>0.19031342509231852</c:v>
                </c:pt>
                <c:pt idx="123">
                  <c:v>0.18103579821161531</c:v>
                </c:pt>
                <c:pt idx="124">
                  <c:v>0.17691579943235569</c:v>
                </c:pt>
                <c:pt idx="125">
                  <c:v>0.17154454176458023</c:v>
                </c:pt>
                <c:pt idx="126">
                  <c:v>0.17026276436658838</c:v>
                </c:pt>
                <c:pt idx="127">
                  <c:v>0.16559343241676072</c:v>
                </c:pt>
                <c:pt idx="128">
                  <c:v>0.16318247016815701</c:v>
                </c:pt>
                <c:pt idx="129">
                  <c:v>0.15326395458845798</c:v>
                </c:pt>
                <c:pt idx="130">
                  <c:v>0.1453596606341746</c:v>
                </c:pt>
                <c:pt idx="131">
                  <c:v>0.14151432844019896</c:v>
                </c:pt>
                <c:pt idx="132">
                  <c:v>0.13989684743797115</c:v>
                </c:pt>
                <c:pt idx="133">
                  <c:v>0.13794366283150739</c:v>
                </c:pt>
                <c:pt idx="134">
                  <c:v>0.13202307199316388</c:v>
                </c:pt>
                <c:pt idx="135">
                  <c:v>0.12164677877132479</c:v>
                </c:pt>
                <c:pt idx="136">
                  <c:v>0.11883907589953302</c:v>
                </c:pt>
                <c:pt idx="137">
                  <c:v>0.11117893002105783</c:v>
                </c:pt>
                <c:pt idx="138">
                  <c:v>0.10693685720389412</c:v>
                </c:pt>
                <c:pt idx="139">
                  <c:v>8.2674642170476376E-2</c:v>
                </c:pt>
                <c:pt idx="140">
                  <c:v>7.2908719138157219E-2</c:v>
                </c:pt>
                <c:pt idx="141">
                  <c:v>5.9205908383434536E-2</c:v>
                </c:pt>
                <c:pt idx="142">
                  <c:v>5.8717612231818594E-2</c:v>
                </c:pt>
                <c:pt idx="143">
                  <c:v>5.1301614429151265E-2</c:v>
                </c:pt>
                <c:pt idx="144">
                  <c:v>4.4495986816003863E-2</c:v>
                </c:pt>
                <c:pt idx="145">
                  <c:v>4.3397320474867995E-2</c:v>
                </c:pt>
                <c:pt idx="146">
                  <c:v>3.5676137577440703E-2</c:v>
                </c:pt>
                <c:pt idx="147">
                  <c:v>2.1851252784814035E-2</c:v>
                </c:pt>
                <c:pt idx="148">
                  <c:v>7.8127384258552812E-3</c:v>
                </c:pt>
                <c:pt idx="149">
                  <c:v>3.3265175328837104E-3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4F-4C8D-B508-2356E7228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824736"/>
        <c:axId val="1701510416"/>
      </c:scatterChart>
      <c:valAx>
        <c:axId val="193582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01510416"/>
        <c:crosses val="autoZero"/>
        <c:crossBetween val="midCat"/>
      </c:valAx>
      <c:valAx>
        <c:axId val="17015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35824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абсолютные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'Y4'!$E$3:$E$20</c:f>
              <c:numCache>
                <c:formatCode>General</c:formatCode>
                <c:ptCount val="18"/>
                <c:pt idx="0">
                  <c:v>1</c:v>
                </c:pt>
                <c:pt idx="1">
                  <c:v>73</c:v>
                </c:pt>
                <c:pt idx="2">
                  <c:v>60</c:v>
                </c:pt>
                <c:pt idx="3">
                  <c:v>28</c:v>
                </c:pt>
                <c:pt idx="4">
                  <c:v>33</c:v>
                </c:pt>
                <c:pt idx="5">
                  <c:v>26</c:v>
                </c:pt>
                <c:pt idx="6">
                  <c:v>16</c:v>
                </c:pt>
                <c:pt idx="7">
                  <c:v>16</c:v>
                </c:pt>
                <c:pt idx="8">
                  <c:v>8</c:v>
                </c:pt>
                <c:pt idx="9">
                  <c:v>11</c:v>
                </c:pt>
                <c:pt idx="10">
                  <c:v>4</c:v>
                </c:pt>
                <c:pt idx="11">
                  <c:v>10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4E-4986-8B30-ECEDDCB85B0C}"/>
            </c:ext>
          </c:extLst>
        </c:ser>
        <c:ser>
          <c:idx val="1"/>
          <c:order val="1"/>
          <c:tx>
            <c:v>теоретические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'Y4'!$F$3:$F$20</c:f>
              <c:numCache>
                <c:formatCode>General</c:formatCode>
                <c:ptCount val="18"/>
                <c:pt idx="0">
                  <c:v>1.0071108127079118</c:v>
                </c:pt>
                <c:pt idx="1">
                  <c:v>66.701406778982772</c:v>
                </c:pt>
                <c:pt idx="2">
                  <c:v>51.821194482333851</c:v>
                </c:pt>
                <c:pt idx="3">
                  <c:v>40.260563116369461</c:v>
                </c:pt>
                <c:pt idx="4">
                  <c:v>31.278957550848151</c:v>
                </c:pt>
                <c:pt idx="5">
                  <c:v>24.3010308286018</c:v>
                </c:pt>
                <c:pt idx="6">
                  <c:v>18.879788380819672</c:v>
                </c:pt>
                <c:pt idx="7">
                  <c:v>14.667954286326124</c:v>
                </c:pt>
                <c:pt idx="8">
                  <c:v>11.395725344269557</c:v>
                </c:pt>
                <c:pt idx="9">
                  <c:v>8.8534879225175658</c:v>
                </c:pt>
                <c:pt idx="10">
                  <c:v>6.878390451344119</c:v>
                </c:pt>
                <c:pt idx="11">
                  <c:v>5.3439114183248098</c:v>
                </c:pt>
                <c:pt idx="12">
                  <c:v>4.151754607260127</c:v>
                </c:pt>
                <c:pt idx="13">
                  <c:v>3.2255524033946714</c:v>
                </c:pt>
                <c:pt idx="14">
                  <c:v>2.5059738089653227</c:v>
                </c:pt>
                <c:pt idx="15">
                  <c:v>1.9469237965599739</c:v>
                </c:pt>
                <c:pt idx="16">
                  <c:v>1.512590537080083</c:v>
                </c:pt>
                <c:pt idx="17">
                  <c:v>1.1751513525627866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4E-4986-8B30-ECEDDCB85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3523504"/>
        <c:axId val="1701525808"/>
      </c:barChart>
      <c:catAx>
        <c:axId val="1603523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01525808"/>
        <c:crosses val="autoZero"/>
        <c:auto val="1"/>
        <c:lblAlgn val="ctr"/>
        <c:lblOffset val="100"/>
        <c:noMultiLvlLbl val="0"/>
      </c:catAx>
      <c:valAx>
        <c:axId val="170152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0352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Вероятность безотказной работы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marker>
            <c:symbol val="none"/>
          </c:marker>
          <c:xVal>
            <c:numRef>
              <c:f>'Y4'!$R$2:$R$301</c:f>
              <c:numCache>
                <c:formatCode>General</c:formatCode>
                <c:ptCount val="300"/>
                <c:pt idx="0">
                  <c:v>0.47361739867762909</c:v>
                </c:pt>
                <c:pt idx="1">
                  <c:v>0.96181570522498727</c:v>
                </c:pt>
                <c:pt idx="2">
                  <c:v>0.98778511074200714</c:v>
                </c:pt>
                <c:pt idx="3">
                  <c:v>1.2260613821254425</c:v>
                </c:pt>
                <c:pt idx="4">
                  <c:v>1.4560550780310237</c:v>
                </c:pt>
                <c:pt idx="5">
                  <c:v>1.6559771420065463</c:v>
                </c:pt>
                <c:pt idx="6">
                  <c:v>1.8431177806833223</c:v>
                </c:pt>
                <c:pt idx="7">
                  <c:v>1.9912656842807475</c:v>
                </c:pt>
                <c:pt idx="8">
                  <c:v>2.0174256157122916</c:v>
                </c:pt>
                <c:pt idx="9">
                  <c:v>2.4847621956632508</c:v>
                </c:pt>
                <c:pt idx="10">
                  <c:v>2.6160699559639782</c:v>
                </c:pt>
                <c:pt idx="11">
                  <c:v>2.887827870735324</c:v>
                </c:pt>
                <c:pt idx="12">
                  <c:v>2.988774778960217</c:v>
                </c:pt>
                <c:pt idx="13">
                  <c:v>3.3976907471222311</c:v>
                </c:pt>
                <c:pt idx="14">
                  <c:v>3.4285174647613617</c:v>
                </c:pt>
                <c:pt idx="15">
                  <c:v>3.6665506274146318</c:v>
                </c:pt>
                <c:pt idx="16">
                  <c:v>3.8696374044808692</c:v>
                </c:pt>
                <c:pt idx="17">
                  <c:v>4.10841787743332</c:v>
                </c:pt>
                <c:pt idx="18">
                  <c:v>4.2899849099928229</c:v>
                </c:pt>
                <c:pt idx="19">
                  <c:v>4.3343050810443753</c:v>
                </c:pt>
                <c:pt idx="20">
                  <c:v>5.5094303667695224</c:v>
                </c:pt>
                <c:pt idx="21">
                  <c:v>5.5183703566435147</c:v>
                </c:pt>
                <c:pt idx="22">
                  <c:v>6.5682859087223004</c:v>
                </c:pt>
                <c:pt idx="23">
                  <c:v>7.055514697158328</c:v>
                </c:pt>
                <c:pt idx="24">
                  <c:v>7.3042897148120574</c:v>
                </c:pt>
                <c:pt idx="25">
                  <c:v>8.3813388188165199</c:v>
                </c:pt>
                <c:pt idx="26">
                  <c:v>9.5724634793987935</c:v>
                </c:pt>
                <c:pt idx="27">
                  <c:v>10.745909696594039</c:v>
                </c:pt>
                <c:pt idx="28">
                  <c:v>11.798282956922559</c:v>
                </c:pt>
                <c:pt idx="29">
                  <c:v>12.163324380504088</c:v>
                </c:pt>
                <c:pt idx="30">
                  <c:v>12.327433041805358</c:v>
                </c:pt>
                <c:pt idx="31">
                  <c:v>13.382280855000992</c:v>
                </c:pt>
                <c:pt idx="32">
                  <c:v>13.505231837526335</c:v>
                </c:pt>
                <c:pt idx="33">
                  <c:v>13.604616814311001</c:v>
                </c:pt>
                <c:pt idx="34">
                  <c:v>15.751323288764112</c:v>
                </c:pt>
                <c:pt idx="35">
                  <c:v>16.305215875703166</c:v>
                </c:pt>
                <c:pt idx="36">
                  <c:v>16.546719827916796</c:v>
                </c:pt>
                <c:pt idx="37">
                  <c:v>16.682143140153855</c:v>
                </c:pt>
                <c:pt idx="38">
                  <c:v>17.814137347270979</c:v>
                </c:pt>
                <c:pt idx="39">
                  <c:v>19.66028197178165</c:v>
                </c:pt>
                <c:pt idx="40">
                  <c:v>20.254607646214815</c:v>
                </c:pt>
                <c:pt idx="41">
                  <c:v>20.443334804325701</c:v>
                </c:pt>
                <c:pt idx="42">
                  <c:v>22.077918764932445</c:v>
                </c:pt>
                <c:pt idx="43">
                  <c:v>22.606834548768546</c:v>
                </c:pt>
                <c:pt idx="44">
                  <c:v>22.930198319271369</c:v>
                </c:pt>
                <c:pt idx="45">
                  <c:v>22.980791038814825</c:v>
                </c:pt>
                <c:pt idx="46">
                  <c:v>23.56391728709001</c:v>
                </c:pt>
                <c:pt idx="47">
                  <c:v>23.955712139635477</c:v>
                </c:pt>
                <c:pt idx="48">
                  <c:v>24.415039877172752</c:v>
                </c:pt>
                <c:pt idx="49">
                  <c:v>24.819465800242675</c:v>
                </c:pt>
                <c:pt idx="50">
                  <c:v>24.957954017719072</c:v>
                </c:pt>
                <c:pt idx="51">
                  <c:v>25.178790834030433</c:v>
                </c:pt>
                <c:pt idx="52">
                  <c:v>25.302199322453706</c:v>
                </c:pt>
                <c:pt idx="53">
                  <c:v>25.523576980317756</c:v>
                </c:pt>
                <c:pt idx="54">
                  <c:v>25.972547631698678</c:v>
                </c:pt>
                <c:pt idx="55">
                  <c:v>26.412583679112942</c:v>
                </c:pt>
                <c:pt idx="56">
                  <c:v>27.62589745501208</c:v>
                </c:pt>
                <c:pt idx="57">
                  <c:v>27.830009403726276</c:v>
                </c:pt>
                <c:pt idx="58">
                  <c:v>27.850960697245391</c:v>
                </c:pt>
                <c:pt idx="59">
                  <c:v>28.396791136081976</c:v>
                </c:pt>
                <c:pt idx="60">
                  <c:v>28.444126061892163</c:v>
                </c:pt>
                <c:pt idx="61">
                  <c:v>29.871622103306681</c:v>
                </c:pt>
                <c:pt idx="62">
                  <c:v>30.031129561376993</c:v>
                </c:pt>
                <c:pt idx="63">
                  <c:v>30.703040531007993</c:v>
                </c:pt>
                <c:pt idx="64">
                  <c:v>30.729769901293469</c:v>
                </c:pt>
                <c:pt idx="65">
                  <c:v>30.933079060092936</c:v>
                </c:pt>
                <c:pt idx="66">
                  <c:v>32.835873451676036</c:v>
                </c:pt>
                <c:pt idx="67">
                  <c:v>32.977044312800302</c:v>
                </c:pt>
                <c:pt idx="68">
                  <c:v>33.227155297281044</c:v>
                </c:pt>
                <c:pt idx="69">
                  <c:v>33.805194573270882</c:v>
                </c:pt>
                <c:pt idx="70">
                  <c:v>34.034886825689753</c:v>
                </c:pt>
                <c:pt idx="71">
                  <c:v>35.470718550883703</c:v>
                </c:pt>
                <c:pt idx="72">
                  <c:v>35.631162721911849</c:v>
                </c:pt>
                <c:pt idx="73">
                  <c:v>35.769623508925079</c:v>
                </c:pt>
                <c:pt idx="74">
                  <c:v>36.041402137004468</c:v>
                </c:pt>
                <c:pt idx="75">
                  <c:v>36.915752073575092</c:v>
                </c:pt>
                <c:pt idx="76">
                  <c:v>37.307346039522187</c:v>
                </c:pt>
                <c:pt idx="77">
                  <c:v>37.497942382811488</c:v>
                </c:pt>
                <c:pt idx="78">
                  <c:v>38.516951834125742</c:v>
                </c:pt>
                <c:pt idx="79">
                  <c:v>39.02639923217864</c:v>
                </c:pt>
                <c:pt idx="80">
                  <c:v>39.173916641369274</c:v>
                </c:pt>
                <c:pt idx="81">
                  <c:v>39.173916641369274</c:v>
                </c:pt>
                <c:pt idx="82">
                  <c:v>39.287496801891265</c:v>
                </c:pt>
                <c:pt idx="83">
                  <c:v>39.406854629856134</c:v>
                </c:pt>
                <c:pt idx="84">
                  <c:v>39.611703669490353</c:v>
                </c:pt>
                <c:pt idx="85">
                  <c:v>39.708541601645656</c:v>
                </c:pt>
                <c:pt idx="86">
                  <c:v>39.925243914864176</c:v>
                </c:pt>
                <c:pt idx="87">
                  <c:v>40.302415877985531</c:v>
                </c:pt>
                <c:pt idx="88">
                  <c:v>40.640441917549097</c:v>
                </c:pt>
                <c:pt idx="89">
                  <c:v>40.962032367289183</c:v>
                </c:pt>
                <c:pt idx="90">
                  <c:v>41.52081638131525</c:v>
                </c:pt>
                <c:pt idx="91">
                  <c:v>41.769235733567342</c:v>
                </c:pt>
                <c:pt idx="92">
                  <c:v>42.035472642078147</c:v>
                </c:pt>
                <c:pt idx="93">
                  <c:v>46.789964351711674</c:v>
                </c:pt>
                <c:pt idx="94">
                  <c:v>47.685633936895165</c:v>
                </c:pt>
                <c:pt idx="95">
                  <c:v>47.721820740611342</c:v>
                </c:pt>
                <c:pt idx="96">
                  <c:v>48.332364932050496</c:v>
                </c:pt>
                <c:pt idx="97">
                  <c:v>48.93948286172926</c:v>
                </c:pt>
                <c:pt idx="98">
                  <c:v>49.366027919484445</c:v>
                </c:pt>
                <c:pt idx="99">
                  <c:v>49.604235992331873</c:v>
                </c:pt>
                <c:pt idx="100">
                  <c:v>49.855095021151214</c:v>
                </c:pt>
                <c:pt idx="101">
                  <c:v>50.462676170852511</c:v>
                </c:pt>
                <c:pt idx="102">
                  <c:v>50.585738712908395</c:v>
                </c:pt>
                <c:pt idx="103">
                  <c:v>51.474977467394638</c:v>
                </c:pt>
                <c:pt idx="104">
                  <c:v>51.642336576157042</c:v>
                </c:pt>
                <c:pt idx="105">
                  <c:v>51.72298786854882</c:v>
                </c:pt>
                <c:pt idx="106">
                  <c:v>51.996304665026514</c:v>
                </c:pt>
                <c:pt idx="107">
                  <c:v>52.532051078449655</c:v>
                </c:pt>
                <c:pt idx="108">
                  <c:v>52.800690430141636</c:v>
                </c:pt>
                <c:pt idx="109">
                  <c:v>54.315877991003106</c:v>
                </c:pt>
                <c:pt idx="110">
                  <c:v>55.547526302168087</c:v>
                </c:pt>
                <c:pt idx="111">
                  <c:v>55.924245666994885</c:v>
                </c:pt>
                <c:pt idx="112">
                  <c:v>56.020182643950257</c:v>
                </c:pt>
                <c:pt idx="113">
                  <c:v>56.141796700361084</c:v>
                </c:pt>
                <c:pt idx="114">
                  <c:v>56.520111063843423</c:v>
                </c:pt>
                <c:pt idx="115">
                  <c:v>57.22816784258432</c:v>
                </c:pt>
                <c:pt idx="116">
                  <c:v>57.273346694751197</c:v>
                </c:pt>
                <c:pt idx="117">
                  <c:v>57.486528128590578</c:v>
                </c:pt>
                <c:pt idx="118">
                  <c:v>57.790708295521803</c:v>
                </c:pt>
                <c:pt idx="119">
                  <c:v>58.050103498308928</c:v>
                </c:pt>
                <c:pt idx="120">
                  <c:v>58.362009664084638</c:v>
                </c:pt>
                <c:pt idx="121">
                  <c:v>59.734779502435948</c:v>
                </c:pt>
                <c:pt idx="122">
                  <c:v>60.208540522383146</c:v>
                </c:pt>
                <c:pt idx="123">
                  <c:v>60.789754298973556</c:v>
                </c:pt>
                <c:pt idx="124">
                  <c:v>62.326950879557245</c:v>
                </c:pt>
                <c:pt idx="125">
                  <c:v>62.367102465448745</c:v>
                </c:pt>
                <c:pt idx="126">
                  <c:v>64.097763388717311</c:v>
                </c:pt>
                <c:pt idx="127">
                  <c:v>64.470917048702347</c:v>
                </c:pt>
                <c:pt idx="128">
                  <c:v>67.138737887807324</c:v>
                </c:pt>
                <c:pt idx="129">
                  <c:v>67.339663078301029</c:v>
                </c:pt>
                <c:pt idx="130">
                  <c:v>68.551270997581781</c:v>
                </c:pt>
                <c:pt idx="131">
                  <c:v>69.89336543760183</c:v>
                </c:pt>
                <c:pt idx="132">
                  <c:v>69.978114015853095</c:v>
                </c:pt>
                <c:pt idx="133">
                  <c:v>71.276888575677646</c:v>
                </c:pt>
                <c:pt idx="134">
                  <c:v>73.874610585794784</c:v>
                </c:pt>
                <c:pt idx="135">
                  <c:v>73.983592874709089</c:v>
                </c:pt>
                <c:pt idx="136">
                  <c:v>75.657945976227708</c:v>
                </c:pt>
                <c:pt idx="137">
                  <c:v>75.702084199848898</c:v>
                </c:pt>
                <c:pt idx="138">
                  <c:v>78.009064909200831</c:v>
                </c:pt>
                <c:pt idx="139">
                  <c:v>78.346023956068279</c:v>
                </c:pt>
                <c:pt idx="140">
                  <c:v>79.414633484853894</c:v>
                </c:pt>
                <c:pt idx="141">
                  <c:v>81.292950467363553</c:v>
                </c:pt>
                <c:pt idx="142">
                  <c:v>83.134592365575614</c:v>
                </c:pt>
                <c:pt idx="143">
                  <c:v>85.567669611692324</c:v>
                </c:pt>
                <c:pt idx="144">
                  <c:v>85.804609728844341</c:v>
                </c:pt>
                <c:pt idx="145">
                  <c:v>89.415501071587244</c:v>
                </c:pt>
                <c:pt idx="146">
                  <c:v>90.522792142575241</c:v>
                </c:pt>
                <c:pt idx="147">
                  <c:v>90.874710628239185</c:v>
                </c:pt>
                <c:pt idx="148">
                  <c:v>91.063307670928381</c:v>
                </c:pt>
                <c:pt idx="149">
                  <c:v>91.894497211858791</c:v>
                </c:pt>
                <c:pt idx="150">
                  <c:v>91.9853197242915</c:v>
                </c:pt>
                <c:pt idx="151">
                  <c:v>92.125797086236588</c:v>
                </c:pt>
                <c:pt idx="152">
                  <c:v>94.216377597358942</c:v>
                </c:pt>
                <c:pt idx="153">
                  <c:v>94.653393501522558</c:v>
                </c:pt>
                <c:pt idx="154">
                  <c:v>96.474819152777684</c:v>
                </c:pt>
                <c:pt idx="155">
                  <c:v>98.770065637940178</c:v>
                </c:pt>
                <c:pt idx="156">
                  <c:v>99.160615117565243</c:v>
                </c:pt>
                <c:pt idx="157">
                  <c:v>99.291039305441032</c:v>
                </c:pt>
                <c:pt idx="158">
                  <c:v>103.72705373555328</c:v>
                </c:pt>
                <c:pt idx="159">
                  <c:v>103.82583881784737</c:v>
                </c:pt>
                <c:pt idx="160">
                  <c:v>104.01462113293815</c:v>
                </c:pt>
                <c:pt idx="161">
                  <c:v>105.17986838120248</c:v>
                </c:pt>
                <c:pt idx="162">
                  <c:v>107.56736268992132</c:v>
                </c:pt>
                <c:pt idx="163">
                  <c:v>107.79818818722833</c:v>
                </c:pt>
                <c:pt idx="164">
                  <c:v>108.65089850955896</c:v>
                </c:pt>
                <c:pt idx="165">
                  <c:v>108.68809023684729</c:v>
                </c:pt>
                <c:pt idx="166">
                  <c:v>108.83695543281441</c:v>
                </c:pt>
                <c:pt idx="167">
                  <c:v>109.98664119146399</c:v>
                </c:pt>
                <c:pt idx="168">
                  <c:v>111.4204792195318</c:v>
                </c:pt>
                <c:pt idx="169">
                  <c:v>112.30501408808254</c:v>
                </c:pt>
                <c:pt idx="170">
                  <c:v>113.6471362679046</c:v>
                </c:pt>
                <c:pt idx="171">
                  <c:v>115.52833075097948</c:v>
                </c:pt>
                <c:pt idx="172">
                  <c:v>115.56738386932827</c:v>
                </c:pt>
                <c:pt idx="173">
                  <c:v>115.99768437751354</c:v>
                </c:pt>
                <c:pt idx="174">
                  <c:v>116.34091013238292</c:v>
                </c:pt>
                <c:pt idx="175">
                  <c:v>117.04961559515709</c:v>
                </c:pt>
                <c:pt idx="176">
                  <c:v>117.09896392628193</c:v>
                </c:pt>
                <c:pt idx="177">
                  <c:v>119.79984372320253</c:v>
                </c:pt>
                <c:pt idx="178">
                  <c:v>119.94078948092019</c:v>
                </c:pt>
                <c:pt idx="179">
                  <c:v>120.09195947549301</c:v>
                </c:pt>
                <c:pt idx="180">
                  <c:v>120.52621486759142</c:v>
                </c:pt>
                <c:pt idx="181">
                  <c:v>123.40779461866335</c:v>
                </c:pt>
                <c:pt idx="182">
                  <c:v>124.21534722004954</c:v>
                </c:pt>
                <c:pt idx="183">
                  <c:v>124.35039062866875</c:v>
                </c:pt>
                <c:pt idx="184">
                  <c:v>127.22723677130692</c:v>
                </c:pt>
                <c:pt idx="185">
                  <c:v>127.29089556128218</c:v>
                </c:pt>
                <c:pt idx="186">
                  <c:v>127.6308958963922</c:v>
                </c:pt>
                <c:pt idx="187">
                  <c:v>130.34831749933713</c:v>
                </c:pt>
                <c:pt idx="188">
                  <c:v>132.32508454600512</c:v>
                </c:pt>
                <c:pt idx="189">
                  <c:v>134.90010160737711</c:v>
                </c:pt>
                <c:pt idx="190">
                  <c:v>134.9897404778157</c:v>
                </c:pt>
                <c:pt idx="191">
                  <c:v>137.58014567379144</c:v>
                </c:pt>
                <c:pt idx="192">
                  <c:v>138.85310982629764</c:v>
                </c:pt>
                <c:pt idx="193">
                  <c:v>139.41873026033471</c:v>
                </c:pt>
                <c:pt idx="194">
                  <c:v>141.46928615830174</c:v>
                </c:pt>
                <c:pt idx="195">
                  <c:v>143.45488351701761</c:v>
                </c:pt>
                <c:pt idx="196">
                  <c:v>144.48225669457716</c:v>
                </c:pt>
                <c:pt idx="197">
                  <c:v>145.87999493187957</c:v>
                </c:pt>
                <c:pt idx="198">
                  <c:v>148.08903962999972</c:v>
                </c:pt>
                <c:pt idx="199">
                  <c:v>149.15090808187398</c:v>
                </c:pt>
                <c:pt idx="200">
                  <c:v>150.08353677377985</c:v>
                </c:pt>
                <c:pt idx="201">
                  <c:v>152.52497957587178</c:v>
                </c:pt>
                <c:pt idx="202">
                  <c:v>152.62657191310313</c:v>
                </c:pt>
                <c:pt idx="203">
                  <c:v>156.25534104428132</c:v>
                </c:pt>
                <c:pt idx="204">
                  <c:v>159.23253624909989</c:v>
                </c:pt>
                <c:pt idx="205">
                  <c:v>159.56577132250288</c:v>
                </c:pt>
                <c:pt idx="206">
                  <c:v>160.19439572769133</c:v>
                </c:pt>
                <c:pt idx="207">
                  <c:v>160.7989107640602</c:v>
                </c:pt>
                <c:pt idx="208">
                  <c:v>163.87478775714146</c:v>
                </c:pt>
                <c:pt idx="209">
                  <c:v>164.38482184575574</c:v>
                </c:pt>
                <c:pt idx="210">
                  <c:v>166.92088193572104</c:v>
                </c:pt>
                <c:pt idx="211">
                  <c:v>168.26301373160419</c:v>
                </c:pt>
                <c:pt idx="212">
                  <c:v>168.57565552573271</c:v>
                </c:pt>
                <c:pt idx="213">
                  <c:v>171.90098871434313</c:v>
                </c:pt>
                <c:pt idx="214">
                  <c:v>172.1196583288656</c:v>
                </c:pt>
                <c:pt idx="215">
                  <c:v>172.89502136024788</c:v>
                </c:pt>
                <c:pt idx="216">
                  <c:v>173.26224550951756</c:v>
                </c:pt>
                <c:pt idx="217">
                  <c:v>174.13270961732962</c:v>
                </c:pt>
                <c:pt idx="218">
                  <c:v>174.1475097088078</c:v>
                </c:pt>
                <c:pt idx="219">
                  <c:v>176.14492274182822</c:v>
                </c:pt>
                <c:pt idx="220">
                  <c:v>176.85227244782547</c:v>
                </c:pt>
                <c:pt idx="221">
                  <c:v>184.78121541155568</c:v>
                </c:pt>
                <c:pt idx="222">
                  <c:v>188.56664441930744</c:v>
                </c:pt>
                <c:pt idx="223">
                  <c:v>188.97715205593855</c:v>
                </c:pt>
                <c:pt idx="224">
                  <c:v>191.23151695181713</c:v>
                </c:pt>
                <c:pt idx="225">
                  <c:v>193.79455316478703</c:v>
                </c:pt>
                <c:pt idx="226">
                  <c:v>195.14530835085927</c:v>
                </c:pt>
                <c:pt idx="227">
                  <c:v>196.42243206409981</c:v>
                </c:pt>
                <c:pt idx="228">
                  <c:v>197.43157956648878</c:v>
                </c:pt>
                <c:pt idx="229">
                  <c:v>197.6237879921562</c:v>
                </c:pt>
                <c:pt idx="230">
                  <c:v>198.18443585939829</c:v>
                </c:pt>
                <c:pt idx="231">
                  <c:v>201.50611426633131</c:v>
                </c:pt>
                <c:pt idx="232">
                  <c:v>203.00592199104574</c:v>
                </c:pt>
                <c:pt idx="233">
                  <c:v>204.77919115811179</c:v>
                </c:pt>
                <c:pt idx="234">
                  <c:v>208.01715147144961</c:v>
                </c:pt>
                <c:pt idx="235">
                  <c:v>211.08098319841423</c:v>
                </c:pt>
                <c:pt idx="236">
                  <c:v>212.6674416989074</c:v>
                </c:pt>
                <c:pt idx="237">
                  <c:v>216.91395141414523</c:v>
                </c:pt>
                <c:pt idx="238">
                  <c:v>217.11461403595214</c:v>
                </c:pt>
                <c:pt idx="239">
                  <c:v>218.2031601446364</c:v>
                </c:pt>
                <c:pt idx="240">
                  <c:v>220.22094474147789</c:v>
                </c:pt>
                <c:pt idx="241">
                  <c:v>221.56164895261423</c:v>
                </c:pt>
                <c:pt idx="242">
                  <c:v>222.97802657783097</c:v>
                </c:pt>
                <c:pt idx="243">
                  <c:v>225.19344674231047</c:v>
                </c:pt>
                <c:pt idx="244">
                  <c:v>229.84150726861813</c:v>
                </c:pt>
                <c:pt idx="245">
                  <c:v>230.59080216592989</c:v>
                </c:pt>
                <c:pt idx="246">
                  <c:v>232.81800022602258</c:v>
                </c:pt>
                <c:pt idx="247">
                  <c:v>233.13263750158302</c:v>
                </c:pt>
                <c:pt idx="248">
                  <c:v>234.35286554183918</c:v>
                </c:pt>
                <c:pt idx="249">
                  <c:v>237.12608238503609</c:v>
                </c:pt>
                <c:pt idx="250">
                  <c:v>240.02586748386722</c:v>
                </c:pt>
                <c:pt idx="251">
                  <c:v>244.27132767842016</c:v>
                </c:pt>
                <c:pt idx="252">
                  <c:v>246.82685614650515</c:v>
                </c:pt>
                <c:pt idx="253">
                  <c:v>249.45487239817805</c:v>
                </c:pt>
                <c:pt idx="254">
                  <c:v>249.73304750873945</c:v>
                </c:pt>
                <c:pt idx="255">
                  <c:v>251.00445053121717</c:v>
                </c:pt>
                <c:pt idx="256">
                  <c:v>258.55996398236988</c:v>
                </c:pt>
                <c:pt idx="257">
                  <c:v>258.77573586742398</c:v>
                </c:pt>
                <c:pt idx="258">
                  <c:v>266.48684227794587</c:v>
                </c:pt>
                <c:pt idx="259">
                  <c:v>276.8982693107215</c:v>
                </c:pt>
                <c:pt idx="260">
                  <c:v>278.87681029850319</c:v>
                </c:pt>
                <c:pt idx="261">
                  <c:v>289.84721231433917</c:v>
                </c:pt>
                <c:pt idx="262">
                  <c:v>291.77871594281476</c:v>
                </c:pt>
                <c:pt idx="263">
                  <c:v>296.3913143880294</c:v>
                </c:pt>
                <c:pt idx="264">
                  <c:v>300.10643906631412</c:v>
                </c:pt>
                <c:pt idx="265">
                  <c:v>302.33198706770315</c:v>
                </c:pt>
                <c:pt idx="266">
                  <c:v>303.92222006388573</c:v>
                </c:pt>
                <c:pt idx="267">
                  <c:v>304.14554738935931</c:v>
                </c:pt>
                <c:pt idx="268">
                  <c:v>315.82952360378357</c:v>
                </c:pt>
                <c:pt idx="269">
                  <c:v>316.15367810917508</c:v>
                </c:pt>
                <c:pt idx="270">
                  <c:v>318.32025362198345</c:v>
                </c:pt>
                <c:pt idx="271">
                  <c:v>318.77412709946157</c:v>
                </c:pt>
                <c:pt idx="272">
                  <c:v>328.57115907670152</c:v>
                </c:pt>
                <c:pt idx="273">
                  <c:v>329.10382307278081</c:v>
                </c:pt>
                <c:pt idx="274">
                  <c:v>330.13042771919527</c:v>
                </c:pt>
                <c:pt idx="275">
                  <c:v>348.37561357551357</c:v>
                </c:pt>
                <c:pt idx="276">
                  <c:v>356.45609398716056</c:v>
                </c:pt>
                <c:pt idx="277">
                  <c:v>358.24963059965449</c:v>
                </c:pt>
                <c:pt idx="278">
                  <c:v>360.45468652536624</c:v>
                </c:pt>
                <c:pt idx="279">
                  <c:v>361.73840320666119</c:v>
                </c:pt>
                <c:pt idx="280">
                  <c:v>367.63523770993129</c:v>
                </c:pt>
                <c:pt idx="281">
                  <c:v>370.11247617484503</c:v>
                </c:pt>
                <c:pt idx="282">
                  <c:v>372.33149912614613</c:v>
                </c:pt>
                <c:pt idx="283">
                  <c:v>387.10385935199173</c:v>
                </c:pt>
                <c:pt idx="284">
                  <c:v>388.18210439161544</c:v>
                </c:pt>
                <c:pt idx="285">
                  <c:v>391.12146757477871</c:v>
                </c:pt>
                <c:pt idx="286">
                  <c:v>396.61512171254049</c:v>
                </c:pt>
                <c:pt idx="287">
                  <c:v>400.32657314291663</c:v>
                </c:pt>
                <c:pt idx="288">
                  <c:v>415.49420151483713</c:v>
                </c:pt>
                <c:pt idx="289">
                  <c:v>435.87053051099412</c:v>
                </c:pt>
                <c:pt idx="290">
                  <c:v>445.39137606204957</c:v>
                </c:pt>
                <c:pt idx="291">
                  <c:v>450.66786426180175</c:v>
                </c:pt>
                <c:pt idx="292">
                  <c:v>473.38432346547148</c:v>
                </c:pt>
                <c:pt idx="293">
                  <c:v>475.00396618334469</c:v>
                </c:pt>
                <c:pt idx="294">
                  <c:v>475.00396618334469</c:v>
                </c:pt>
                <c:pt idx="295">
                  <c:v>487.44147246779352</c:v>
                </c:pt>
                <c:pt idx="296">
                  <c:v>500.48271004917729</c:v>
                </c:pt>
                <c:pt idx="297">
                  <c:v>504.44185919451445</c:v>
                </c:pt>
                <c:pt idx="298">
                  <c:v>537.15041805586179</c:v>
                </c:pt>
                <c:pt idx="299">
                  <c:v>604.87585855518512</c:v>
                </c:pt>
              </c:numCache>
            </c:numRef>
          </c:xVal>
          <c:yVal>
            <c:numRef>
              <c:f>'Y4'!$S$2:$S$301</c:f>
              <c:numCache>
                <c:formatCode>General</c:formatCode>
                <c:ptCount val="300"/>
                <c:pt idx="0">
                  <c:v>0.99664296395764029</c:v>
                </c:pt>
                <c:pt idx="1">
                  <c:v>0.9931943723868526</c:v>
                </c:pt>
                <c:pt idx="2">
                  <c:v>0.99301126132999662</c:v>
                </c:pt>
                <c:pt idx="3">
                  <c:v>0.99133274330881682</c:v>
                </c:pt>
                <c:pt idx="4">
                  <c:v>0.98971526230658891</c:v>
                </c:pt>
                <c:pt idx="5">
                  <c:v>0.98831141087069307</c:v>
                </c:pt>
                <c:pt idx="6">
                  <c:v>0.98699911496322523</c:v>
                </c:pt>
                <c:pt idx="7">
                  <c:v>0.98596148564104125</c:v>
                </c:pt>
                <c:pt idx="8">
                  <c:v>0.98577837458418527</c:v>
                </c:pt>
                <c:pt idx="9">
                  <c:v>0.98251289407025366</c:v>
                </c:pt>
                <c:pt idx="10">
                  <c:v>0.98159733878597366</c:v>
                </c:pt>
                <c:pt idx="11">
                  <c:v>0.97970519119846189</c:v>
                </c:pt>
                <c:pt idx="12">
                  <c:v>0.97900326548051397</c:v>
                </c:pt>
                <c:pt idx="13">
                  <c:v>0.9761650440992462</c:v>
                </c:pt>
                <c:pt idx="14">
                  <c:v>0.97595141453291423</c:v>
                </c:pt>
                <c:pt idx="15">
                  <c:v>0.97430341502121032</c:v>
                </c:pt>
                <c:pt idx="16">
                  <c:v>0.97289956358531449</c:v>
                </c:pt>
                <c:pt idx="17">
                  <c:v>0.97125156407361068</c:v>
                </c:pt>
                <c:pt idx="18">
                  <c:v>0.97000030518509472</c:v>
                </c:pt>
                <c:pt idx="19">
                  <c:v>0.96969512009033476</c:v>
                </c:pt>
                <c:pt idx="20">
                  <c:v>0.96163823358867151</c:v>
                </c:pt>
                <c:pt idx="21">
                  <c:v>0.96157719656971952</c:v>
                </c:pt>
                <c:pt idx="22">
                  <c:v>0.95443586535233615</c:v>
                </c:pt>
                <c:pt idx="23">
                  <c:v>0.95113986632892844</c:v>
                </c:pt>
                <c:pt idx="24">
                  <c:v>0.94946134830774864</c:v>
                </c:pt>
                <c:pt idx="25">
                  <c:v>0.94222846156193729</c:v>
                </c:pt>
                <c:pt idx="26">
                  <c:v>0.93429364909817803</c:v>
                </c:pt>
                <c:pt idx="27">
                  <c:v>0.92654194769127474</c:v>
                </c:pt>
                <c:pt idx="28">
                  <c:v>0.91964476454969935</c:v>
                </c:pt>
                <c:pt idx="29">
                  <c:v>0.91726432081057163</c:v>
                </c:pt>
                <c:pt idx="30">
                  <c:v>0.91619617297891176</c:v>
                </c:pt>
                <c:pt idx="31">
                  <c:v>0.90936002685628836</c:v>
                </c:pt>
                <c:pt idx="32">
                  <c:v>0.90856654560991246</c:v>
                </c:pt>
                <c:pt idx="33">
                  <c:v>0.90792565691091642</c:v>
                </c:pt>
                <c:pt idx="34">
                  <c:v>0.89419232764671774</c:v>
                </c:pt>
                <c:pt idx="35">
                  <c:v>0.89068269905697806</c:v>
                </c:pt>
                <c:pt idx="36">
                  <c:v>0.88915677358317824</c:v>
                </c:pt>
                <c:pt idx="37">
                  <c:v>0.88830225531785023</c:v>
                </c:pt>
                <c:pt idx="38">
                  <c:v>0.88119144260994298</c:v>
                </c:pt>
                <c:pt idx="39">
                  <c:v>0.86971648304696803</c:v>
                </c:pt>
                <c:pt idx="40">
                  <c:v>0.86605426190984836</c:v>
                </c:pt>
                <c:pt idx="41">
                  <c:v>0.86489455854976038</c:v>
                </c:pt>
                <c:pt idx="42">
                  <c:v>0.85491500595110936</c:v>
                </c:pt>
                <c:pt idx="43">
                  <c:v>0.85171056245612964</c:v>
                </c:pt>
                <c:pt idx="44">
                  <c:v>0.84975737784966587</c:v>
                </c:pt>
                <c:pt idx="45">
                  <c:v>0.8494521927549058</c:v>
                </c:pt>
                <c:pt idx="46">
                  <c:v>0.84594256416516622</c:v>
                </c:pt>
                <c:pt idx="47">
                  <c:v>0.84359263893551439</c:v>
                </c:pt>
                <c:pt idx="48">
                  <c:v>0.84084597308267461</c:v>
                </c:pt>
                <c:pt idx="49">
                  <c:v>0.8384350108340709</c:v>
                </c:pt>
                <c:pt idx="50">
                  <c:v>0.83761101107821889</c:v>
                </c:pt>
                <c:pt idx="51">
                  <c:v>0.83629871517075105</c:v>
                </c:pt>
                <c:pt idx="52">
                  <c:v>0.83556627094332714</c:v>
                </c:pt>
                <c:pt idx="53">
                  <c:v>0.8342539750358593</c:v>
                </c:pt>
                <c:pt idx="54">
                  <c:v>0.83159886471144751</c:v>
                </c:pt>
                <c:pt idx="55">
                  <c:v>0.82900479140598771</c:v>
                </c:pt>
                <c:pt idx="56">
                  <c:v>0.82189397869808034</c:v>
                </c:pt>
                <c:pt idx="57">
                  <c:v>0.82070375682851648</c:v>
                </c:pt>
                <c:pt idx="58">
                  <c:v>0.8205816827906125</c:v>
                </c:pt>
                <c:pt idx="59">
                  <c:v>0.81740775780510877</c:v>
                </c:pt>
                <c:pt idx="60">
                  <c:v>0.8171330912198248</c:v>
                </c:pt>
                <c:pt idx="61">
                  <c:v>0.80889309366130557</c:v>
                </c:pt>
                <c:pt idx="62">
                  <c:v>0.80797753837702568</c:v>
                </c:pt>
                <c:pt idx="63">
                  <c:v>0.80413220618305004</c:v>
                </c:pt>
                <c:pt idx="64">
                  <c:v>0.80397961363567005</c:v>
                </c:pt>
                <c:pt idx="65">
                  <c:v>0.80281991027558219</c:v>
                </c:pt>
                <c:pt idx="66">
                  <c:v>0.79204687643055516</c:v>
                </c:pt>
                <c:pt idx="67">
                  <c:v>0.79125339518417925</c:v>
                </c:pt>
                <c:pt idx="68">
                  <c:v>0.78984954374828331</c:v>
                </c:pt>
                <c:pt idx="69">
                  <c:v>0.78661458174382759</c:v>
                </c:pt>
                <c:pt idx="70">
                  <c:v>0.78533280434583574</c:v>
                </c:pt>
                <c:pt idx="71">
                  <c:v>0.77736747337260048</c:v>
                </c:pt>
                <c:pt idx="72">
                  <c:v>0.77648243659779659</c:v>
                </c:pt>
                <c:pt idx="73">
                  <c:v>0.77571947386089668</c:v>
                </c:pt>
                <c:pt idx="74">
                  <c:v>0.77422406689657275</c:v>
                </c:pt>
                <c:pt idx="75">
                  <c:v>0.76943266090884121</c:v>
                </c:pt>
                <c:pt idx="76">
                  <c:v>0.76729636524552136</c:v>
                </c:pt>
                <c:pt idx="77">
                  <c:v>0.76625873592333749</c:v>
                </c:pt>
                <c:pt idx="78">
                  <c:v>0.76073488570818204</c:v>
                </c:pt>
                <c:pt idx="79">
                  <c:v>0.75798821985534226</c:v>
                </c:pt>
                <c:pt idx="80">
                  <c:v>0.75719473860896636</c:v>
                </c:pt>
                <c:pt idx="81">
                  <c:v>0.75719473860896636</c:v>
                </c:pt>
                <c:pt idx="82">
                  <c:v>0.75658436841944643</c:v>
                </c:pt>
                <c:pt idx="83">
                  <c:v>0.75594347972045051</c:v>
                </c:pt>
                <c:pt idx="84">
                  <c:v>0.75484481337931453</c:v>
                </c:pt>
                <c:pt idx="85">
                  <c:v>0.75432599871822259</c:v>
                </c:pt>
                <c:pt idx="86">
                  <c:v>0.75316629535813473</c:v>
                </c:pt>
                <c:pt idx="87">
                  <c:v>0.75115207373271886</c:v>
                </c:pt>
                <c:pt idx="88">
                  <c:v>0.74935148167363508</c:v>
                </c:pt>
                <c:pt idx="89">
                  <c:v>0.74764244514297917</c:v>
                </c:pt>
                <c:pt idx="90">
                  <c:v>0.74468214972380753</c:v>
                </c:pt>
                <c:pt idx="91">
                  <c:v>0.74336985381633958</c:v>
                </c:pt>
                <c:pt idx="92">
                  <c:v>0.74196600238044375</c:v>
                </c:pt>
                <c:pt idx="93">
                  <c:v>0.71733756523331405</c:v>
                </c:pt>
                <c:pt idx="94">
                  <c:v>0.71279030732139037</c:v>
                </c:pt>
                <c:pt idx="95">
                  <c:v>0.71260719626453439</c:v>
                </c:pt>
                <c:pt idx="96">
                  <c:v>0.70952482680745876</c:v>
                </c:pt>
                <c:pt idx="97">
                  <c:v>0.70647297585985902</c:v>
                </c:pt>
                <c:pt idx="98">
                  <c:v>0.70433668019653917</c:v>
                </c:pt>
                <c:pt idx="99">
                  <c:v>0.70314645832697531</c:v>
                </c:pt>
                <c:pt idx="100">
                  <c:v>0.70189519943845946</c:v>
                </c:pt>
                <c:pt idx="101">
                  <c:v>0.69887386700033571</c:v>
                </c:pt>
                <c:pt idx="102">
                  <c:v>0.69826349681081579</c:v>
                </c:pt>
                <c:pt idx="103">
                  <c:v>0.69386883144627221</c:v>
                </c:pt>
                <c:pt idx="104">
                  <c:v>0.69304483169042019</c:v>
                </c:pt>
                <c:pt idx="105">
                  <c:v>0.69264809106723224</c:v>
                </c:pt>
                <c:pt idx="106">
                  <c:v>0.6913052766502884</c:v>
                </c:pt>
                <c:pt idx="107">
                  <c:v>0.68868068483535261</c:v>
                </c:pt>
                <c:pt idx="108">
                  <c:v>0.68736838892788477</c:v>
                </c:pt>
                <c:pt idx="109">
                  <c:v>0.68001342814416943</c:v>
                </c:pt>
                <c:pt idx="110">
                  <c:v>0.67409283730582603</c:v>
                </c:pt>
                <c:pt idx="111">
                  <c:v>0.67229224524674214</c:v>
                </c:pt>
                <c:pt idx="112">
                  <c:v>0.67183446760460219</c:v>
                </c:pt>
                <c:pt idx="113">
                  <c:v>0.67125461592455826</c:v>
                </c:pt>
                <c:pt idx="114">
                  <c:v>0.66945402386547437</c:v>
                </c:pt>
                <c:pt idx="115">
                  <c:v>0.66609698782311477</c:v>
                </c:pt>
                <c:pt idx="116">
                  <c:v>0.66588335825678269</c:v>
                </c:pt>
                <c:pt idx="117">
                  <c:v>0.66487624744407481</c:v>
                </c:pt>
                <c:pt idx="118">
                  <c:v>0.66344187749870298</c:v>
                </c:pt>
                <c:pt idx="119">
                  <c:v>0.66222113711966313</c:v>
                </c:pt>
                <c:pt idx="120">
                  <c:v>0.66075624866481519</c:v>
                </c:pt>
                <c:pt idx="121">
                  <c:v>0.65434736167485585</c:v>
                </c:pt>
                <c:pt idx="122">
                  <c:v>0.65215002899258401</c:v>
                </c:pt>
                <c:pt idx="123">
                  <c:v>0.64946440015869622</c:v>
                </c:pt>
                <c:pt idx="124">
                  <c:v>0.64241462446974085</c:v>
                </c:pt>
                <c:pt idx="125">
                  <c:v>0.64223151341288487</c:v>
                </c:pt>
                <c:pt idx="126">
                  <c:v>0.63438825647755359</c:v>
                </c:pt>
                <c:pt idx="127">
                  <c:v>0.63270973845637379</c:v>
                </c:pt>
                <c:pt idx="128">
                  <c:v>0.620838038270211</c:v>
                </c:pt>
                <c:pt idx="129">
                  <c:v>0.61995300149540711</c:v>
                </c:pt>
                <c:pt idx="130">
                  <c:v>0.61464278084658341</c:v>
                </c:pt>
                <c:pt idx="131">
                  <c:v>0.60881374553666801</c:v>
                </c:pt>
                <c:pt idx="132">
                  <c:v>0.60844752342295605</c:v>
                </c:pt>
                <c:pt idx="133">
                  <c:v>0.6028626361888485</c:v>
                </c:pt>
                <c:pt idx="134">
                  <c:v>0.5918454542680136</c:v>
                </c:pt>
                <c:pt idx="135">
                  <c:v>0.59138767662587355</c:v>
                </c:pt>
                <c:pt idx="136">
                  <c:v>0.58439893795587028</c:v>
                </c:pt>
                <c:pt idx="137">
                  <c:v>0.5842158268990143</c:v>
                </c:pt>
                <c:pt idx="138">
                  <c:v>0.57472457045197911</c:v>
                </c:pt>
                <c:pt idx="139">
                  <c:v>0.57335123752555928</c:v>
                </c:pt>
                <c:pt idx="140">
                  <c:v>0.56901760917996769</c:v>
                </c:pt>
                <c:pt idx="141">
                  <c:v>0.56147953733939637</c:v>
                </c:pt>
                <c:pt idx="142">
                  <c:v>0.55418561357463303</c:v>
                </c:pt>
                <c:pt idx="143">
                  <c:v>0.54469435712759795</c:v>
                </c:pt>
                <c:pt idx="144">
                  <c:v>0.54377880184331795</c:v>
                </c:pt>
                <c:pt idx="145">
                  <c:v>0.53001495406964327</c:v>
                </c:pt>
                <c:pt idx="146">
                  <c:v>0.52586443678090766</c:v>
                </c:pt>
                <c:pt idx="147">
                  <c:v>0.52455214087343971</c:v>
                </c:pt>
                <c:pt idx="148">
                  <c:v>0.52385021515549179</c:v>
                </c:pt>
                <c:pt idx="149">
                  <c:v>0.52076784569841605</c:v>
                </c:pt>
                <c:pt idx="150">
                  <c:v>0.52043214209418009</c:v>
                </c:pt>
                <c:pt idx="151">
                  <c:v>0.51991332743308816</c:v>
                </c:pt>
                <c:pt idx="152">
                  <c:v>0.51225318155461286</c:v>
                </c:pt>
                <c:pt idx="153">
                  <c:v>0.51066621906186116</c:v>
                </c:pt>
                <c:pt idx="154">
                  <c:v>0.50410473952452151</c:v>
                </c:pt>
                <c:pt idx="155">
                  <c:v>0.49595629749443038</c:v>
                </c:pt>
                <c:pt idx="156">
                  <c:v>0.49458296456801043</c:v>
                </c:pt>
                <c:pt idx="157">
                  <c:v>0.49412518692587049</c:v>
                </c:pt>
                <c:pt idx="158">
                  <c:v>0.47880489516891989</c:v>
                </c:pt>
                <c:pt idx="159">
                  <c:v>0.47846919156468393</c:v>
                </c:pt>
                <c:pt idx="160">
                  <c:v>0.477828302865688</c:v>
                </c:pt>
                <c:pt idx="161">
                  <c:v>0.47389141514328448</c:v>
                </c:pt>
                <c:pt idx="162">
                  <c:v>0.46592608417004922</c:v>
                </c:pt>
                <c:pt idx="163">
                  <c:v>0.4651631214331492</c:v>
                </c:pt>
                <c:pt idx="164">
                  <c:v>0.46235541856135742</c:v>
                </c:pt>
                <c:pt idx="165">
                  <c:v>0.46223334452345344</c:v>
                </c:pt>
                <c:pt idx="166">
                  <c:v>0.4617450483718375</c:v>
                </c:pt>
                <c:pt idx="167">
                  <c:v>0.45799127170628984</c:v>
                </c:pt>
                <c:pt idx="168">
                  <c:v>0.45335245826593829</c:v>
                </c:pt>
                <c:pt idx="169">
                  <c:v>0.45051423688467063</c:v>
                </c:pt>
                <c:pt idx="170">
                  <c:v>0.44624164555803092</c:v>
                </c:pt>
                <c:pt idx="171">
                  <c:v>0.44032105471968741</c:v>
                </c:pt>
                <c:pt idx="172">
                  <c:v>0.44019898068178342</c:v>
                </c:pt>
                <c:pt idx="173">
                  <c:v>0.43885616626483959</c:v>
                </c:pt>
                <c:pt idx="174">
                  <c:v>0.43778801843317972</c:v>
                </c:pt>
                <c:pt idx="175">
                  <c:v>0.43559068575090798</c:v>
                </c:pt>
                <c:pt idx="176">
                  <c:v>0.435438093203528</c:v>
                </c:pt>
                <c:pt idx="177">
                  <c:v>0.42716757713553277</c:v>
                </c:pt>
                <c:pt idx="178">
                  <c:v>0.42674031800286871</c:v>
                </c:pt>
                <c:pt idx="179">
                  <c:v>0.42628254036072877</c:v>
                </c:pt>
                <c:pt idx="180">
                  <c:v>0.42497024445326093</c:v>
                </c:pt>
                <c:pt idx="181">
                  <c:v>0.41636402478102952</c:v>
                </c:pt>
                <c:pt idx="182">
                  <c:v>0.41398358104190192</c:v>
                </c:pt>
                <c:pt idx="183">
                  <c:v>0.41358684041871396</c:v>
                </c:pt>
                <c:pt idx="184">
                  <c:v>0.40522476882229075</c:v>
                </c:pt>
                <c:pt idx="185">
                  <c:v>0.40504165776543477</c:v>
                </c:pt>
                <c:pt idx="186">
                  <c:v>0.404065065462203</c:v>
                </c:pt>
                <c:pt idx="187">
                  <c:v>0.3963438825647756</c:v>
                </c:pt>
                <c:pt idx="188">
                  <c:v>0.39082003234962004</c:v>
                </c:pt>
                <c:pt idx="189">
                  <c:v>0.38373973815118867</c:v>
                </c:pt>
                <c:pt idx="190">
                  <c:v>0.3834955900753807</c:v>
                </c:pt>
                <c:pt idx="191">
                  <c:v>0.37650685140537732</c:v>
                </c:pt>
                <c:pt idx="192">
                  <c:v>0.37311929685354162</c:v>
                </c:pt>
                <c:pt idx="193">
                  <c:v>0.3716238898892178</c:v>
                </c:pt>
                <c:pt idx="194">
                  <c:v>0.36625263222144233</c:v>
                </c:pt>
                <c:pt idx="195">
                  <c:v>0.36112552262947473</c:v>
                </c:pt>
                <c:pt idx="196">
                  <c:v>0.35850093081453904</c:v>
                </c:pt>
                <c:pt idx="197">
                  <c:v>0.35496078371532336</c:v>
                </c:pt>
                <c:pt idx="198">
                  <c:v>0.34943693350016791</c:v>
                </c:pt>
                <c:pt idx="199">
                  <c:v>0.34681234168523212</c:v>
                </c:pt>
                <c:pt idx="200">
                  <c:v>0.34452345347453228</c:v>
                </c:pt>
                <c:pt idx="201">
                  <c:v>0.33860286263618877</c:v>
                </c:pt>
                <c:pt idx="202">
                  <c:v>0.3383587145603808</c:v>
                </c:pt>
                <c:pt idx="203">
                  <c:v>0.32975249488814962</c:v>
                </c:pt>
                <c:pt idx="204">
                  <c:v>0.32285531174657423</c:v>
                </c:pt>
                <c:pt idx="205">
                  <c:v>0.32209234900967432</c:v>
                </c:pt>
                <c:pt idx="206">
                  <c:v>0.32065797906430249</c:v>
                </c:pt>
                <c:pt idx="207">
                  <c:v>0.31928464613788266</c:v>
                </c:pt>
                <c:pt idx="208">
                  <c:v>0.31238746299630726</c:v>
                </c:pt>
                <c:pt idx="209">
                  <c:v>0.3112582781456954</c:v>
                </c:pt>
                <c:pt idx="210">
                  <c:v>0.30570390942106396</c:v>
                </c:pt>
                <c:pt idx="211">
                  <c:v>0.3028046510208442</c:v>
                </c:pt>
                <c:pt idx="212">
                  <c:v>0.30213324381237228</c:v>
                </c:pt>
                <c:pt idx="213">
                  <c:v>0.2950834681234169</c:v>
                </c:pt>
                <c:pt idx="214">
                  <c:v>0.29462569048127685</c:v>
                </c:pt>
                <c:pt idx="215">
                  <c:v>0.29300820947904904</c:v>
                </c:pt>
                <c:pt idx="216">
                  <c:v>0.29224524674214913</c:v>
                </c:pt>
                <c:pt idx="217">
                  <c:v>0.29044465468306524</c:v>
                </c:pt>
                <c:pt idx="218">
                  <c:v>0.29041413617358924</c:v>
                </c:pt>
                <c:pt idx="219">
                  <c:v>0.28632465590380574</c:v>
                </c:pt>
                <c:pt idx="220">
                  <c:v>0.2848902859584338</c:v>
                </c:pt>
                <c:pt idx="221">
                  <c:v>0.26929532761619923</c:v>
                </c:pt>
                <c:pt idx="222">
                  <c:v>0.26215399639881587</c:v>
                </c:pt>
                <c:pt idx="223">
                  <c:v>0.26139103366191585</c:v>
                </c:pt>
                <c:pt idx="224">
                  <c:v>0.25724051637318035</c:v>
                </c:pt>
                <c:pt idx="225">
                  <c:v>0.25260170293282869</c:v>
                </c:pt>
                <c:pt idx="226">
                  <c:v>0.25019074068422498</c:v>
                </c:pt>
                <c:pt idx="227">
                  <c:v>0.24793237098300114</c:v>
                </c:pt>
                <c:pt idx="228">
                  <c:v>0.24616229743339335</c:v>
                </c:pt>
                <c:pt idx="229">
                  <c:v>0.24582659382915739</c:v>
                </c:pt>
                <c:pt idx="230">
                  <c:v>0.2448500015259254</c:v>
                </c:pt>
                <c:pt idx="231">
                  <c:v>0.23914304025391409</c:v>
                </c:pt>
                <c:pt idx="232">
                  <c:v>0.23661000396740628</c:v>
                </c:pt>
                <c:pt idx="233">
                  <c:v>0.23364970854823452</c:v>
                </c:pt>
                <c:pt idx="234">
                  <c:v>0.22833948789941105</c:v>
                </c:pt>
                <c:pt idx="235">
                  <c:v>0.22342600787377542</c:v>
                </c:pt>
                <c:pt idx="236">
                  <c:v>0.22092349009674361</c:v>
                </c:pt>
                <c:pt idx="237">
                  <c:v>0.21436201055940429</c:v>
                </c:pt>
                <c:pt idx="238">
                  <c:v>0.21405682546464433</c:v>
                </c:pt>
                <c:pt idx="239">
                  <c:v>0.21240882595294042</c:v>
                </c:pt>
                <c:pt idx="240">
                  <c:v>0.20938749351481678</c:v>
                </c:pt>
                <c:pt idx="241">
                  <c:v>0.20740379039887691</c:v>
                </c:pt>
                <c:pt idx="242">
                  <c:v>0.20532853175450905</c:v>
                </c:pt>
                <c:pt idx="243">
                  <c:v>0.20212408825952943</c:v>
                </c:pt>
                <c:pt idx="244">
                  <c:v>0.19556260872219</c:v>
                </c:pt>
                <c:pt idx="245">
                  <c:v>0.19452497940000613</c:v>
                </c:pt>
                <c:pt idx="246">
                  <c:v>0.19147312845240638</c:v>
                </c:pt>
                <c:pt idx="247">
                  <c:v>0.19104586931974243</c:v>
                </c:pt>
                <c:pt idx="248">
                  <c:v>0.18939786980803863</c:v>
                </c:pt>
                <c:pt idx="249">
                  <c:v>0.18570513016144297</c:v>
                </c:pt>
                <c:pt idx="250">
                  <c:v>0.1819208349864192</c:v>
                </c:pt>
                <c:pt idx="251">
                  <c:v>0.17651905880916774</c:v>
                </c:pt>
                <c:pt idx="252">
                  <c:v>0.17334513382366412</c:v>
                </c:pt>
                <c:pt idx="253">
                  <c:v>0.1701406903286844</c:v>
                </c:pt>
                <c:pt idx="254">
                  <c:v>0.16980498672444844</c:v>
                </c:pt>
                <c:pt idx="255">
                  <c:v>0.16827906125064851</c:v>
                </c:pt>
                <c:pt idx="256">
                  <c:v>0.15948973052156135</c:v>
                </c:pt>
                <c:pt idx="257">
                  <c:v>0.15924558244575326</c:v>
                </c:pt>
                <c:pt idx="258">
                  <c:v>0.15076143681142606</c:v>
                </c:pt>
                <c:pt idx="259">
                  <c:v>0.14001892147587514</c:v>
                </c:pt>
                <c:pt idx="260">
                  <c:v>0.13806573686941137</c:v>
                </c:pt>
                <c:pt idx="261">
                  <c:v>0.12771996215704828</c:v>
                </c:pt>
                <c:pt idx="262">
                  <c:v>0.12598040711691638</c:v>
                </c:pt>
                <c:pt idx="263">
                  <c:v>0.12192144535660876</c:v>
                </c:pt>
                <c:pt idx="264">
                  <c:v>0.11874752037110503</c:v>
                </c:pt>
                <c:pt idx="265">
                  <c:v>0.11688589129306926</c:v>
                </c:pt>
                <c:pt idx="266">
                  <c:v>0.11557359538560141</c:v>
                </c:pt>
                <c:pt idx="267">
                  <c:v>0.11539048432874544</c:v>
                </c:pt>
                <c:pt idx="268">
                  <c:v>0.10620441297647021</c:v>
                </c:pt>
                <c:pt idx="269">
                  <c:v>0.10596026490066224</c:v>
                </c:pt>
                <c:pt idx="270">
                  <c:v>0.10434278389843443</c:v>
                </c:pt>
                <c:pt idx="271">
                  <c:v>0.10400708029419847</c:v>
                </c:pt>
                <c:pt idx="272">
                  <c:v>9.7018341624195092E-2</c:v>
                </c:pt>
                <c:pt idx="273">
                  <c:v>9.6652119510483137E-2</c:v>
                </c:pt>
                <c:pt idx="274">
                  <c:v>9.5950193792535221E-2</c:v>
                </c:pt>
                <c:pt idx="275">
                  <c:v>8.4292123172704292E-2</c:v>
                </c:pt>
                <c:pt idx="276">
                  <c:v>7.9592272713400636E-2</c:v>
                </c:pt>
                <c:pt idx="277">
                  <c:v>7.8585161900692757E-2</c:v>
                </c:pt>
                <c:pt idx="278">
                  <c:v>7.7364421521652904E-2</c:v>
                </c:pt>
                <c:pt idx="279">
                  <c:v>7.6662495803704989E-2</c:v>
                </c:pt>
                <c:pt idx="280">
                  <c:v>7.3519089327677256E-2</c:v>
                </c:pt>
                <c:pt idx="281">
                  <c:v>7.223731192968541E-2</c:v>
                </c:pt>
                <c:pt idx="282">
                  <c:v>7.1108127079073435E-2</c:v>
                </c:pt>
                <c:pt idx="283">
                  <c:v>6.4027832880642066E-2</c:v>
                </c:pt>
                <c:pt idx="284">
                  <c:v>6.3539536729026125E-2</c:v>
                </c:pt>
                <c:pt idx="285">
                  <c:v>6.2227240821558283E-2</c:v>
                </c:pt>
                <c:pt idx="286">
                  <c:v>5.9846797082430458E-2</c:v>
                </c:pt>
                <c:pt idx="287">
                  <c:v>5.8290353099154646E-2</c:v>
                </c:pt>
                <c:pt idx="288">
                  <c:v>5.2339243751335141E-2</c:v>
                </c:pt>
                <c:pt idx="289">
                  <c:v>4.5289468062379878E-2</c:v>
                </c:pt>
                <c:pt idx="290">
                  <c:v>4.2329172643208124E-2</c:v>
                </c:pt>
                <c:pt idx="291">
                  <c:v>4.07727286599322E-2</c:v>
                </c:pt>
                <c:pt idx="292">
                  <c:v>3.4699545274208821E-2</c:v>
                </c:pt>
                <c:pt idx="293">
                  <c:v>3.4302804651020868E-2</c:v>
                </c:pt>
                <c:pt idx="294">
                  <c:v>3.4302804651020868E-2</c:v>
                </c:pt>
                <c:pt idx="295">
                  <c:v>3.1403546250801107E-2</c:v>
                </c:pt>
                <c:pt idx="296">
                  <c:v>2.862636188848533E-2</c:v>
                </c:pt>
                <c:pt idx="297">
                  <c:v>2.7832880642109425E-2</c:v>
                </c:pt>
                <c:pt idx="298">
                  <c:v>2.2064882351146009E-2</c:v>
                </c:pt>
                <c:pt idx="299">
                  <c:v>1.3641773735770801E-2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559-4DFB-80CE-6A8E7250C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824736"/>
        <c:axId val="1701510416"/>
      </c:scatterChart>
      <c:valAx>
        <c:axId val="1935824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01510416"/>
        <c:crosses val="autoZero"/>
        <c:crossBetween val="midCat"/>
      </c:valAx>
      <c:valAx>
        <c:axId val="17015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3582473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Лист1!$D$3:$D$11</c:f>
              <c:numCache>
                <c:formatCode>General</c:formatCode>
                <c:ptCount val="9"/>
                <c:pt idx="0">
                  <c:v>5</c:v>
                </c:pt>
                <c:pt idx="1">
                  <c:v>17</c:v>
                </c:pt>
                <c:pt idx="2">
                  <c:v>38</c:v>
                </c:pt>
                <c:pt idx="3">
                  <c:v>52</c:v>
                </c:pt>
                <c:pt idx="4">
                  <c:v>64</c:v>
                </c:pt>
                <c:pt idx="5">
                  <c:v>58</c:v>
                </c:pt>
                <c:pt idx="6">
                  <c:v>42</c:v>
                </c:pt>
                <c:pt idx="7">
                  <c:v>22</c:v>
                </c:pt>
                <c:pt idx="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D-4078-B536-EC6BAF92BE32}"/>
            </c:ext>
          </c:extLst>
        </c:ser>
        <c:ser>
          <c:idx val="1"/>
          <c:order val="1"/>
          <c:tx>
            <c:v>теор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Лист1!$E$3:$E$11</c:f>
              <c:numCache>
                <c:formatCode>General</c:formatCode>
                <c:ptCount val="9"/>
                <c:pt idx="0">
                  <c:v>5</c:v>
                </c:pt>
                <c:pt idx="1">
                  <c:v>9</c:v>
                </c:pt>
                <c:pt idx="2">
                  <c:v>32</c:v>
                </c:pt>
                <c:pt idx="3">
                  <c:v>54</c:v>
                </c:pt>
                <c:pt idx="4">
                  <c:v>68</c:v>
                </c:pt>
                <c:pt idx="5">
                  <c:v>62</c:v>
                </c:pt>
                <c:pt idx="6">
                  <c:v>42</c:v>
                </c:pt>
                <c:pt idx="7">
                  <c:v>20</c:v>
                </c:pt>
                <c:pt idx="8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D-4078-B536-EC6BAF92B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5863679"/>
        <c:axId val="1433616527"/>
      </c:barChart>
      <c:catAx>
        <c:axId val="15158636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433616527"/>
        <c:crosses val="autoZero"/>
        <c:auto val="1"/>
        <c:lblAlgn val="ctr"/>
        <c:lblOffset val="100"/>
        <c:noMultiLvlLbl val="0"/>
      </c:catAx>
      <c:valAx>
        <c:axId val="143361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1586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190499</xdr:colOff>
      <xdr:row>10</xdr:row>
      <xdr:rowOff>180974</xdr:rowOff>
    </xdr:from>
    <xdr:to>
      <xdr:col>21</xdr:col>
      <xdr:colOff>371474</xdr:colOff>
      <xdr:row>30</xdr:row>
      <xdr:rowOff>152399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D1D0A77-C9A0-4D8F-938F-9F4466BC2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17</xdr:row>
      <xdr:rowOff>171450</xdr:rowOff>
    </xdr:from>
    <xdr:to>
      <xdr:col>19</xdr:col>
      <xdr:colOff>342900</xdr:colOff>
      <xdr:row>40</xdr:row>
      <xdr:rowOff>9525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E1D2ADA-8154-4010-B951-812B83CE0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457199</xdr:colOff>
      <xdr:row>12</xdr:row>
      <xdr:rowOff>123825</xdr:rowOff>
    </xdr:from>
    <xdr:to>
      <xdr:col>21</xdr:col>
      <xdr:colOff>47624</xdr:colOff>
      <xdr:row>35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66C5CFE-ADD4-4C49-B69F-2ECE39B4D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476249</xdr:colOff>
      <xdr:row>36</xdr:row>
      <xdr:rowOff>171449</xdr:rowOff>
    </xdr:from>
    <xdr:to>
      <xdr:col>21</xdr:col>
      <xdr:colOff>47624</xdr:colOff>
      <xdr:row>63</xdr:row>
      <xdr:rowOff>133350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2257FB3-9D4A-4832-AA51-C4E5D61E0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21</xdr:row>
      <xdr:rowOff>57150</xdr:rowOff>
    </xdr:from>
    <xdr:to>
      <xdr:col>16</xdr:col>
      <xdr:colOff>38100</xdr:colOff>
      <xdr:row>42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6B1C51A-B45C-4060-AF19-858E34032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44</xdr:row>
      <xdr:rowOff>28575</xdr:rowOff>
    </xdr:from>
    <xdr:to>
      <xdr:col>16</xdr:col>
      <xdr:colOff>19050</xdr:colOff>
      <xdr:row>68</xdr:row>
      <xdr:rowOff>123825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C07389-636F-4DD8-93B1-D738D4380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259080</xdr:colOff>
      <xdr:row>14</xdr:row>
      <xdr:rowOff>137160</xdr:rowOff>
    </xdr:from>
    <xdr:to>
      <xdr:col>11</xdr:col>
      <xdr:colOff>563880</xdr:colOff>
      <xdr:row>29</xdr:row>
      <xdr:rowOff>137160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A2E3D9E-8F55-4B94-BEEE-F3F7C3DC4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9B09-3262-4067-8187-71D4A355D6D9}">
  <dimension ref="B2:D5"/>
  <sheetViews>
    <sheetView zoomScale="80" zoomScaleNormal="80" workbookViewId="0">
      <selection activeCell="E29" sqref="E29"/>
    </sheetView>
  </sheetViews>
  <sheetFormatPr defaultRowHeight="14.4" x14ac:dyDescent="0.3"/>
  <sheetData>
    <row r="2" spans="2:4" ht="15" thickBot="1" x14ac:dyDescent="0.35"/>
    <row r="3" spans="2:4" x14ac:dyDescent="0.3">
      <c r="B3" s="53" t="s">
        <v>0</v>
      </c>
      <c r="C3" s="54"/>
      <c r="D3" s="55"/>
    </row>
    <row r="4" spans="2:4" x14ac:dyDescent="0.3">
      <c r="B4" s="1" t="s">
        <v>1</v>
      </c>
      <c r="C4" s="2" t="s">
        <v>2</v>
      </c>
      <c r="D4" s="3" t="s">
        <v>3</v>
      </c>
    </row>
    <row r="5" spans="2:4" ht="15" thickBot="1" x14ac:dyDescent="0.35">
      <c r="B5" s="4">
        <v>140</v>
      </c>
      <c r="C5" s="5">
        <v>17</v>
      </c>
      <c r="D5" s="6">
        <v>7.1000000000000004E-3</v>
      </c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9A96-3287-4026-9521-647052B80B85}">
  <dimension ref="A1:O152"/>
  <sheetViews>
    <sheetView zoomScale="80" zoomScaleNormal="80" workbookViewId="0">
      <selection activeCell="P9" sqref="P9"/>
    </sheetView>
  </sheetViews>
  <sheetFormatPr defaultRowHeight="14.4" x14ac:dyDescent="0.3"/>
  <cols>
    <col min="3" max="3" width="8.88671875" customWidth="1"/>
  </cols>
  <sheetData>
    <row r="1" spans="1:15" x14ac:dyDescent="0.3">
      <c r="A1" t="s">
        <v>5</v>
      </c>
      <c r="B1" t="s">
        <v>4</v>
      </c>
      <c r="C1" t="s">
        <v>6</v>
      </c>
      <c r="D1" t="s">
        <v>8</v>
      </c>
      <c r="E1" t="s">
        <v>9</v>
      </c>
      <c r="F1" t="s">
        <v>10</v>
      </c>
    </row>
    <row r="2" spans="1:15" x14ac:dyDescent="0.3">
      <c r="A2">
        <v>0</v>
      </c>
      <c r="C2" s="7">
        <f t="shared" ref="C2:C33" si="0">A2/$O$4</f>
        <v>0</v>
      </c>
    </row>
    <row r="3" spans="1:15" x14ac:dyDescent="0.3">
      <c r="A3">
        <v>1</v>
      </c>
      <c r="B3">
        <v>103.37114680500235</v>
      </c>
      <c r="C3" s="7">
        <f t="shared" si="0"/>
        <v>6.6666666666666671E-3</v>
      </c>
      <c r="D3" s="8">
        <f>_xlfn.NORM.DIST(B3,V!$B$5,V!$C$5,TRUE)</f>
        <v>1.5595069915752586E-2</v>
      </c>
      <c r="E3">
        <f>C3-D3</f>
        <v>-8.92840324908592E-3</v>
      </c>
      <c r="F3">
        <f>D3-C2</f>
        <v>1.5595069915752586E-2</v>
      </c>
      <c r="J3" t="s">
        <v>9</v>
      </c>
      <c r="K3" t="s">
        <v>10</v>
      </c>
      <c r="M3" t="s">
        <v>11</v>
      </c>
      <c r="O3" t="s">
        <v>7</v>
      </c>
    </row>
    <row r="4" spans="1:15" x14ac:dyDescent="0.3">
      <c r="A4">
        <v>2</v>
      </c>
      <c r="B4">
        <v>103.9951693097828</v>
      </c>
      <c r="C4" s="7">
        <f t="shared" si="0"/>
        <v>1.3333333333333334E-2</v>
      </c>
      <c r="D4" s="8">
        <f>_xlfn.NORM.DIST(B4,V!$B$5,V!$C$5,TRUE)</f>
        <v>1.7090446680471359E-2</v>
      </c>
      <c r="E4">
        <f t="shared" ref="E4:E67" si="1">C4-D4</f>
        <v>-3.7571133471380243E-3</v>
      </c>
      <c r="F4">
        <f t="shared" ref="F4:F67" si="2">D4-C3</f>
        <v>1.0423780013804691E-2</v>
      </c>
      <c r="J4">
        <f>MAX(E3:E152)</f>
        <v>8.3479900706893373E-2</v>
      </c>
      <c r="K4">
        <f>MAX(F3:F152)</f>
        <v>7.3917849077691167E-2</v>
      </c>
      <c r="M4">
        <f>MAX(J4:K4)</f>
        <v>8.3479900706893373E-2</v>
      </c>
      <c r="O4">
        <v>150</v>
      </c>
    </row>
    <row r="5" spans="1:15" x14ac:dyDescent="0.3">
      <c r="A5">
        <v>3</v>
      </c>
      <c r="B5">
        <v>107.12888787442353</v>
      </c>
      <c r="C5" s="7">
        <f t="shared" si="0"/>
        <v>0.02</v>
      </c>
      <c r="D5" s="8">
        <f>_xlfn.NORM.DIST(B5,V!$B$5,V!$C$5,TRUE)</f>
        <v>2.6581481657608898E-2</v>
      </c>
      <c r="E5">
        <f t="shared" si="1"/>
        <v>-6.581481657608898E-3</v>
      </c>
      <c r="F5">
        <f t="shared" si="2"/>
        <v>1.3248148324275564E-2</v>
      </c>
    </row>
    <row r="6" spans="1:15" x14ac:dyDescent="0.3">
      <c r="A6">
        <v>4</v>
      </c>
      <c r="B6">
        <v>107.29602571576834</v>
      </c>
      <c r="C6" s="7">
        <f t="shared" si="0"/>
        <v>2.6666666666666668E-2</v>
      </c>
      <c r="D6" s="8">
        <f>_xlfn.NORM.DIST(B6,V!$B$5,V!$C$5,TRUE)</f>
        <v>2.719213647908738E-2</v>
      </c>
      <c r="E6">
        <f t="shared" si="1"/>
        <v>-5.254698124207112E-4</v>
      </c>
      <c r="F6">
        <f t="shared" si="2"/>
        <v>7.1921364790873792E-3</v>
      </c>
    </row>
    <row r="7" spans="1:15" x14ac:dyDescent="0.3">
      <c r="A7">
        <v>5</v>
      </c>
      <c r="B7">
        <v>109.43062797072344</v>
      </c>
      <c r="C7" s="7">
        <f t="shared" si="0"/>
        <v>3.3333333333333333E-2</v>
      </c>
      <c r="D7" s="8">
        <f>_xlfn.NORM.DIST(B7,V!$B$5,V!$C$5,TRUE)</f>
        <v>3.6072790109570124E-2</v>
      </c>
      <c r="E7">
        <f t="shared" si="1"/>
        <v>-2.7394567762367913E-3</v>
      </c>
      <c r="F7">
        <f t="shared" si="2"/>
        <v>9.4061234429034558E-3</v>
      </c>
    </row>
    <row r="8" spans="1:15" x14ac:dyDescent="0.3">
      <c r="A8">
        <v>6</v>
      </c>
      <c r="B8">
        <v>112.25480910856277</v>
      </c>
      <c r="C8" s="7">
        <f t="shared" si="0"/>
        <v>0.04</v>
      </c>
      <c r="D8" s="8">
        <f>_xlfn.NORM.DIST(B8,V!$B$5,V!$C$5,TRUE)</f>
        <v>5.1332364845662282E-2</v>
      </c>
      <c r="E8">
        <f t="shared" si="1"/>
        <v>-1.1332364845662281E-2</v>
      </c>
      <c r="F8">
        <f t="shared" si="2"/>
        <v>1.7999031512328949E-2</v>
      </c>
      <c r="I8" s="56" t="s">
        <v>15</v>
      </c>
      <c r="J8" s="56"/>
      <c r="K8" s="9">
        <v>0.1</v>
      </c>
      <c r="L8" s="9">
        <v>0.05</v>
      </c>
      <c r="M8" s="9">
        <v>0.01</v>
      </c>
      <c r="O8" t="s">
        <v>17</v>
      </c>
    </row>
    <row r="9" spans="1:15" x14ac:dyDescent="0.3">
      <c r="A9">
        <v>7</v>
      </c>
      <c r="B9">
        <v>112.82981894386467</v>
      </c>
      <c r="C9" s="7">
        <f t="shared" si="0"/>
        <v>4.6666666666666669E-2</v>
      </c>
      <c r="D9" s="8">
        <f>_xlfn.NORM.DIST(B9,V!$B$5,V!$C$5,TRUE)</f>
        <v>5.49941261747404E-2</v>
      </c>
      <c r="E9">
        <f t="shared" si="1"/>
        <v>-8.3274595080737313E-3</v>
      </c>
      <c r="F9">
        <f t="shared" si="2"/>
        <v>1.4994126174740399E-2</v>
      </c>
      <c r="I9" s="56" t="s">
        <v>14</v>
      </c>
      <c r="J9" s="56"/>
      <c r="K9">
        <v>1.224</v>
      </c>
      <c r="L9">
        <v>1.3580000000000001</v>
      </c>
      <c r="M9">
        <v>1.6259999999999999</v>
      </c>
      <c r="O9">
        <f>$M$4*(SQRT($O$4)+0.12+0.11/SQRT($O$4))</f>
        <v>1.0331831622238317</v>
      </c>
    </row>
    <row r="10" spans="1:15" x14ac:dyDescent="0.3">
      <c r="A10">
        <v>8</v>
      </c>
      <c r="B10">
        <v>114.60733993648319</v>
      </c>
      <c r="C10" s="7">
        <f t="shared" si="0"/>
        <v>5.3333333333333337E-2</v>
      </c>
      <c r="D10" s="8">
        <f>_xlfn.NORM.DIST(B10,V!$B$5,V!$C$5,TRUE)</f>
        <v>6.7628869613034437E-2</v>
      </c>
      <c r="E10">
        <f t="shared" si="1"/>
        <v>-1.42955362797011E-2</v>
      </c>
      <c r="F10">
        <f t="shared" si="2"/>
        <v>2.0962202946367768E-2</v>
      </c>
      <c r="I10" s="56" t="s">
        <v>12</v>
      </c>
      <c r="J10" s="56"/>
      <c r="K10" t="b">
        <f>$O$9&lt;=K9</f>
        <v>1</v>
      </c>
      <c r="L10" t="b">
        <f t="shared" ref="L10:M10" si="3">$O$9&lt;=L9</f>
        <v>1</v>
      </c>
      <c r="M10" t="b">
        <f t="shared" si="3"/>
        <v>1</v>
      </c>
    </row>
    <row r="11" spans="1:15" x14ac:dyDescent="0.3">
      <c r="A11">
        <v>9</v>
      </c>
      <c r="B11">
        <v>115.6318902655039</v>
      </c>
      <c r="C11" s="7">
        <f t="shared" si="0"/>
        <v>0.06</v>
      </c>
      <c r="D11" s="8">
        <f>_xlfn.NORM.DIST(B11,V!$B$5,V!$C$5,TRUE)</f>
        <v>7.5869177327995557E-2</v>
      </c>
      <c r="E11">
        <f t="shared" si="1"/>
        <v>-1.5869177327995559E-2</v>
      </c>
      <c r="F11">
        <f t="shared" si="2"/>
        <v>2.253584399466222E-2</v>
      </c>
    </row>
    <row r="12" spans="1:15" x14ac:dyDescent="0.3">
      <c r="A12">
        <v>10</v>
      </c>
      <c r="B12">
        <v>115.84788616222795</v>
      </c>
      <c r="C12" s="7">
        <f t="shared" si="0"/>
        <v>6.6666666666666666E-2</v>
      </c>
      <c r="D12" s="8">
        <f>_xlfn.NORM.DIST(B12,V!$B$5,V!$C$5,TRUE)</f>
        <v>7.7700167098302755E-2</v>
      </c>
      <c r="E12">
        <f t="shared" si="1"/>
        <v>-1.103350043163609E-2</v>
      </c>
      <c r="F12">
        <f t="shared" si="2"/>
        <v>1.7700167098302758E-2</v>
      </c>
    </row>
    <row r="13" spans="1:15" x14ac:dyDescent="0.3">
      <c r="A13">
        <v>11</v>
      </c>
      <c r="B13">
        <v>115.95441527664661</v>
      </c>
      <c r="C13" s="7">
        <f t="shared" si="0"/>
        <v>7.3333333333333334E-2</v>
      </c>
      <c r="D13" s="8">
        <f>_xlfn.NORM.DIST(B13,V!$B$5,V!$C$5,TRUE)</f>
        <v>7.8615472463222411E-2</v>
      </c>
      <c r="E13">
        <f t="shared" si="1"/>
        <v>-5.2821391298890769E-3</v>
      </c>
      <c r="F13">
        <f t="shared" si="2"/>
        <v>1.1948805796555745E-2</v>
      </c>
    </row>
    <row r="14" spans="1:15" x14ac:dyDescent="0.3">
      <c r="A14">
        <v>12</v>
      </c>
      <c r="B14">
        <v>116.20635895145824</v>
      </c>
      <c r="C14" s="7">
        <f t="shared" si="0"/>
        <v>0.08</v>
      </c>
      <c r="D14" s="8">
        <f>_xlfn.NORM.DIST(B14,V!$B$5,V!$C$5,TRUE)</f>
        <v>8.0812680351822333E-2</v>
      </c>
      <c r="E14">
        <f t="shared" si="1"/>
        <v>-8.1268035182233134E-4</v>
      </c>
      <c r="F14">
        <f t="shared" si="2"/>
        <v>7.4793470184889993E-3</v>
      </c>
    </row>
    <row r="15" spans="1:15" x14ac:dyDescent="0.3">
      <c r="A15">
        <v>13</v>
      </c>
      <c r="B15">
        <v>117.03980625374243</v>
      </c>
      <c r="C15" s="7">
        <f t="shared" si="0"/>
        <v>8.666666666666667E-2</v>
      </c>
      <c r="D15" s="8">
        <f>_xlfn.NORM.DIST(B15,V!$B$5,V!$C$5,TRUE)</f>
        <v>8.8411859361394465E-2</v>
      </c>
      <c r="E15">
        <f t="shared" si="1"/>
        <v>-1.7451926947277957E-3</v>
      </c>
      <c r="F15">
        <f t="shared" si="2"/>
        <v>8.4118593613944637E-3</v>
      </c>
    </row>
    <row r="16" spans="1:15" x14ac:dyDescent="0.3">
      <c r="A16">
        <v>14</v>
      </c>
      <c r="B16">
        <v>117.3689796711551</v>
      </c>
      <c r="C16" s="7">
        <f t="shared" si="0"/>
        <v>9.3333333333333338E-2</v>
      </c>
      <c r="D16" s="8">
        <f>_xlfn.NORM.DIST(B16,V!$B$5,V!$C$5,TRUE)</f>
        <v>9.1555604105597627E-2</v>
      </c>
      <c r="E16">
        <f t="shared" si="1"/>
        <v>1.777729227735711E-3</v>
      </c>
      <c r="F16">
        <f t="shared" si="2"/>
        <v>4.888937438930957E-3</v>
      </c>
    </row>
    <row r="17" spans="1:6" x14ac:dyDescent="0.3">
      <c r="A17">
        <v>15</v>
      </c>
      <c r="B17">
        <v>118.13447407679632</v>
      </c>
      <c r="C17" s="7">
        <f t="shared" si="0"/>
        <v>0.1</v>
      </c>
      <c r="D17" s="8">
        <f>_xlfn.NORM.DIST(B17,V!$B$5,V!$C$5,TRUE)</f>
        <v>9.9185343318452648E-2</v>
      </c>
      <c r="E17">
        <f t="shared" si="1"/>
        <v>8.1465668154735715E-4</v>
      </c>
      <c r="F17">
        <f t="shared" si="2"/>
        <v>5.8520099851193108E-3</v>
      </c>
    </row>
    <row r="18" spans="1:6" x14ac:dyDescent="0.3">
      <c r="A18">
        <v>16</v>
      </c>
      <c r="B18">
        <v>118.31170048812055</v>
      </c>
      <c r="C18" s="7">
        <f t="shared" si="0"/>
        <v>0.10666666666666667</v>
      </c>
      <c r="D18" s="8">
        <f>_xlfn.NORM.DIST(B18,V!$B$5,V!$C$5,TRUE)</f>
        <v>0.10101623879267058</v>
      </c>
      <c r="E18">
        <f t="shared" si="1"/>
        <v>5.6504278739960972E-3</v>
      </c>
      <c r="F18">
        <f t="shared" si="2"/>
        <v>1.0162387926705707E-3</v>
      </c>
    </row>
    <row r="19" spans="1:6" x14ac:dyDescent="0.3">
      <c r="A19">
        <v>17</v>
      </c>
      <c r="B19">
        <v>118.73344909748994</v>
      </c>
      <c r="C19" s="7">
        <f t="shared" si="0"/>
        <v>0.11333333333333333</v>
      </c>
      <c r="D19" s="8">
        <f>_xlfn.NORM.DIST(B19,V!$B$5,V!$C$5,TRUE)</f>
        <v>0.10547205790168795</v>
      </c>
      <c r="E19">
        <f t="shared" si="1"/>
        <v>7.8612754316453731E-3</v>
      </c>
      <c r="F19">
        <f t="shared" si="2"/>
        <v>-1.194608764978719E-3</v>
      </c>
    </row>
    <row r="20" spans="1:6" x14ac:dyDescent="0.3">
      <c r="A20">
        <v>18</v>
      </c>
      <c r="B20">
        <v>119.02605628041783</v>
      </c>
      <c r="C20" s="7">
        <f t="shared" si="0"/>
        <v>0.12</v>
      </c>
      <c r="D20" s="8">
        <f>_xlfn.NORM.DIST(B20,V!$B$5,V!$C$5,TRUE)</f>
        <v>0.10864591430486942</v>
      </c>
      <c r="E20">
        <f t="shared" si="1"/>
        <v>1.1354085695130578E-2</v>
      </c>
      <c r="F20">
        <f t="shared" si="2"/>
        <v>-4.68741902846391E-3</v>
      </c>
    </row>
    <row r="21" spans="1:6" x14ac:dyDescent="0.3">
      <c r="A21">
        <v>19</v>
      </c>
      <c r="B21">
        <v>119.13420884287916</v>
      </c>
      <c r="C21" s="7">
        <f t="shared" si="0"/>
        <v>0.12666666666666668</v>
      </c>
      <c r="D21" s="8">
        <f>_xlfn.NORM.DIST(B21,V!$B$5,V!$C$5,TRUE)</f>
        <v>0.10983624091191735</v>
      </c>
      <c r="E21">
        <f t="shared" si="1"/>
        <v>1.6830425754749329E-2</v>
      </c>
      <c r="F21">
        <f t="shared" si="2"/>
        <v>-1.0163759088082647E-2</v>
      </c>
    </row>
    <row r="22" spans="1:6" x14ac:dyDescent="0.3">
      <c r="A22">
        <v>20</v>
      </c>
      <c r="B22">
        <v>121.35856458247872</v>
      </c>
      <c r="C22" s="7">
        <f t="shared" si="0"/>
        <v>0.13333333333333333</v>
      </c>
      <c r="D22" s="8">
        <f>_xlfn.NORM.DIST(B22,V!$B$5,V!$C$5,TRUE)</f>
        <v>0.13641797864603147</v>
      </c>
      <c r="E22">
        <f t="shared" si="1"/>
        <v>-3.0846453126981421E-3</v>
      </c>
      <c r="F22">
        <f t="shared" si="2"/>
        <v>9.7513119793647962E-3</v>
      </c>
    </row>
    <row r="23" spans="1:6" x14ac:dyDescent="0.3">
      <c r="A23">
        <v>21</v>
      </c>
      <c r="B23">
        <v>121.69883156151627</v>
      </c>
      <c r="C23" s="7">
        <f t="shared" si="0"/>
        <v>0.14000000000000001</v>
      </c>
      <c r="D23" s="8">
        <f>_xlfn.NORM.DIST(B23,V!$B$5,V!$C$5,TRUE)</f>
        <v>0.14084306281793324</v>
      </c>
      <c r="E23">
        <f t="shared" si="1"/>
        <v>-8.4306281793322668E-4</v>
      </c>
      <c r="F23">
        <f t="shared" si="2"/>
        <v>7.5097294845999085E-3</v>
      </c>
    </row>
    <row r="24" spans="1:6" x14ac:dyDescent="0.3">
      <c r="A24">
        <v>22</v>
      </c>
      <c r="B24">
        <v>121.92700331856031</v>
      </c>
      <c r="C24" s="7">
        <f t="shared" si="0"/>
        <v>0.14666666666666667</v>
      </c>
      <c r="D24" s="8">
        <f>_xlfn.NORM.DIST(B24,V!$B$5,V!$C$5,TRUE)</f>
        <v>0.1438643455462251</v>
      </c>
      <c r="E24">
        <f t="shared" si="1"/>
        <v>2.8023211204415699E-3</v>
      </c>
      <c r="F24">
        <f t="shared" si="2"/>
        <v>3.8643455462250842E-3</v>
      </c>
    </row>
    <row r="25" spans="1:6" x14ac:dyDescent="0.3">
      <c r="A25">
        <v>23</v>
      </c>
      <c r="B25">
        <v>122.74147174015525</v>
      </c>
      <c r="C25" s="7">
        <f t="shared" si="0"/>
        <v>0.15333333333333332</v>
      </c>
      <c r="D25" s="8">
        <f>_xlfn.NORM.DIST(B25,V!$B$5,V!$C$5,TRUE)</f>
        <v>0.15500345246187608</v>
      </c>
      <c r="E25">
        <f t="shared" si="1"/>
        <v>-1.6701191285427575E-3</v>
      </c>
      <c r="F25">
        <f t="shared" si="2"/>
        <v>8.3367857952094115E-3</v>
      </c>
    </row>
    <row r="26" spans="1:6" x14ac:dyDescent="0.3">
      <c r="A26">
        <v>24</v>
      </c>
      <c r="B26">
        <v>123.28563606264652</v>
      </c>
      <c r="C26" s="7">
        <f t="shared" si="0"/>
        <v>0.16</v>
      </c>
      <c r="D26" s="8">
        <f>_xlfn.NORM.DIST(B26,V!$B$5,V!$C$5,TRUE)</f>
        <v>0.16275502932385183</v>
      </c>
      <c r="E26">
        <f t="shared" si="1"/>
        <v>-2.7550293238518264E-3</v>
      </c>
      <c r="F26">
        <f t="shared" si="2"/>
        <v>9.4216959905185083E-3</v>
      </c>
    </row>
    <row r="27" spans="1:6" x14ac:dyDescent="0.3">
      <c r="A27">
        <v>25</v>
      </c>
      <c r="B27">
        <v>123.94777094290475</v>
      </c>
      <c r="C27" s="7">
        <f t="shared" si="0"/>
        <v>0.16666666666666666</v>
      </c>
      <c r="D27" s="8">
        <f>_xlfn.NORM.DIST(B27,V!$B$5,V!$C$5,TRUE)</f>
        <v>0.17252126968705545</v>
      </c>
      <c r="E27">
        <f t="shared" si="1"/>
        <v>-5.8546030203887878E-3</v>
      </c>
      <c r="F27">
        <f t="shared" si="2"/>
        <v>1.2521269687055442E-2</v>
      </c>
    </row>
    <row r="28" spans="1:6" x14ac:dyDescent="0.3">
      <c r="A28">
        <v>26</v>
      </c>
      <c r="B28">
        <v>124.08734882104909</v>
      </c>
      <c r="C28" s="7">
        <f t="shared" si="0"/>
        <v>0.17333333333333334</v>
      </c>
      <c r="D28" s="8">
        <f>_xlfn.NORM.DIST(B28,V!$B$5,V!$C$5,TRUE)</f>
        <v>0.17462673306264132</v>
      </c>
      <c r="E28">
        <f t="shared" si="1"/>
        <v>-1.2933997293079758E-3</v>
      </c>
      <c r="F28">
        <f t="shared" si="2"/>
        <v>7.9600663959746576E-3</v>
      </c>
    </row>
    <row r="29" spans="1:6" x14ac:dyDescent="0.3">
      <c r="A29">
        <v>27</v>
      </c>
      <c r="B29">
        <v>124.52154386541224</v>
      </c>
      <c r="C29" s="7">
        <f t="shared" si="0"/>
        <v>0.18</v>
      </c>
      <c r="D29" s="8">
        <f>_xlfn.NORM.DIST(B29,V!$B$5,V!$C$5,TRUE)</f>
        <v>0.18128012095649904</v>
      </c>
      <c r="E29">
        <f t="shared" si="1"/>
        <v>-1.2801209564990423E-3</v>
      </c>
      <c r="F29">
        <f t="shared" si="2"/>
        <v>7.9467876231656964E-3</v>
      </c>
    </row>
    <row r="30" spans="1:6" x14ac:dyDescent="0.3">
      <c r="A30">
        <v>28</v>
      </c>
      <c r="B30">
        <v>124.60990582316299</v>
      </c>
      <c r="C30" s="7">
        <f t="shared" si="0"/>
        <v>0.18666666666666668</v>
      </c>
      <c r="D30" s="8">
        <f>_xlfn.NORM.DIST(B30,V!$B$5,V!$C$5,TRUE)</f>
        <v>0.1826533289196996</v>
      </c>
      <c r="E30">
        <f t="shared" si="1"/>
        <v>4.0133377469670772E-3</v>
      </c>
      <c r="F30">
        <f t="shared" si="2"/>
        <v>2.6533289196996046E-3</v>
      </c>
    </row>
    <row r="31" spans="1:6" x14ac:dyDescent="0.3">
      <c r="A31">
        <v>29</v>
      </c>
      <c r="B31">
        <v>124.7134586161701</v>
      </c>
      <c r="C31" s="7">
        <f t="shared" si="0"/>
        <v>0.19333333333333333</v>
      </c>
      <c r="D31" s="8">
        <f>_xlfn.NORM.DIST(B31,V!$B$5,V!$C$5,TRUE)</f>
        <v>0.18427085563989823</v>
      </c>
      <c r="E31">
        <f t="shared" si="1"/>
        <v>9.0624776934351003E-3</v>
      </c>
      <c r="F31">
        <f t="shared" si="2"/>
        <v>-2.3958110267684463E-3</v>
      </c>
    </row>
    <row r="32" spans="1:6" x14ac:dyDescent="0.3">
      <c r="A32">
        <v>30</v>
      </c>
      <c r="B32">
        <v>124.73487266892334</v>
      </c>
      <c r="C32" s="7">
        <f t="shared" si="0"/>
        <v>0.2</v>
      </c>
      <c r="D32" s="8">
        <f>_xlfn.NORM.DIST(B32,V!$B$5,V!$C$5,TRUE)</f>
        <v>0.18460645870690268</v>
      </c>
      <c r="E32">
        <f t="shared" si="1"/>
        <v>1.5393541293097335E-2</v>
      </c>
      <c r="F32">
        <f t="shared" si="2"/>
        <v>-8.7268746264306529E-3</v>
      </c>
    </row>
    <row r="33" spans="1:6" x14ac:dyDescent="0.3">
      <c r="A33">
        <v>31</v>
      </c>
      <c r="B33">
        <v>124.74461335717933</v>
      </c>
      <c r="C33" s="7">
        <f t="shared" si="0"/>
        <v>0.20666666666666667</v>
      </c>
      <c r="D33" s="8">
        <f>_xlfn.NORM.DIST(B33,V!$B$5,V!$C$5,TRUE)</f>
        <v>0.18475924138181332</v>
      </c>
      <c r="E33">
        <f t="shared" si="1"/>
        <v>2.1907425284853344E-2</v>
      </c>
      <c r="F33">
        <f t="shared" si="2"/>
        <v>-1.5240758618186689E-2</v>
      </c>
    </row>
    <row r="34" spans="1:6" x14ac:dyDescent="0.3">
      <c r="A34">
        <v>32</v>
      </c>
      <c r="B34">
        <v>124.90730604316923</v>
      </c>
      <c r="C34" s="7">
        <f t="shared" ref="C34:C65" si="4">A34/$O$4</f>
        <v>0.21333333333333335</v>
      </c>
      <c r="D34" s="8">
        <f>_xlfn.NORM.DIST(B34,V!$B$5,V!$C$5,TRUE)</f>
        <v>0.18732268472688166</v>
      </c>
      <c r="E34">
        <f t="shared" si="1"/>
        <v>2.6010648606451692E-2</v>
      </c>
      <c r="F34">
        <f t="shared" si="2"/>
        <v>-1.934398193978501E-2</v>
      </c>
    </row>
    <row r="35" spans="1:6" x14ac:dyDescent="0.3">
      <c r="A35">
        <v>33</v>
      </c>
      <c r="B35">
        <v>125.92389374607592</v>
      </c>
      <c r="C35" s="7">
        <f t="shared" si="4"/>
        <v>0.22</v>
      </c>
      <c r="D35" s="8">
        <f>_xlfn.NORM.DIST(B35,V!$B$5,V!$C$5,TRUE)</f>
        <v>0.20383348011424773</v>
      </c>
      <c r="E35">
        <f t="shared" si="1"/>
        <v>1.6166519885752267E-2</v>
      </c>
      <c r="F35">
        <f t="shared" si="2"/>
        <v>-9.4998532190856133E-3</v>
      </c>
    </row>
    <row r="36" spans="1:6" x14ac:dyDescent="0.3">
      <c r="A36">
        <v>34</v>
      </c>
      <c r="B36">
        <v>127.05466396131669</v>
      </c>
      <c r="C36" s="7">
        <f t="shared" si="4"/>
        <v>0.22666666666666666</v>
      </c>
      <c r="D36" s="8">
        <f>_xlfn.NORM.DIST(B36,V!$B$5,V!$C$5,TRUE)</f>
        <v>0.22318211871842561</v>
      </c>
      <c r="E36">
        <f t="shared" si="1"/>
        <v>3.4845479482410457E-3</v>
      </c>
      <c r="F36">
        <f t="shared" si="2"/>
        <v>3.1821187184256083E-3</v>
      </c>
    </row>
    <row r="37" spans="1:6" x14ac:dyDescent="0.3">
      <c r="A37">
        <v>35</v>
      </c>
      <c r="B37">
        <v>128.14078935538419</v>
      </c>
      <c r="C37" s="7">
        <f t="shared" si="4"/>
        <v>0.23333333333333334</v>
      </c>
      <c r="D37" s="8">
        <f>_xlfn.NORM.DIST(B37,V!$B$5,V!$C$5,TRUE)</f>
        <v>0.24271349495226324</v>
      </c>
      <c r="E37">
        <f t="shared" si="1"/>
        <v>-9.3801616189299053E-3</v>
      </c>
      <c r="F37">
        <f t="shared" si="2"/>
        <v>1.6046828285596587E-2</v>
      </c>
    </row>
    <row r="38" spans="1:6" x14ac:dyDescent="0.3">
      <c r="A38">
        <v>36</v>
      </c>
      <c r="B38">
        <v>128.78104634059127</v>
      </c>
      <c r="C38" s="7">
        <f t="shared" si="4"/>
        <v>0.24</v>
      </c>
      <c r="D38" s="8">
        <f>_xlfn.NORM.DIST(B38,V!$B$5,V!$C$5,TRUE)</f>
        <v>0.25464666406199565</v>
      </c>
      <c r="E38">
        <f t="shared" si="1"/>
        <v>-1.4646664061995662E-2</v>
      </c>
      <c r="F38">
        <f t="shared" si="2"/>
        <v>2.1313330728662316E-2</v>
      </c>
    </row>
    <row r="39" spans="1:6" x14ac:dyDescent="0.3">
      <c r="A39">
        <v>37</v>
      </c>
      <c r="B39">
        <v>128.88591335344245</v>
      </c>
      <c r="C39" s="7">
        <f t="shared" si="4"/>
        <v>0.24666666666666667</v>
      </c>
      <c r="D39" s="8">
        <f>_xlfn.NORM.DIST(B39,V!$B$5,V!$C$5,TRUE)</f>
        <v>0.25663006209611344</v>
      </c>
      <c r="E39">
        <f t="shared" si="1"/>
        <v>-9.9633954294467697E-3</v>
      </c>
      <c r="F39">
        <f t="shared" si="2"/>
        <v>1.6630062096113452E-2</v>
      </c>
    </row>
    <row r="40" spans="1:6" x14ac:dyDescent="0.3">
      <c r="A40">
        <v>38</v>
      </c>
      <c r="B40">
        <v>129.50189592505922</v>
      </c>
      <c r="C40" s="7">
        <f t="shared" si="4"/>
        <v>0.25333333333333335</v>
      </c>
      <c r="D40" s="8">
        <f>_xlfn.NORM.DIST(B40,V!$B$5,V!$C$5,TRUE)</f>
        <v>0.26844077549309686</v>
      </c>
      <c r="E40">
        <f t="shared" si="1"/>
        <v>-1.5107442159763507E-2</v>
      </c>
      <c r="F40">
        <f t="shared" si="2"/>
        <v>2.1774108826430189E-2</v>
      </c>
    </row>
    <row r="41" spans="1:6" x14ac:dyDescent="0.3">
      <c r="A41">
        <v>39</v>
      </c>
      <c r="B41">
        <v>129.84285866754362</v>
      </c>
      <c r="C41" s="7">
        <f t="shared" si="4"/>
        <v>0.26</v>
      </c>
      <c r="D41" s="8">
        <f>_xlfn.NORM.DIST(B41,V!$B$5,V!$C$5,TRUE)</f>
        <v>0.27509384447602303</v>
      </c>
      <c r="E41">
        <f t="shared" si="1"/>
        <v>-1.5093844476023022E-2</v>
      </c>
      <c r="F41">
        <f t="shared" si="2"/>
        <v>2.1760511142689676E-2</v>
      </c>
    </row>
    <row r="42" spans="1:6" x14ac:dyDescent="0.3">
      <c r="A42">
        <v>40</v>
      </c>
      <c r="B42">
        <v>130.12595708336448</v>
      </c>
      <c r="C42" s="7">
        <f t="shared" si="4"/>
        <v>0.26666666666666666</v>
      </c>
      <c r="D42" s="8">
        <f>_xlfn.NORM.DIST(B42,V!$B$5,V!$C$5,TRUE)</f>
        <v>0.28067884682847116</v>
      </c>
      <c r="E42">
        <f t="shared" si="1"/>
        <v>-1.4012180161804499E-2</v>
      </c>
      <c r="F42">
        <f t="shared" si="2"/>
        <v>2.0678846828471154E-2</v>
      </c>
    </row>
    <row r="43" spans="1:6" x14ac:dyDescent="0.3">
      <c r="A43">
        <v>41</v>
      </c>
      <c r="B43">
        <v>130.2273839325062</v>
      </c>
      <c r="C43" s="7">
        <f t="shared" si="4"/>
        <v>0.27333333333333332</v>
      </c>
      <c r="D43" s="8">
        <f>_xlfn.NORM.DIST(B43,V!$B$5,V!$C$5,TRUE)</f>
        <v>0.28269307032633095</v>
      </c>
      <c r="E43">
        <f t="shared" si="1"/>
        <v>-9.359736992997636E-3</v>
      </c>
      <c r="F43">
        <f t="shared" si="2"/>
        <v>1.602640365966429E-2</v>
      </c>
    </row>
    <row r="44" spans="1:6" x14ac:dyDescent="0.3">
      <c r="A44">
        <v>42</v>
      </c>
      <c r="B44">
        <v>130.65388692542911</v>
      </c>
      <c r="C44" s="7">
        <f t="shared" si="4"/>
        <v>0.28000000000000003</v>
      </c>
      <c r="D44" s="8">
        <f>_xlfn.NORM.DIST(B44,V!$B$5,V!$C$5,TRUE)</f>
        <v>0.29123810331759575</v>
      </c>
      <c r="E44">
        <f t="shared" si="1"/>
        <v>-1.1238103317595727E-2</v>
      </c>
      <c r="F44">
        <f t="shared" si="2"/>
        <v>1.7904769984262436E-2</v>
      </c>
    </row>
    <row r="45" spans="1:6" x14ac:dyDescent="0.3">
      <c r="A45">
        <v>43</v>
      </c>
      <c r="B45">
        <v>130.96245801410987</v>
      </c>
      <c r="C45" s="7">
        <f t="shared" si="4"/>
        <v>0.28666666666666668</v>
      </c>
      <c r="D45" s="8">
        <f>_xlfn.NORM.DIST(B45,V!$B$5,V!$C$5,TRUE)</f>
        <v>0.29749456449652911</v>
      </c>
      <c r="E45">
        <f t="shared" si="1"/>
        <v>-1.0827897829862432E-2</v>
      </c>
      <c r="F45">
        <f t="shared" si="2"/>
        <v>1.7494564496529086E-2</v>
      </c>
    </row>
    <row r="46" spans="1:6" x14ac:dyDescent="0.3">
      <c r="A46">
        <v>44</v>
      </c>
      <c r="B46">
        <v>131.07907569850795</v>
      </c>
      <c r="C46" s="7">
        <f t="shared" si="4"/>
        <v>0.29333333333333333</v>
      </c>
      <c r="D46" s="8">
        <f>_xlfn.NORM.DIST(B46,V!$B$5,V!$C$5,TRUE)</f>
        <v>0.29987493274730459</v>
      </c>
      <c r="E46">
        <f t="shared" si="1"/>
        <v>-6.5415994139712552E-3</v>
      </c>
      <c r="F46">
        <f t="shared" si="2"/>
        <v>1.3208266080637909E-2</v>
      </c>
    </row>
    <row r="47" spans="1:6" x14ac:dyDescent="0.3">
      <c r="A47">
        <v>45</v>
      </c>
      <c r="B47">
        <v>131.53851149458205</v>
      </c>
      <c r="C47" s="7">
        <f t="shared" si="4"/>
        <v>0.3</v>
      </c>
      <c r="D47" s="8">
        <f>_xlfn.NORM.DIST(B47,V!$B$5,V!$C$5,TRUE)</f>
        <v>0.30933555237587462</v>
      </c>
      <c r="E47">
        <f t="shared" si="1"/>
        <v>-9.3355523758746339E-3</v>
      </c>
      <c r="F47">
        <f t="shared" si="2"/>
        <v>1.6002219042541288E-2</v>
      </c>
    </row>
    <row r="48" spans="1:6" x14ac:dyDescent="0.3">
      <c r="A48">
        <v>46</v>
      </c>
      <c r="B48">
        <v>131.63259417400695</v>
      </c>
      <c r="C48" s="7">
        <f t="shared" si="4"/>
        <v>0.30666666666666664</v>
      </c>
      <c r="D48" s="8">
        <f>_xlfn.NORM.DIST(B48,V!$B$5,V!$C$5,TRUE)</f>
        <v>0.31128886110718579</v>
      </c>
      <c r="E48">
        <f t="shared" si="1"/>
        <v>-4.6221944405191451E-3</v>
      </c>
      <c r="F48">
        <f t="shared" si="2"/>
        <v>1.1288861107185799E-2</v>
      </c>
    </row>
    <row r="49" spans="1:6" x14ac:dyDescent="0.3">
      <c r="A49">
        <v>47</v>
      </c>
      <c r="B49">
        <v>132.41084424284054</v>
      </c>
      <c r="C49" s="7">
        <f t="shared" si="4"/>
        <v>0.31333333333333335</v>
      </c>
      <c r="D49" s="8">
        <f>_xlfn.NORM.DIST(B49,V!$B$5,V!$C$5,TRUE)</f>
        <v>0.32764660955369679</v>
      </c>
      <c r="E49">
        <f t="shared" si="1"/>
        <v>-1.4313276220363436E-2</v>
      </c>
      <c r="F49">
        <f t="shared" si="2"/>
        <v>2.0979942887030145E-2</v>
      </c>
    </row>
    <row r="50" spans="1:6" x14ac:dyDescent="0.3">
      <c r="A50">
        <v>48</v>
      </c>
      <c r="B50">
        <v>132.79967937582114</v>
      </c>
      <c r="C50" s="7">
        <f t="shared" si="4"/>
        <v>0.32</v>
      </c>
      <c r="D50" s="8">
        <f>_xlfn.NORM.DIST(B50,V!$B$5,V!$C$5,TRUE)</f>
        <v>0.33594764350344208</v>
      </c>
      <c r="E50">
        <f t="shared" si="1"/>
        <v>-1.5947643503442077E-2</v>
      </c>
      <c r="F50">
        <f t="shared" si="2"/>
        <v>2.2614310170108731E-2</v>
      </c>
    </row>
    <row r="51" spans="1:6" x14ac:dyDescent="0.3">
      <c r="A51">
        <v>49</v>
      </c>
      <c r="B51">
        <v>133.69475972343935</v>
      </c>
      <c r="C51" s="7">
        <f t="shared" si="4"/>
        <v>0.32666666666666666</v>
      </c>
      <c r="D51" s="8">
        <f>_xlfn.NORM.DIST(B51,V!$B$5,V!$C$5,TRUE)</f>
        <v>0.35535731595772552</v>
      </c>
      <c r="E51">
        <f t="shared" si="1"/>
        <v>-2.8690649291058856E-2</v>
      </c>
      <c r="F51">
        <f t="shared" si="2"/>
        <v>3.535731595772551E-2</v>
      </c>
    </row>
    <row r="52" spans="1:6" x14ac:dyDescent="0.3">
      <c r="A52">
        <v>50</v>
      </c>
      <c r="B52">
        <v>134.13707200801582</v>
      </c>
      <c r="C52" s="7">
        <f t="shared" si="4"/>
        <v>0.33333333333333331</v>
      </c>
      <c r="D52" s="8">
        <f>_xlfn.NORM.DIST(B52,V!$B$5,V!$C$5,TRUE)</f>
        <v>0.36509300121653532</v>
      </c>
      <c r="E52">
        <f t="shared" si="1"/>
        <v>-3.1759667883202003E-2</v>
      </c>
      <c r="F52">
        <f t="shared" si="2"/>
        <v>3.8426334549868657E-2</v>
      </c>
    </row>
    <row r="53" spans="1:6" x14ac:dyDescent="0.3">
      <c r="A53">
        <v>51</v>
      </c>
      <c r="B53">
        <v>134.14120793517213</v>
      </c>
      <c r="C53" s="7">
        <f t="shared" si="4"/>
        <v>0.34</v>
      </c>
      <c r="D53" s="8">
        <f>_xlfn.NORM.DIST(B53,V!$B$5,V!$C$5,TRUE)</f>
        <v>0.36518445981662973</v>
      </c>
      <c r="E53">
        <f t="shared" si="1"/>
        <v>-2.5184459816629701E-2</v>
      </c>
      <c r="F53">
        <f t="shared" si="2"/>
        <v>3.185112648329641E-2</v>
      </c>
    </row>
    <row r="54" spans="1:6" x14ac:dyDescent="0.3">
      <c r="A54">
        <v>52</v>
      </c>
      <c r="B54">
        <v>134.19913024212292</v>
      </c>
      <c r="C54" s="7">
        <f t="shared" si="4"/>
        <v>0.34666666666666668</v>
      </c>
      <c r="D54" s="8">
        <f>_xlfn.NORM.DIST(B54,V!$B$5,V!$C$5,TRUE)</f>
        <v>0.36646611116052596</v>
      </c>
      <c r="E54">
        <f t="shared" si="1"/>
        <v>-1.9799444493859286E-2</v>
      </c>
      <c r="F54">
        <f t="shared" si="2"/>
        <v>2.646611116052594E-2</v>
      </c>
    </row>
    <row r="55" spans="1:6" x14ac:dyDescent="0.3">
      <c r="A55">
        <v>53</v>
      </c>
      <c r="B55">
        <v>134.22945393234841</v>
      </c>
      <c r="C55" s="7">
        <f t="shared" si="4"/>
        <v>0.35333333333333333</v>
      </c>
      <c r="D55" s="8">
        <f>_xlfn.NORM.DIST(B55,V!$B$5,V!$C$5,TRUE)</f>
        <v>0.36713768121275658</v>
      </c>
      <c r="E55">
        <f t="shared" si="1"/>
        <v>-1.3804347879423251E-2</v>
      </c>
      <c r="F55">
        <f t="shared" si="2"/>
        <v>2.0471014546089905E-2</v>
      </c>
    </row>
    <row r="56" spans="1:6" x14ac:dyDescent="0.3">
      <c r="A56">
        <v>54</v>
      </c>
      <c r="B56">
        <v>134.59869172824256</v>
      </c>
      <c r="C56" s="7">
        <f t="shared" si="4"/>
        <v>0.36</v>
      </c>
      <c r="D56" s="8">
        <f>_xlfn.NORM.DIST(B56,V!$B$5,V!$C$5,TRUE)</f>
        <v>0.37534714617297282</v>
      </c>
      <c r="E56">
        <f t="shared" si="1"/>
        <v>-1.5347146172972836E-2</v>
      </c>
      <c r="F56">
        <f t="shared" si="2"/>
        <v>2.2013812839639491E-2</v>
      </c>
    </row>
    <row r="57" spans="1:6" x14ac:dyDescent="0.3">
      <c r="A57">
        <v>55</v>
      </c>
      <c r="B57">
        <v>134.66156168637099</v>
      </c>
      <c r="C57" s="7">
        <f t="shared" si="4"/>
        <v>0.36666666666666664</v>
      </c>
      <c r="D57" s="8">
        <f>_xlfn.NORM.DIST(B57,V!$B$5,V!$C$5,TRUE)</f>
        <v>0.37675072821445182</v>
      </c>
      <c r="E57">
        <f t="shared" si="1"/>
        <v>-1.0084061547785184E-2</v>
      </c>
      <c r="F57">
        <f t="shared" si="2"/>
        <v>1.6750728214451838E-2</v>
      </c>
    </row>
    <row r="58" spans="1:6" x14ac:dyDescent="0.3">
      <c r="A58">
        <v>56</v>
      </c>
      <c r="B58">
        <v>134.86476326637785</v>
      </c>
      <c r="C58" s="7">
        <f t="shared" si="4"/>
        <v>0.37333333333333335</v>
      </c>
      <c r="D58" s="8">
        <f>_xlfn.NORM.DIST(B58,V!$B$5,V!$C$5,TRUE)</f>
        <v>0.38129830288164868</v>
      </c>
      <c r="E58">
        <f t="shared" si="1"/>
        <v>-7.964969548315326E-3</v>
      </c>
      <c r="F58">
        <f t="shared" si="2"/>
        <v>1.4631636214982036E-2</v>
      </c>
    </row>
    <row r="59" spans="1:6" x14ac:dyDescent="0.3">
      <c r="A59">
        <v>57</v>
      </c>
      <c r="B59">
        <v>134.8742913602473</v>
      </c>
      <c r="C59" s="7">
        <f t="shared" si="4"/>
        <v>0.38</v>
      </c>
      <c r="D59" s="8">
        <f>_xlfn.NORM.DIST(B59,V!$B$5,V!$C$5,TRUE)</f>
        <v>0.38151194637650132</v>
      </c>
      <c r="E59">
        <f t="shared" si="1"/>
        <v>-1.5119463765013164E-3</v>
      </c>
      <c r="F59">
        <f t="shared" si="2"/>
        <v>8.1786130431679704E-3</v>
      </c>
    </row>
    <row r="60" spans="1:6" x14ac:dyDescent="0.3">
      <c r="A60">
        <v>58</v>
      </c>
      <c r="B60">
        <v>135.86905914839008</v>
      </c>
      <c r="C60" s="7">
        <f t="shared" si="4"/>
        <v>0.38666666666666666</v>
      </c>
      <c r="D60" s="8">
        <f>_xlfn.NORM.DIST(B60,V!$B$5,V!$C$5,TRUE)</f>
        <v>0.40400404639058829</v>
      </c>
      <c r="E60">
        <f t="shared" si="1"/>
        <v>-1.7337379723921631E-2</v>
      </c>
      <c r="F60">
        <f t="shared" si="2"/>
        <v>2.4004046390588285E-2</v>
      </c>
    </row>
    <row r="61" spans="1:6" x14ac:dyDescent="0.3">
      <c r="A61">
        <v>59</v>
      </c>
      <c r="B61">
        <v>136.02291950395738</v>
      </c>
      <c r="C61" s="7">
        <f t="shared" si="4"/>
        <v>0.39333333333333331</v>
      </c>
      <c r="D61" s="8">
        <f>_xlfn.NORM.DIST(B61,V!$B$5,V!$C$5,TRUE)</f>
        <v>0.40751348488762718</v>
      </c>
      <c r="E61">
        <f t="shared" si="1"/>
        <v>-1.4180151554293863E-2</v>
      </c>
      <c r="F61">
        <f t="shared" si="2"/>
        <v>2.0846818220960517E-2</v>
      </c>
    </row>
    <row r="62" spans="1:6" x14ac:dyDescent="0.3">
      <c r="A62">
        <v>60</v>
      </c>
      <c r="B62">
        <v>136.02693947053922</v>
      </c>
      <c r="C62" s="7">
        <f t="shared" si="4"/>
        <v>0.4</v>
      </c>
      <c r="D62" s="8">
        <f>_xlfn.NORM.DIST(B62,V!$B$5,V!$C$5,TRUE)</f>
        <v>0.40760527818648973</v>
      </c>
      <c r="E62">
        <f t="shared" si="1"/>
        <v>-7.6052781864897057E-3</v>
      </c>
      <c r="F62">
        <f t="shared" si="2"/>
        <v>1.4271944853156415E-2</v>
      </c>
    </row>
    <row r="63" spans="1:6" x14ac:dyDescent="0.3">
      <c r="A63">
        <v>61</v>
      </c>
      <c r="B63">
        <v>136.11908947372285</v>
      </c>
      <c r="C63" s="7">
        <f t="shared" si="4"/>
        <v>0.40666666666666668</v>
      </c>
      <c r="D63" s="8">
        <f>_xlfn.NORM.DIST(B63,V!$B$5,V!$C$5,TRUE)</f>
        <v>0.40971084432229482</v>
      </c>
      <c r="E63">
        <f t="shared" si="1"/>
        <v>-3.0441776556281441E-3</v>
      </c>
      <c r="F63">
        <f t="shared" si="2"/>
        <v>9.7108443222947982E-3</v>
      </c>
    </row>
    <row r="64" spans="1:6" x14ac:dyDescent="0.3">
      <c r="A64">
        <v>62</v>
      </c>
      <c r="B64">
        <v>136.1591151986795</v>
      </c>
      <c r="C64" s="7">
        <f t="shared" si="4"/>
        <v>0.41333333333333333</v>
      </c>
      <c r="D64" s="8">
        <f>_xlfn.NORM.DIST(B64,V!$B$5,V!$C$5,TRUE)</f>
        <v>0.41062622105324098</v>
      </c>
      <c r="E64">
        <f t="shared" si="1"/>
        <v>2.7071122800923497E-3</v>
      </c>
      <c r="F64">
        <f t="shared" si="2"/>
        <v>3.9595543865743044E-3</v>
      </c>
    </row>
    <row r="65" spans="1:6" x14ac:dyDescent="0.3">
      <c r="A65">
        <v>63</v>
      </c>
      <c r="B65">
        <v>136.71615114493761</v>
      </c>
      <c r="C65" s="7">
        <f t="shared" si="4"/>
        <v>0.42</v>
      </c>
      <c r="D65" s="8">
        <f>_xlfn.NORM.DIST(B65,V!$B$5,V!$C$5,TRUE)</f>
        <v>0.42341386408523296</v>
      </c>
      <c r="E65">
        <f t="shared" si="1"/>
        <v>-3.413864085232976E-3</v>
      </c>
      <c r="F65">
        <f t="shared" si="2"/>
        <v>1.008053075189963E-2</v>
      </c>
    </row>
    <row r="66" spans="1:6" x14ac:dyDescent="0.3">
      <c r="A66">
        <v>64</v>
      </c>
      <c r="B66">
        <v>136.96488657718874</v>
      </c>
      <c r="C66" s="7">
        <f t="shared" ref="C66:C97" si="5">A66/$O$4</f>
        <v>0.42666666666666669</v>
      </c>
      <c r="D66" s="8">
        <f>_xlfn.NORM.DIST(B66,V!$B$5,V!$C$5,TRUE)</f>
        <v>0.42915099284826352</v>
      </c>
      <c r="E66">
        <f t="shared" si="1"/>
        <v>-2.4843261815968298E-3</v>
      </c>
      <c r="F66">
        <f t="shared" si="2"/>
        <v>9.1509928482635394E-3</v>
      </c>
    </row>
    <row r="67" spans="1:6" x14ac:dyDescent="0.3">
      <c r="A67">
        <v>65</v>
      </c>
      <c r="B67">
        <v>137.78882511236588</v>
      </c>
      <c r="C67" s="7">
        <f t="shared" si="5"/>
        <v>0.43333333333333335</v>
      </c>
      <c r="D67" s="8">
        <f>_xlfn.NORM.DIST(B67,V!$B$5,V!$C$5,TRUE)</f>
        <v>0.44825587414949919</v>
      </c>
      <c r="E67">
        <f t="shared" si="1"/>
        <v>-1.4922540816165841E-2</v>
      </c>
      <c r="F67">
        <f t="shared" si="2"/>
        <v>2.1589207482832495E-2</v>
      </c>
    </row>
    <row r="68" spans="1:6" x14ac:dyDescent="0.3">
      <c r="A68">
        <v>66</v>
      </c>
      <c r="B68">
        <v>138.70933947931917</v>
      </c>
      <c r="C68" s="7">
        <f t="shared" si="5"/>
        <v>0.44</v>
      </c>
      <c r="D68" s="8">
        <f>_xlfn.NORM.DIST(B68,V!$B$5,V!$C$5,TRUE)</f>
        <v>0.46974089236330224</v>
      </c>
      <c r="E68">
        <f t="shared" ref="E68:E131" si="6">C68-D68</f>
        <v>-2.974089236330224E-2</v>
      </c>
      <c r="F68">
        <f t="shared" ref="F68:F131" si="7">D68-C67</f>
        <v>3.6407559029968894E-2</v>
      </c>
    </row>
    <row r="69" spans="1:6" x14ac:dyDescent="0.3">
      <c r="A69">
        <v>67</v>
      </c>
      <c r="B69">
        <v>139.77565494191367</v>
      </c>
      <c r="C69" s="7">
        <f t="shared" si="5"/>
        <v>0.44666666666666666</v>
      </c>
      <c r="D69" s="8">
        <f>_xlfn.NORM.DIST(B69,V!$B$5,V!$C$5,TRUE)</f>
        <v>0.49473540404064648</v>
      </c>
      <c r="E69">
        <f t="shared" si="6"/>
        <v>-4.806873737397982E-2</v>
      </c>
      <c r="F69">
        <f t="shared" si="7"/>
        <v>5.4735404040646474E-2</v>
      </c>
    </row>
    <row r="70" spans="1:6" x14ac:dyDescent="0.3">
      <c r="A70">
        <v>68</v>
      </c>
      <c r="B70">
        <v>140.87755097410991</v>
      </c>
      <c r="C70" s="7">
        <f t="shared" si="5"/>
        <v>0.45333333333333331</v>
      </c>
      <c r="D70" s="8">
        <f>_xlfn.NORM.DIST(B70,V!$B$5,V!$C$5,TRUE)</f>
        <v>0.52058451574435782</v>
      </c>
      <c r="E70">
        <f t="shared" si="6"/>
        <v>-6.7251182411024513E-2</v>
      </c>
      <c r="F70">
        <f t="shared" si="7"/>
        <v>7.3917849077691167E-2</v>
      </c>
    </row>
    <row r="71" spans="1:6" x14ac:dyDescent="0.3">
      <c r="A71">
        <v>69</v>
      </c>
      <c r="B71">
        <v>141.00520423984563</v>
      </c>
      <c r="C71" s="7">
        <f t="shared" si="5"/>
        <v>0.46</v>
      </c>
      <c r="D71" s="8">
        <f>_xlfn.NORM.DIST(B71,V!$B$5,V!$C$5,TRUE)</f>
        <v>0.5235755831143426</v>
      </c>
      <c r="E71">
        <f t="shared" si="6"/>
        <v>-6.3575583114342582E-2</v>
      </c>
      <c r="F71">
        <f t="shared" si="7"/>
        <v>7.0242249781009292E-2</v>
      </c>
    </row>
    <row r="72" spans="1:6" x14ac:dyDescent="0.3">
      <c r="A72">
        <v>70</v>
      </c>
      <c r="B72">
        <v>141.0429880603624</v>
      </c>
      <c r="C72" s="7">
        <f t="shared" si="5"/>
        <v>0.46666666666666667</v>
      </c>
      <c r="D72" s="8">
        <f>_xlfn.NORM.DIST(B72,V!$B$5,V!$C$5,TRUE)</f>
        <v>0.52446065572975087</v>
      </c>
      <c r="E72">
        <f t="shared" si="6"/>
        <v>-5.7793989063084195E-2</v>
      </c>
      <c r="F72">
        <f t="shared" si="7"/>
        <v>6.4460655729750849E-2</v>
      </c>
    </row>
    <row r="73" spans="1:6" x14ac:dyDescent="0.3">
      <c r="A73">
        <v>71</v>
      </c>
      <c r="B73">
        <v>141.47072796607972</v>
      </c>
      <c r="C73" s="7">
        <f t="shared" si="5"/>
        <v>0.47333333333333333</v>
      </c>
      <c r="D73" s="8">
        <f>_xlfn.NORM.DIST(B73,V!$B$5,V!$C$5,TRUE)</f>
        <v>0.53447085170779129</v>
      </c>
      <c r="E73">
        <f t="shared" si="6"/>
        <v>-6.1137518374457966E-2</v>
      </c>
      <c r="F73">
        <f t="shared" si="7"/>
        <v>6.7804185041124621E-2</v>
      </c>
    </row>
    <row r="74" spans="1:6" x14ac:dyDescent="0.3">
      <c r="A74">
        <v>72</v>
      </c>
      <c r="B74">
        <v>141.55035422721994</v>
      </c>
      <c r="C74" s="7">
        <f t="shared" si="5"/>
        <v>0.48</v>
      </c>
      <c r="D74" s="8">
        <f>_xlfn.NORM.DIST(B74,V!$B$5,V!$C$5,TRUE)</f>
        <v>0.53633209282165439</v>
      </c>
      <c r="E74">
        <f t="shared" si="6"/>
        <v>-5.6332092821654411E-2</v>
      </c>
      <c r="F74">
        <f t="shared" si="7"/>
        <v>6.2998759488321066E-2</v>
      </c>
    </row>
    <row r="75" spans="1:6" x14ac:dyDescent="0.3">
      <c r="A75">
        <v>73</v>
      </c>
      <c r="B75">
        <v>141.58038801600924</v>
      </c>
      <c r="C75" s="7">
        <f t="shared" si="5"/>
        <v>0.48666666666666669</v>
      </c>
      <c r="D75" s="8">
        <f>_xlfn.NORM.DIST(B75,V!$B$5,V!$C$5,TRUE)</f>
        <v>0.53703391979026294</v>
      </c>
      <c r="E75">
        <f t="shared" si="6"/>
        <v>-5.0367253123596245E-2</v>
      </c>
      <c r="F75">
        <f t="shared" si="7"/>
        <v>5.7033919790262955E-2</v>
      </c>
    </row>
    <row r="76" spans="1:6" x14ac:dyDescent="0.3">
      <c r="A76">
        <v>74</v>
      </c>
      <c r="B76">
        <v>142.08663323064684</v>
      </c>
      <c r="C76" s="7">
        <f t="shared" si="5"/>
        <v>0.49333333333333335</v>
      </c>
      <c r="D76" s="8">
        <f>_xlfn.NORM.DIST(B76,V!$B$5,V!$C$5,TRUE)</f>
        <v>0.54884474584563381</v>
      </c>
      <c r="E76">
        <f t="shared" si="6"/>
        <v>-5.5511412512300462E-2</v>
      </c>
      <c r="F76">
        <f t="shared" si="7"/>
        <v>6.2178079178967116E-2</v>
      </c>
    </row>
    <row r="77" spans="1:6" x14ac:dyDescent="0.3">
      <c r="A77">
        <v>75</v>
      </c>
      <c r="B77">
        <v>142.35552647609438</v>
      </c>
      <c r="C77" s="7">
        <f t="shared" si="5"/>
        <v>0.5</v>
      </c>
      <c r="D77" s="8">
        <f>_xlfn.NORM.DIST(B77,V!$B$5,V!$C$5,TRUE)</f>
        <v>0.55510122367318415</v>
      </c>
      <c r="E77">
        <f t="shared" si="6"/>
        <v>-5.5101223673184152E-2</v>
      </c>
      <c r="F77">
        <f t="shared" si="7"/>
        <v>6.1767890339850806E-2</v>
      </c>
    </row>
    <row r="78" spans="1:6" x14ac:dyDescent="0.3">
      <c r="A78">
        <v>76</v>
      </c>
      <c r="B78">
        <v>142.59867647400824</v>
      </c>
      <c r="C78" s="7">
        <f t="shared" si="5"/>
        <v>0.50666666666666671</v>
      </c>
      <c r="D78" s="8">
        <f>_xlfn.NORM.DIST(B78,V!$B$5,V!$C$5,TRUE)</f>
        <v>0.56074696964522253</v>
      </c>
      <c r="E78">
        <f t="shared" si="6"/>
        <v>-5.4080302978555816E-2</v>
      </c>
      <c r="F78">
        <f t="shared" si="7"/>
        <v>6.0746969645222526E-2</v>
      </c>
    </row>
    <row r="79" spans="1:6" x14ac:dyDescent="0.3">
      <c r="A79">
        <v>77</v>
      </c>
      <c r="B79">
        <v>142.81600591733877</v>
      </c>
      <c r="C79" s="7">
        <f t="shared" si="5"/>
        <v>0.51333333333333331</v>
      </c>
      <c r="D79" s="8">
        <f>_xlfn.NORM.DIST(B79,V!$B$5,V!$C$5,TRUE)</f>
        <v>0.56578278134435411</v>
      </c>
      <c r="E79">
        <f t="shared" si="6"/>
        <v>-5.2449448011020805E-2</v>
      </c>
      <c r="F79">
        <f t="shared" si="7"/>
        <v>5.9116114677687404E-2</v>
      </c>
    </row>
    <row r="80" spans="1:6" x14ac:dyDescent="0.3">
      <c r="A80">
        <v>78</v>
      </c>
      <c r="B80">
        <v>142.96642610919662</v>
      </c>
      <c r="C80" s="7">
        <f t="shared" si="5"/>
        <v>0.52</v>
      </c>
      <c r="D80" s="8">
        <f>_xlfn.NORM.DIST(B80,V!$B$5,V!$C$5,TRUE)</f>
        <v>0.56926202680680138</v>
      </c>
      <c r="E80">
        <f t="shared" si="6"/>
        <v>-4.9262026806801362E-2</v>
      </c>
      <c r="F80">
        <f t="shared" si="7"/>
        <v>5.5928693473468072E-2</v>
      </c>
    </row>
    <row r="81" spans="1:6" x14ac:dyDescent="0.3">
      <c r="A81">
        <v>79</v>
      </c>
      <c r="B81">
        <v>142.99151224680827</v>
      </c>
      <c r="C81" s="7">
        <f t="shared" si="5"/>
        <v>0.52666666666666662</v>
      </c>
      <c r="D81" s="8">
        <f>_xlfn.NORM.DIST(B81,V!$B$5,V!$C$5,TRUE)</f>
        <v>0.569841758462863</v>
      </c>
      <c r="E81">
        <f t="shared" si="6"/>
        <v>-4.3175091796196385E-2</v>
      </c>
      <c r="F81">
        <f t="shared" si="7"/>
        <v>4.9841758462862984E-2</v>
      </c>
    </row>
    <row r="82" spans="1:6" x14ac:dyDescent="0.3">
      <c r="A82">
        <v>80</v>
      </c>
      <c r="B82">
        <v>143.79419134333148</v>
      </c>
      <c r="C82" s="7">
        <f t="shared" si="5"/>
        <v>0.53333333333333333</v>
      </c>
      <c r="D82" s="8">
        <f>_xlfn.NORM.DIST(B82,V!$B$5,V!$C$5,TRUE)</f>
        <v>0.58830529789972985</v>
      </c>
      <c r="E82">
        <f t="shared" si="6"/>
        <v>-5.4971964566396525E-2</v>
      </c>
      <c r="F82">
        <f t="shared" si="7"/>
        <v>6.1638631233063235E-2</v>
      </c>
    </row>
    <row r="83" spans="1:6" x14ac:dyDescent="0.3">
      <c r="A83">
        <v>81</v>
      </c>
      <c r="B83">
        <v>143.92897618439747</v>
      </c>
      <c r="C83" s="7">
        <f t="shared" si="5"/>
        <v>0.54</v>
      </c>
      <c r="D83" s="8">
        <f>_xlfn.NORM.DIST(B83,V!$B$5,V!$C$5,TRUE)</f>
        <v>0.59138775291825663</v>
      </c>
      <c r="E83">
        <f t="shared" si="6"/>
        <v>-5.1387752918256591E-2</v>
      </c>
      <c r="F83">
        <f t="shared" si="7"/>
        <v>5.80544195849233E-2</v>
      </c>
    </row>
    <row r="84" spans="1:6" x14ac:dyDescent="0.3">
      <c r="A84">
        <v>82</v>
      </c>
      <c r="B84">
        <v>143.98643464905035</v>
      </c>
      <c r="C84" s="7">
        <f t="shared" si="5"/>
        <v>0.54666666666666663</v>
      </c>
      <c r="D84" s="8">
        <f>_xlfn.NORM.DIST(B84,V!$B$5,V!$C$5,TRUE)</f>
        <v>0.59270009139405877</v>
      </c>
      <c r="E84">
        <f t="shared" si="6"/>
        <v>-4.6033424727392136E-2</v>
      </c>
      <c r="F84">
        <f t="shared" si="7"/>
        <v>5.2700091394058735E-2</v>
      </c>
    </row>
    <row r="85" spans="1:6" x14ac:dyDescent="0.3">
      <c r="A85">
        <v>83</v>
      </c>
      <c r="B85">
        <v>143.99178816223866</v>
      </c>
      <c r="C85" s="7">
        <f t="shared" si="5"/>
        <v>0.55333333333333334</v>
      </c>
      <c r="D85" s="8">
        <f>_xlfn.NORM.DIST(B85,V!$B$5,V!$C$5,TRUE)</f>
        <v>0.59282231170640731</v>
      </c>
      <c r="E85">
        <f t="shared" si="6"/>
        <v>-3.9488978373073969E-2</v>
      </c>
      <c r="F85">
        <f t="shared" si="7"/>
        <v>4.6155645039740678E-2</v>
      </c>
    </row>
    <row r="86" spans="1:6" x14ac:dyDescent="0.3">
      <c r="A86">
        <v>84</v>
      </c>
      <c r="B86">
        <v>143.99178816223866</v>
      </c>
      <c r="C86" s="7">
        <f t="shared" si="5"/>
        <v>0.56000000000000005</v>
      </c>
      <c r="D86" s="8">
        <f>_xlfn.NORM.DIST(B86,V!$B$5,V!$C$5,TRUE)</f>
        <v>0.59282231170640731</v>
      </c>
      <c r="E86">
        <f t="shared" si="6"/>
        <v>-3.2822311706407259E-2</v>
      </c>
      <c r="F86">
        <f t="shared" si="7"/>
        <v>3.9488978373073969E-2</v>
      </c>
    </row>
    <row r="87" spans="1:6" x14ac:dyDescent="0.3">
      <c r="A87">
        <v>85</v>
      </c>
      <c r="B87">
        <v>144.05197170039173</v>
      </c>
      <c r="C87" s="7">
        <f t="shared" si="5"/>
        <v>0.56666666666666665</v>
      </c>
      <c r="D87" s="8">
        <f>_xlfn.NORM.DIST(B87,V!$B$5,V!$C$5,TRUE)</f>
        <v>0.59419567290743103</v>
      </c>
      <c r="E87">
        <f t="shared" si="6"/>
        <v>-2.7529006240764375E-2</v>
      </c>
      <c r="F87">
        <f t="shared" si="7"/>
        <v>3.4195672907430974E-2</v>
      </c>
    </row>
    <row r="88" spans="1:6" x14ac:dyDescent="0.3">
      <c r="A88">
        <v>86</v>
      </c>
      <c r="B88">
        <v>144.11754740525794</v>
      </c>
      <c r="C88" s="7">
        <f t="shared" si="5"/>
        <v>0.57333333333333336</v>
      </c>
      <c r="D88" s="8">
        <f>_xlfn.NORM.DIST(B88,V!$B$5,V!$C$5,TRUE)</f>
        <v>0.59569076167350188</v>
      </c>
      <c r="E88">
        <f t="shared" si="6"/>
        <v>-2.2357428340168517E-2</v>
      </c>
      <c r="F88">
        <f t="shared" si="7"/>
        <v>2.9024095006835227E-2</v>
      </c>
    </row>
    <row r="89" spans="1:6" x14ac:dyDescent="0.3">
      <c r="A89">
        <v>87</v>
      </c>
      <c r="B89">
        <v>144.18320041717379</v>
      </c>
      <c r="C89" s="7">
        <f t="shared" si="5"/>
        <v>0.57999999999999996</v>
      </c>
      <c r="D89" s="8">
        <f>_xlfn.NORM.DIST(B89,V!$B$5,V!$C$5,TRUE)</f>
        <v>0.59718621431920238</v>
      </c>
      <c r="E89">
        <f t="shared" si="6"/>
        <v>-1.718621431920242E-2</v>
      </c>
      <c r="F89">
        <f t="shared" si="7"/>
        <v>2.3852880985869018E-2</v>
      </c>
    </row>
    <row r="90" spans="1:6" x14ac:dyDescent="0.3">
      <c r="A90">
        <v>88</v>
      </c>
      <c r="B90">
        <v>144.48682385467691</v>
      </c>
      <c r="C90" s="7">
        <f t="shared" si="5"/>
        <v>0.58666666666666667</v>
      </c>
      <c r="D90" s="8">
        <f>_xlfn.NORM.DIST(B90,V!$B$5,V!$C$5,TRUE)</f>
        <v>0.60408338481944646</v>
      </c>
      <c r="E90">
        <f t="shared" si="6"/>
        <v>-1.7416718152779787E-2</v>
      </c>
      <c r="F90">
        <f t="shared" si="7"/>
        <v>2.4083384819446496E-2</v>
      </c>
    </row>
    <row r="91" spans="1:6" x14ac:dyDescent="0.3">
      <c r="A91">
        <v>89</v>
      </c>
      <c r="B91">
        <v>144.85822624796128</v>
      </c>
      <c r="C91" s="7">
        <f t="shared" si="5"/>
        <v>0.59333333333333338</v>
      </c>
      <c r="D91" s="8">
        <f>_xlfn.NORM.DIST(B91,V!$B$5,V!$C$5,TRUE)</f>
        <v>0.61247592599386191</v>
      </c>
      <c r="E91">
        <f t="shared" si="6"/>
        <v>-1.9142592660528535E-2</v>
      </c>
      <c r="F91">
        <f t="shared" si="7"/>
        <v>2.5809259327195244E-2</v>
      </c>
    </row>
    <row r="92" spans="1:6" x14ac:dyDescent="0.3">
      <c r="A92">
        <v>90</v>
      </c>
      <c r="B92">
        <v>145.13253098688438</v>
      </c>
      <c r="C92" s="7">
        <f t="shared" si="5"/>
        <v>0.6</v>
      </c>
      <c r="D92" s="8">
        <f>_xlfn.NORM.DIST(B92,V!$B$5,V!$C$5,TRUE)</f>
        <v>0.61864103124046466</v>
      </c>
      <c r="E92">
        <f t="shared" si="6"/>
        <v>-1.8641031240464678E-2</v>
      </c>
      <c r="F92">
        <f t="shared" si="7"/>
        <v>2.5307697907131277E-2</v>
      </c>
    </row>
    <row r="93" spans="1:6" x14ac:dyDescent="0.3">
      <c r="A93">
        <v>91</v>
      </c>
      <c r="B93">
        <v>145.29609337718284</v>
      </c>
      <c r="C93" s="7">
        <f t="shared" si="5"/>
        <v>0.60666666666666669</v>
      </c>
      <c r="D93" s="8">
        <f>_xlfn.NORM.DIST(B93,V!$B$5,V!$C$5,TRUE)</f>
        <v>0.62230299392611199</v>
      </c>
      <c r="E93">
        <f t="shared" si="6"/>
        <v>-1.5636327259445304E-2</v>
      </c>
      <c r="F93">
        <f t="shared" si="7"/>
        <v>2.2302993926112014E-2</v>
      </c>
    </row>
    <row r="94" spans="1:6" x14ac:dyDescent="0.3">
      <c r="A94">
        <v>92</v>
      </c>
      <c r="B94">
        <v>145.38215545020648</v>
      </c>
      <c r="C94" s="7">
        <f t="shared" si="5"/>
        <v>0.61333333333333329</v>
      </c>
      <c r="D94" s="8">
        <f>_xlfn.NORM.DIST(B94,V!$B$5,V!$C$5,TRUE)</f>
        <v>0.62422543775587247</v>
      </c>
      <c r="E94">
        <f t="shared" si="6"/>
        <v>-1.0892104422539184E-2</v>
      </c>
      <c r="F94">
        <f t="shared" si="7"/>
        <v>1.7558771089205782E-2</v>
      </c>
    </row>
    <row r="95" spans="1:6" x14ac:dyDescent="0.3">
      <c r="A95">
        <v>93</v>
      </c>
      <c r="B95">
        <v>145.40814994565153</v>
      </c>
      <c r="C95" s="7">
        <f t="shared" si="5"/>
        <v>0.62</v>
      </c>
      <c r="D95" s="8">
        <f>_xlfn.NORM.DIST(B95,V!$B$5,V!$C$5,TRUE)</f>
        <v>0.62480549617485548</v>
      </c>
      <c r="E95">
        <f t="shared" si="6"/>
        <v>-4.8054961748554836E-3</v>
      </c>
      <c r="F95">
        <f t="shared" si="7"/>
        <v>1.1472162841522193E-2</v>
      </c>
    </row>
    <row r="96" spans="1:6" x14ac:dyDescent="0.3">
      <c r="A96">
        <v>94</v>
      </c>
      <c r="B96">
        <v>145.55472411178926</v>
      </c>
      <c r="C96" s="7">
        <f t="shared" si="5"/>
        <v>0.62666666666666671</v>
      </c>
      <c r="D96" s="8">
        <f>_xlfn.NORM.DIST(B96,V!$B$5,V!$C$5,TRUE)</f>
        <v>0.62807093429108474</v>
      </c>
      <c r="E96">
        <f t="shared" si="6"/>
        <v>-1.4042676244180319E-3</v>
      </c>
      <c r="F96">
        <f t="shared" si="7"/>
        <v>8.0709342910847415E-3</v>
      </c>
    </row>
    <row r="97" spans="1:6" x14ac:dyDescent="0.3">
      <c r="A97">
        <v>95</v>
      </c>
      <c r="B97">
        <v>145.62748937227298</v>
      </c>
      <c r="C97" s="7">
        <f t="shared" si="5"/>
        <v>0.6333333333333333</v>
      </c>
      <c r="D97" s="8">
        <f>_xlfn.NORM.DIST(B97,V!$B$5,V!$C$5,TRUE)</f>
        <v>0.62968862917696589</v>
      </c>
      <c r="E97">
        <f t="shared" si="6"/>
        <v>3.6447041563674176E-3</v>
      </c>
      <c r="F97">
        <f t="shared" si="7"/>
        <v>3.0219625102991809E-3</v>
      </c>
    </row>
    <row r="98" spans="1:6" x14ac:dyDescent="0.3">
      <c r="A98">
        <v>96</v>
      </c>
      <c r="B98">
        <v>145.75125795876374</v>
      </c>
      <c r="C98" s="7">
        <f t="shared" ref="C98:C129" si="8">A98/$O$4</f>
        <v>0.64</v>
      </c>
      <c r="D98" s="8">
        <f>_xlfn.NORM.DIST(B98,V!$B$5,V!$C$5,TRUE)</f>
        <v>0.63243493882059398</v>
      </c>
      <c r="E98">
        <f t="shared" si="6"/>
        <v>7.5650611794060296E-3</v>
      </c>
      <c r="F98">
        <f t="shared" si="7"/>
        <v>-8.9839451273932003E-4</v>
      </c>
    </row>
    <row r="99" spans="1:6" x14ac:dyDescent="0.3">
      <c r="A99">
        <v>97</v>
      </c>
      <c r="B99">
        <v>145.77468199480791</v>
      </c>
      <c r="C99" s="7">
        <f t="shared" si="8"/>
        <v>0.64666666666666661</v>
      </c>
      <c r="D99" s="8">
        <f>_xlfn.NORM.DIST(B99,V!$B$5,V!$C$5,TRUE)</f>
        <v>0.63295393997473925</v>
      </c>
      <c r="E99">
        <f t="shared" si="6"/>
        <v>1.3712726691927357E-2</v>
      </c>
      <c r="F99">
        <f t="shared" si="7"/>
        <v>-7.0460600252607586E-3</v>
      </c>
    </row>
    <row r="100" spans="1:6" x14ac:dyDescent="0.3">
      <c r="A100">
        <v>98</v>
      </c>
      <c r="B100">
        <v>145.85052021051524</v>
      </c>
      <c r="C100" s="7">
        <f t="shared" si="8"/>
        <v>0.65333333333333332</v>
      </c>
      <c r="D100" s="8">
        <f>_xlfn.NORM.DIST(B100,V!$B$5,V!$C$5,TRUE)</f>
        <v>0.63463259998163402</v>
      </c>
      <c r="E100">
        <f t="shared" si="6"/>
        <v>1.8700733351699306E-2</v>
      </c>
      <c r="F100">
        <f t="shared" si="7"/>
        <v>-1.2034066685032596E-2</v>
      </c>
    </row>
    <row r="101" spans="1:6" x14ac:dyDescent="0.3">
      <c r="A101">
        <v>99</v>
      </c>
      <c r="B101">
        <v>146.34704406365927</v>
      </c>
      <c r="C101" s="7">
        <f t="shared" si="8"/>
        <v>0.66</v>
      </c>
      <c r="D101" s="8">
        <f>_xlfn.NORM.DIST(B101,V!$B$5,V!$C$5,TRUE)</f>
        <v>0.6455580749877754</v>
      </c>
      <c r="E101">
        <f t="shared" si="6"/>
        <v>1.4441925012224632E-2</v>
      </c>
      <c r="F101">
        <f t="shared" si="7"/>
        <v>-7.7752583455579227E-3</v>
      </c>
    </row>
    <row r="102" spans="1:6" x14ac:dyDescent="0.3">
      <c r="A102">
        <v>100</v>
      </c>
      <c r="B102">
        <v>146.94507207299466</v>
      </c>
      <c r="C102" s="7">
        <f t="shared" si="8"/>
        <v>0.66666666666666663</v>
      </c>
      <c r="D102" s="8">
        <f>_xlfn.NORM.DIST(B102,V!$B$5,V!$C$5,TRUE)</f>
        <v>0.65855903492107393</v>
      </c>
      <c r="E102">
        <f t="shared" si="6"/>
        <v>8.1076317455927027E-3</v>
      </c>
      <c r="F102">
        <f t="shared" si="7"/>
        <v>-1.4409650789261041E-3</v>
      </c>
    </row>
    <row r="103" spans="1:6" x14ac:dyDescent="0.3">
      <c r="A103">
        <v>101</v>
      </c>
      <c r="B103">
        <v>146.9521456680377</v>
      </c>
      <c r="C103" s="7">
        <f t="shared" si="8"/>
        <v>0.67333333333333334</v>
      </c>
      <c r="D103" s="8">
        <f>_xlfn.NORM.DIST(B103,V!$B$5,V!$C$5,TRUE)</f>
        <v>0.65871172913978704</v>
      </c>
      <c r="E103">
        <f t="shared" si="6"/>
        <v>1.46216041935463E-2</v>
      </c>
      <c r="F103">
        <f t="shared" si="7"/>
        <v>-7.9549375268795908E-3</v>
      </c>
    </row>
    <row r="104" spans="1:6" x14ac:dyDescent="0.3">
      <c r="A104">
        <v>102</v>
      </c>
      <c r="B104">
        <v>147.16903059583274</v>
      </c>
      <c r="C104" s="7">
        <f t="shared" si="8"/>
        <v>0.68</v>
      </c>
      <c r="D104" s="8">
        <f>_xlfn.NORM.DIST(B104,V!$B$5,V!$C$5,TRUE)</f>
        <v>0.66338080174698899</v>
      </c>
      <c r="E104">
        <f t="shared" si="6"/>
        <v>1.6619198253011058E-2</v>
      </c>
      <c r="F104">
        <f t="shared" si="7"/>
        <v>-9.9525315863443486E-3</v>
      </c>
    </row>
    <row r="105" spans="1:6" x14ac:dyDescent="0.3">
      <c r="A105">
        <v>103</v>
      </c>
      <c r="B105">
        <v>147.25012569091632</v>
      </c>
      <c r="C105" s="7">
        <f t="shared" si="8"/>
        <v>0.68666666666666665</v>
      </c>
      <c r="D105" s="8">
        <f>_xlfn.NORM.DIST(B105,V!$B$5,V!$C$5,TRUE)</f>
        <v>0.665120205631619</v>
      </c>
      <c r="E105">
        <f t="shared" si="6"/>
        <v>2.1546461035047648E-2</v>
      </c>
      <c r="F105">
        <f t="shared" si="7"/>
        <v>-1.487979436838105E-2</v>
      </c>
    </row>
    <row r="106" spans="1:6" x14ac:dyDescent="0.3">
      <c r="A106">
        <v>104</v>
      </c>
      <c r="B106">
        <v>147.26581902199541</v>
      </c>
      <c r="C106" s="7">
        <f t="shared" si="8"/>
        <v>0.69333333333333336</v>
      </c>
      <c r="D106" s="8">
        <f>_xlfn.NORM.DIST(B106,V!$B$5,V!$C$5,TRUE)</f>
        <v>0.66545640371930292</v>
      </c>
      <c r="E106">
        <f t="shared" si="6"/>
        <v>2.7876929614030432E-2</v>
      </c>
      <c r="F106">
        <f t="shared" si="7"/>
        <v>-2.1210262947363723E-2</v>
      </c>
    </row>
    <row r="107" spans="1:6" x14ac:dyDescent="0.3">
      <c r="A107">
        <v>105</v>
      </c>
      <c r="B107">
        <v>147.50446588426712</v>
      </c>
      <c r="C107" s="7">
        <f t="shared" si="8"/>
        <v>0.7</v>
      </c>
      <c r="D107" s="8">
        <f>_xlfn.NORM.DIST(B107,V!$B$5,V!$C$5,TRUE)</f>
        <v>0.67055245471843583</v>
      </c>
      <c r="E107">
        <f t="shared" si="6"/>
        <v>2.9447545281564125E-2</v>
      </c>
      <c r="F107">
        <f t="shared" si="7"/>
        <v>-2.2780878614897526E-2</v>
      </c>
    </row>
    <row r="108" spans="1:6" x14ac:dyDescent="0.3">
      <c r="A108">
        <v>106</v>
      </c>
      <c r="B108">
        <v>147.62653371566557</v>
      </c>
      <c r="C108" s="7">
        <f t="shared" si="8"/>
        <v>0.70666666666666667</v>
      </c>
      <c r="D108" s="8">
        <f>_xlfn.NORM.DIST(B108,V!$B$5,V!$C$5,TRUE)</f>
        <v>0.67314696479019354</v>
      </c>
      <c r="E108">
        <f t="shared" si="6"/>
        <v>3.3519701876473129E-2</v>
      </c>
      <c r="F108">
        <f t="shared" si="7"/>
        <v>-2.685303520980642E-2</v>
      </c>
    </row>
    <row r="109" spans="1:6" x14ac:dyDescent="0.3">
      <c r="A109">
        <v>107</v>
      </c>
      <c r="B109">
        <v>147.70859514886979</v>
      </c>
      <c r="C109" s="7">
        <f t="shared" si="8"/>
        <v>0.71333333333333337</v>
      </c>
      <c r="D109" s="8">
        <f>_xlfn.NORM.DIST(B109,V!$B$5,V!$C$5,TRUE)</f>
        <v>0.67488646881074832</v>
      </c>
      <c r="E109">
        <f t="shared" si="6"/>
        <v>3.8446864522585056E-2</v>
      </c>
      <c r="F109">
        <f t="shared" si="7"/>
        <v>-3.1780197855918346E-2</v>
      </c>
    </row>
    <row r="110" spans="1:6" x14ac:dyDescent="0.3">
      <c r="A110">
        <v>108</v>
      </c>
      <c r="B110">
        <v>148.23408981887042</v>
      </c>
      <c r="C110" s="7">
        <f t="shared" si="8"/>
        <v>0.72</v>
      </c>
      <c r="D110" s="8">
        <f>_xlfn.NORM.DIST(B110,V!$B$5,V!$C$5,TRUE)</f>
        <v>0.68593416961492859</v>
      </c>
      <c r="E110">
        <f t="shared" si="6"/>
        <v>3.4065830385071383E-2</v>
      </c>
      <c r="F110">
        <f t="shared" si="7"/>
        <v>-2.7399163718404784E-2</v>
      </c>
    </row>
    <row r="111" spans="1:6" x14ac:dyDescent="0.3">
      <c r="A111">
        <v>109</v>
      </c>
      <c r="B111">
        <v>148.53073629514256</v>
      </c>
      <c r="C111" s="7">
        <f t="shared" si="8"/>
        <v>0.72666666666666668</v>
      </c>
      <c r="D111" s="8">
        <f>_xlfn.NORM.DIST(B111,V!$B$5,V!$C$5,TRUE)</f>
        <v>0.69209871351829588</v>
      </c>
      <c r="E111">
        <f t="shared" si="6"/>
        <v>3.45679531483708E-2</v>
      </c>
      <c r="F111">
        <f t="shared" si="7"/>
        <v>-2.7901286481704091E-2</v>
      </c>
    </row>
    <row r="112" spans="1:6" x14ac:dyDescent="0.3">
      <c r="A112">
        <v>110</v>
      </c>
      <c r="B112">
        <v>148.53516212373506</v>
      </c>
      <c r="C112" s="7">
        <f t="shared" si="8"/>
        <v>0.73333333333333328</v>
      </c>
      <c r="D112" s="8">
        <f>_xlfn.NORM.DIST(B112,V!$B$5,V!$C$5,TRUE)</f>
        <v>0.69219028225768597</v>
      </c>
      <c r="E112">
        <f t="shared" si="6"/>
        <v>4.1143051075647308E-2</v>
      </c>
      <c r="F112">
        <f t="shared" si="7"/>
        <v>-3.4476384408980709E-2</v>
      </c>
    </row>
    <row r="113" spans="1:6" x14ac:dyDescent="0.3">
      <c r="A113">
        <v>111</v>
      </c>
      <c r="B113">
        <v>148.68003553478047</v>
      </c>
      <c r="C113" s="7">
        <f t="shared" si="8"/>
        <v>0.74</v>
      </c>
      <c r="D113" s="8">
        <f>_xlfn.NORM.DIST(B113,V!$B$5,V!$C$5,TRUE)</f>
        <v>0.69518102422019601</v>
      </c>
      <c r="E113">
        <f t="shared" si="6"/>
        <v>4.4818975779803982E-2</v>
      </c>
      <c r="F113">
        <f t="shared" si="7"/>
        <v>-3.8152309113137273E-2</v>
      </c>
    </row>
    <row r="114" spans="1:6" x14ac:dyDescent="0.3">
      <c r="A114">
        <v>112</v>
      </c>
      <c r="B114">
        <v>148.90152023202972</v>
      </c>
      <c r="C114" s="7">
        <f t="shared" si="8"/>
        <v>0.7466666666666667</v>
      </c>
      <c r="D114" s="8">
        <f>_xlfn.NORM.DIST(B114,V!$B$5,V!$C$5,TRUE)</f>
        <v>0.699728161508266</v>
      </c>
      <c r="E114">
        <f t="shared" si="6"/>
        <v>4.6938505158400701E-2</v>
      </c>
      <c r="F114">
        <f t="shared" si="7"/>
        <v>-4.0271838491733991E-2</v>
      </c>
    </row>
    <row r="115" spans="1:6" x14ac:dyDescent="0.3">
      <c r="A115">
        <v>113</v>
      </c>
      <c r="B115">
        <v>149.06001901057607</v>
      </c>
      <c r="C115" s="7">
        <f t="shared" si="8"/>
        <v>0.7533333333333333</v>
      </c>
      <c r="D115" s="8">
        <f>_xlfn.NORM.DIST(B115,V!$B$5,V!$C$5,TRUE)</f>
        <v>0.70296323686012896</v>
      </c>
      <c r="E115">
        <f t="shared" si="6"/>
        <v>5.037009647320434E-2</v>
      </c>
      <c r="F115">
        <f t="shared" si="7"/>
        <v>-4.3703429806537741E-2</v>
      </c>
    </row>
    <row r="116" spans="1:6" x14ac:dyDescent="0.3">
      <c r="A116">
        <v>114</v>
      </c>
      <c r="B116">
        <v>149.81099901764537</v>
      </c>
      <c r="C116" s="7">
        <f t="shared" si="8"/>
        <v>0.76</v>
      </c>
      <c r="D116" s="8">
        <f>_xlfn.NORM.DIST(B116,V!$B$5,V!$C$5,TRUE)</f>
        <v>0.71806998850618964</v>
      </c>
      <c r="E116">
        <f t="shared" si="6"/>
        <v>4.1930011493810371E-2</v>
      </c>
      <c r="F116">
        <f t="shared" si="7"/>
        <v>-3.5263344827143661E-2</v>
      </c>
    </row>
    <row r="117" spans="1:6" x14ac:dyDescent="0.3">
      <c r="A117">
        <v>115</v>
      </c>
      <c r="B117">
        <v>149.98354835246573</v>
      </c>
      <c r="C117" s="7">
        <f t="shared" si="8"/>
        <v>0.76666666666666672</v>
      </c>
      <c r="D117" s="8">
        <f>_xlfn.NORM.DIST(B117,V!$B$5,V!$C$5,TRUE)</f>
        <v>0.72148798440754403</v>
      </c>
      <c r="E117">
        <f t="shared" si="6"/>
        <v>4.5178682259122693E-2</v>
      </c>
      <c r="F117">
        <f t="shared" si="7"/>
        <v>-3.8512015592455984E-2</v>
      </c>
    </row>
    <row r="118" spans="1:6" x14ac:dyDescent="0.3">
      <c r="A118">
        <v>116</v>
      </c>
      <c r="B118">
        <v>150.04852492769714</v>
      </c>
      <c r="C118" s="7">
        <f t="shared" si="8"/>
        <v>0.77333333333333332</v>
      </c>
      <c r="D118" s="8">
        <f>_xlfn.NORM.DIST(B118,V!$B$5,V!$C$5,TRUE)</f>
        <v>0.72276984014466961</v>
      </c>
      <c r="E118">
        <f t="shared" si="6"/>
        <v>5.0563493188663711E-2</v>
      </c>
      <c r="F118">
        <f t="shared" si="7"/>
        <v>-4.3896826521997112E-2</v>
      </c>
    </row>
    <row r="119" spans="1:6" x14ac:dyDescent="0.3">
      <c r="A119">
        <v>117</v>
      </c>
      <c r="B119">
        <v>150.26459813147085</v>
      </c>
      <c r="C119" s="7">
        <f t="shared" si="8"/>
        <v>0.78</v>
      </c>
      <c r="D119" s="8">
        <f>_xlfn.NORM.DIST(B119,V!$B$5,V!$C$5,TRUE)</f>
        <v>0.72701165372395438</v>
      </c>
      <c r="E119">
        <f t="shared" si="6"/>
        <v>5.298834627604565E-2</v>
      </c>
      <c r="F119">
        <f t="shared" si="7"/>
        <v>-4.6321679609378941E-2</v>
      </c>
    </row>
    <row r="120" spans="1:6" x14ac:dyDescent="0.3">
      <c r="A120">
        <v>118</v>
      </c>
      <c r="B120">
        <v>150.28958763527044</v>
      </c>
      <c r="C120" s="7">
        <f t="shared" si="8"/>
        <v>0.78666666666666663</v>
      </c>
      <c r="D120" s="8">
        <f>_xlfn.NORM.DIST(B120,V!$B$5,V!$C$5,TRUE)</f>
        <v>0.72750014813259389</v>
      </c>
      <c r="E120">
        <f t="shared" si="6"/>
        <v>5.9166518534072732E-2</v>
      </c>
      <c r="F120">
        <f t="shared" si="7"/>
        <v>-5.2499851867406133E-2</v>
      </c>
    </row>
    <row r="121" spans="1:6" x14ac:dyDescent="0.3">
      <c r="A121">
        <v>119</v>
      </c>
      <c r="B121">
        <v>150.33177795761731</v>
      </c>
      <c r="C121" s="7">
        <f t="shared" si="8"/>
        <v>0.79333333333333333</v>
      </c>
      <c r="D121" s="8">
        <f>_xlfn.NORM.DIST(B121,V!$B$5,V!$C$5,TRUE)</f>
        <v>0.72832389761655847</v>
      </c>
      <c r="E121">
        <f t="shared" si="6"/>
        <v>6.5009435716774866E-2</v>
      </c>
      <c r="F121">
        <f t="shared" si="7"/>
        <v>-5.8342769050108156E-2</v>
      </c>
    </row>
    <row r="122" spans="1:6" x14ac:dyDescent="0.3">
      <c r="A122">
        <v>120</v>
      </c>
      <c r="B122">
        <v>150.59427404470625</v>
      </c>
      <c r="C122" s="7">
        <f t="shared" si="8"/>
        <v>0.8</v>
      </c>
      <c r="D122" s="8">
        <f>_xlfn.NORM.DIST(B122,V!$B$5,V!$C$5,TRUE)</f>
        <v>0.73342101501211454</v>
      </c>
      <c r="E122">
        <f t="shared" si="6"/>
        <v>6.6578984987885503E-2</v>
      </c>
      <c r="F122">
        <f t="shared" si="7"/>
        <v>-5.9912318321218794E-2</v>
      </c>
    </row>
    <row r="123" spans="1:6" x14ac:dyDescent="0.3">
      <c r="A123">
        <v>121</v>
      </c>
      <c r="B123">
        <v>150.59898977473495</v>
      </c>
      <c r="C123" s="7">
        <f t="shared" si="8"/>
        <v>0.80666666666666664</v>
      </c>
      <c r="D123" s="8">
        <f>_xlfn.NORM.DIST(B123,V!$B$5,V!$C$5,TRUE)</f>
        <v>0.73351214037632739</v>
      </c>
      <c r="E123">
        <f t="shared" si="6"/>
        <v>7.315452629033925E-2</v>
      </c>
      <c r="F123">
        <f t="shared" si="7"/>
        <v>-6.6487859623672652E-2</v>
      </c>
    </row>
    <row r="124" spans="1:6" x14ac:dyDescent="0.3">
      <c r="A124">
        <v>122</v>
      </c>
      <c r="B124">
        <v>150.74788315236219</v>
      </c>
      <c r="C124" s="7">
        <f t="shared" si="8"/>
        <v>0.81333333333333335</v>
      </c>
      <c r="D124" s="8">
        <f>_xlfn.NORM.DIST(B124,V!$B$5,V!$C$5,TRUE)</f>
        <v>0.73638118571121924</v>
      </c>
      <c r="E124">
        <f t="shared" si="6"/>
        <v>7.6952147622114109E-2</v>
      </c>
      <c r="F124">
        <f t="shared" si="7"/>
        <v>-7.0285480955447399E-2</v>
      </c>
    </row>
    <row r="125" spans="1:6" x14ac:dyDescent="0.3">
      <c r="A125">
        <v>123</v>
      </c>
      <c r="B125">
        <v>150.75899604074948</v>
      </c>
      <c r="C125" s="7">
        <f t="shared" si="8"/>
        <v>0.82</v>
      </c>
      <c r="D125" s="8">
        <f>_xlfn.NORM.DIST(B125,V!$B$5,V!$C$5,TRUE)</f>
        <v>0.73659468763786073</v>
      </c>
      <c r="E125">
        <f t="shared" si="6"/>
        <v>8.3405312362139217E-2</v>
      </c>
      <c r="F125">
        <f t="shared" si="7"/>
        <v>-7.6738645695472618E-2</v>
      </c>
    </row>
    <row r="126" spans="1:6" x14ac:dyDescent="0.3">
      <c r="A126">
        <v>124</v>
      </c>
      <c r="B126">
        <v>151.10442326535122</v>
      </c>
      <c r="C126" s="7">
        <f t="shared" si="8"/>
        <v>0.82666666666666666</v>
      </c>
      <c r="D126" s="8">
        <f>_xlfn.NORM.DIST(B126,V!$B$5,V!$C$5,TRUE)</f>
        <v>0.74318676595977329</v>
      </c>
      <c r="E126">
        <f t="shared" si="6"/>
        <v>8.3479900706893373E-2</v>
      </c>
      <c r="F126">
        <f t="shared" si="7"/>
        <v>-7.6813234040226663E-2</v>
      </c>
    </row>
    <row r="127" spans="1:6" x14ac:dyDescent="0.3">
      <c r="A127">
        <v>125</v>
      </c>
      <c r="B127">
        <v>154.04499016643967</v>
      </c>
      <c r="C127" s="7">
        <f t="shared" si="8"/>
        <v>0.83333333333333337</v>
      </c>
      <c r="D127" s="8">
        <f>_xlfn.NORM.DIST(B127,V!$B$5,V!$C$5,TRUE)</f>
        <v>0.79564783916851101</v>
      </c>
      <c r="E127">
        <f t="shared" si="6"/>
        <v>3.7685494164822364E-2</v>
      </c>
      <c r="F127">
        <f t="shared" si="7"/>
        <v>-3.1018827498155654E-2</v>
      </c>
    </row>
    <row r="128" spans="1:6" x14ac:dyDescent="0.3">
      <c r="A128">
        <v>126</v>
      </c>
      <c r="B128">
        <v>154.29163830835023</v>
      </c>
      <c r="C128" s="7">
        <f t="shared" si="8"/>
        <v>0.84</v>
      </c>
      <c r="D128" s="8">
        <f>_xlfn.NORM.DIST(B128,V!$B$5,V!$C$5,TRUE)</f>
        <v>0.79973767670968687</v>
      </c>
      <c r="E128">
        <f t="shared" si="6"/>
        <v>4.0262323290313096E-2</v>
      </c>
      <c r="F128">
        <f t="shared" si="7"/>
        <v>-3.3595656623646497E-2</v>
      </c>
    </row>
    <row r="129" spans="1:6" x14ac:dyDescent="0.3">
      <c r="A129">
        <v>127</v>
      </c>
      <c r="B129">
        <v>155.33922613816685</v>
      </c>
      <c r="C129" s="7">
        <f t="shared" si="8"/>
        <v>0.84666666666666668</v>
      </c>
      <c r="D129" s="8">
        <f>_xlfn.NORM.DIST(B129,V!$B$5,V!$C$5,TRUE)</f>
        <v>0.8165532074395937</v>
      </c>
      <c r="E129">
        <f t="shared" si="6"/>
        <v>3.0113459227072981E-2</v>
      </c>
      <c r="F129">
        <f t="shared" si="7"/>
        <v>-2.3446792560406271E-2</v>
      </c>
    </row>
    <row r="130" spans="1:6" x14ac:dyDescent="0.3">
      <c r="A130">
        <v>128</v>
      </c>
      <c r="B130">
        <v>155.43914549984038</v>
      </c>
      <c r="C130" s="7">
        <f t="shared" ref="C130:C152" si="9">A130/$O$4</f>
        <v>0.85333333333333339</v>
      </c>
      <c r="D130" s="8">
        <f>_xlfn.NORM.DIST(B130,V!$B$5,V!$C$5,TRUE)</f>
        <v>0.81810976388830714</v>
      </c>
      <c r="E130">
        <f t="shared" si="6"/>
        <v>3.5223569445026248E-2</v>
      </c>
      <c r="F130">
        <f t="shared" si="7"/>
        <v>-2.8556902778359539E-2</v>
      </c>
    </row>
    <row r="131" spans="1:6" x14ac:dyDescent="0.3">
      <c r="A131">
        <v>129</v>
      </c>
      <c r="B131">
        <v>155.7481031237694</v>
      </c>
      <c r="C131" s="7">
        <f t="shared" si="9"/>
        <v>0.86</v>
      </c>
      <c r="D131" s="8">
        <f>_xlfn.NORM.DIST(B131,V!$B$5,V!$C$5,TRUE)</f>
        <v>0.82287028000429652</v>
      </c>
      <c r="E131">
        <f t="shared" si="6"/>
        <v>3.712971999570347E-2</v>
      </c>
      <c r="F131">
        <f t="shared" si="7"/>
        <v>-3.0463053329036871E-2</v>
      </c>
    </row>
    <row r="132" spans="1:6" x14ac:dyDescent="0.3">
      <c r="A132">
        <v>130</v>
      </c>
      <c r="B132">
        <v>155.81014203111408</v>
      </c>
      <c r="C132" s="7">
        <f t="shared" si="9"/>
        <v>0.8666666666666667</v>
      </c>
      <c r="D132" s="8">
        <f>_xlfn.NORM.DIST(B132,V!$B$5,V!$C$5,TRUE)</f>
        <v>0.82381662063413152</v>
      </c>
      <c r="E132">
        <f t="shared" ref="E132:E152" si="10">C132-D132</f>
        <v>4.2850046032535172E-2</v>
      </c>
      <c r="F132">
        <f t="shared" ref="F132:F152" si="11">D132-C131</f>
        <v>-3.6183379365868462E-2</v>
      </c>
    </row>
    <row r="133" spans="1:6" x14ac:dyDescent="0.3">
      <c r="A133">
        <v>131</v>
      </c>
      <c r="B133">
        <v>156.21956016606418</v>
      </c>
      <c r="C133" s="7">
        <f t="shared" si="9"/>
        <v>0.87333333333333329</v>
      </c>
      <c r="D133" s="8">
        <f>_xlfn.NORM.DIST(B133,V!$B$5,V!$C$5,TRUE)</f>
        <v>0.82998140531027542</v>
      </c>
      <c r="E133">
        <f t="shared" si="10"/>
        <v>4.3351928023057873E-2</v>
      </c>
      <c r="F133">
        <f t="shared" si="11"/>
        <v>-3.6685261356391274E-2</v>
      </c>
    </row>
    <row r="134" spans="1:6" x14ac:dyDescent="0.3">
      <c r="A134">
        <v>132</v>
      </c>
      <c r="B134">
        <v>156.71436393735348</v>
      </c>
      <c r="C134" s="7">
        <f t="shared" si="9"/>
        <v>0.88</v>
      </c>
      <c r="D134" s="8">
        <f>_xlfn.NORM.DIST(B134,V!$B$5,V!$C$5,TRUE)</f>
        <v>0.83724497067614823</v>
      </c>
      <c r="E134">
        <f t="shared" si="10"/>
        <v>4.2755029323851779E-2</v>
      </c>
      <c r="F134">
        <f t="shared" si="11"/>
        <v>-3.6088362657185069E-2</v>
      </c>
    </row>
    <row r="135" spans="1:6" x14ac:dyDescent="0.3">
      <c r="A135">
        <v>133</v>
      </c>
      <c r="B135">
        <v>157.30212943584775</v>
      </c>
      <c r="C135" s="7">
        <f t="shared" si="9"/>
        <v>0.88666666666666671</v>
      </c>
      <c r="D135" s="8">
        <f>_xlfn.NORM.DIST(B135,V!$B$5,V!$C$5,TRUE)</f>
        <v>0.8456069152868092</v>
      </c>
      <c r="E135">
        <f t="shared" si="10"/>
        <v>4.1059751379857512E-2</v>
      </c>
      <c r="F135">
        <f t="shared" si="11"/>
        <v>-3.4393084713190802E-2</v>
      </c>
    </row>
    <row r="136" spans="1:6" x14ac:dyDescent="0.3">
      <c r="A136">
        <v>134</v>
      </c>
      <c r="B136">
        <v>158.42470510382554</v>
      </c>
      <c r="C136" s="7">
        <f t="shared" si="9"/>
        <v>0.89333333333333331</v>
      </c>
      <c r="D136" s="8">
        <f>_xlfn.NORM.DIST(B136,V!$B$5,V!$C$5,TRUE)</f>
        <v>0.86077462830647167</v>
      </c>
      <c r="E136">
        <f t="shared" si="10"/>
        <v>3.2558705026861645E-2</v>
      </c>
      <c r="F136">
        <f t="shared" si="11"/>
        <v>-2.5892038360195047E-2</v>
      </c>
    </row>
    <row r="137" spans="1:6" x14ac:dyDescent="0.3">
      <c r="A137">
        <v>135</v>
      </c>
      <c r="B137">
        <v>158.6106672117603</v>
      </c>
      <c r="C137" s="7">
        <f t="shared" si="9"/>
        <v>0.9</v>
      </c>
      <c r="D137" s="8">
        <f>_xlfn.NORM.DIST(B137,V!$B$5,V!$C$5,TRUE)</f>
        <v>0.86318584448140501</v>
      </c>
      <c r="E137">
        <f t="shared" si="10"/>
        <v>3.6814155518595015E-2</v>
      </c>
      <c r="F137">
        <f t="shared" si="11"/>
        <v>-3.0147488851928306E-2</v>
      </c>
    </row>
    <row r="138" spans="1:6" x14ac:dyDescent="0.3">
      <c r="A138">
        <v>136</v>
      </c>
      <c r="B138">
        <v>159.85090420930646</v>
      </c>
      <c r="C138" s="7">
        <f t="shared" si="9"/>
        <v>0.90666666666666662</v>
      </c>
      <c r="D138" s="8">
        <f>_xlfn.NORM.DIST(B138,V!$B$5,V!$C$5,TRUE)</f>
        <v>0.87853615155097231</v>
      </c>
      <c r="E138">
        <f t="shared" si="10"/>
        <v>2.813051511569431E-2</v>
      </c>
      <c r="F138">
        <f t="shared" si="11"/>
        <v>-2.1463848449027711E-2</v>
      </c>
    </row>
    <row r="139" spans="1:6" x14ac:dyDescent="0.3">
      <c r="A139">
        <v>137</v>
      </c>
      <c r="B139">
        <v>161.04653503920417</v>
      </c>
      <c r="C139" s="7">
        <f t="shared" si="9"/>
        <v>0.91333333333333333</v>
      </c>
      <c r="D139" s="8">
        <f>_xlfn.NORM.DIST(B139,V!$B$5,V!$C$5,TRUE)</f>
        <v>0.89214780442563624</v>
      </c>
      <c r="E139">
        <f t="shared" si="10"/>
        <v>2.1185528907697093E-2</v>
      </c>
      <c r="F139">
        <f t="shared" si="11"/>
        <v>-1.4518862241030384E-2</v>
      </c>
    </row>
    <row r="140" spans="1:6" x14ac:dyDescent="0.3">
      <c r="A140">
        <v>138</v>
      </c>
      <c r="B140">
        <v>161.08572971337708</v>
      </c>
      <c r="C140" s="7">
        <f t="shared" si="9"/>
        <v>0.92</v>
      </c>
      <c r="D140" s="8">
        <f>_xlfn.NORM.DIST(B140,V!$B$5,V!$C$5,TRUE)</f>
        <v>0.89257462152513034</v>
      </c>
      <c r="E140">
        <f t="shared" si="10"/>
        <v>2.7425378474869699E-2</v>
      </c>
      <c r="F140">
        <f t="shared" si="11"/>
        <v>-2.075871180820299E-2</v>
      </c>
    </row>
    <row r="141" spans="1:6" x14ac:dyDescent="0.3">
      <c r="A141">
        <v>139</v>
      </c>
      <c r="B141">
        <v>164.44464371365029</v>
      </c>
      <c r="C141" s="7">
        <f t="shared" si="9"/>
        <v>0.92666666666666664</v>
      </c>
      <c r="D141" s="8">
        <f>_xlfn.NORM.DIST(B141,V!$B$5,V!$C$5,TRUE)</f>
        <v>0.92477165385600602</v>
      </c>
      <c r="E141">
        <f t="shared" si="10"/>
        <v>1.8950128106606234E-3</v>
      </c>
      <c r="F141">
        <f t="shared" si="11"/>
        <v>4.7716538560059751E-3</v>
      </c>
    </row>
    <row r="142" spans="1:6" x14ac:dyDescent="0.3">
      <c r="A142">
        <v>140</v>
      </c>
      <c r="B142">
        <v>165.08335455786437</v>
      </c>
      <c r="C142" s="7">
        <f t="shared" si="9"/>
        <v>0.93333333333333335</v>
      </c>
      <c r="D142" s="8">
        <f>_xlfn.NORM.DIST(B142,V!$B$5,V!$C$5,TRUE)</f>
        <v>0.92995976664214941</v>
      </c>
      <c r="E142">
        <f t="shared" si="10"/>
        <v>3.3735666911839379E-3</v>
      </c>
      <c r="F142">
        <f t="shared" si="11"/>
        <v>3.2930999754827717E-3</v>
      </c>
    </row>
    <row r="143" spans="1:6" x14ac:dyDescent="0.3">
      <c r="A143">
        <v>141</v>
      </c>
      <c r="B143">
        <v>165.13762410671916</v>
      </c>
      <c r="C143" s="7">
        <f t="shared" si="9"/>
        <v>0.94</v>
      </c>
      <c r="D143" s="8">
        <f>_xlfn.NORM.DIST(B143,V!$B$5,V!$C$5,TRUE)</f>
        <v>0.93038757412076623</v>
      </c>
      <c r="E143">
        <f t="shared" si="10"/>
        <v>9.6124258792337214E-3</v>
      </c>
      <c r="F143">
        <f t="shared" si="11"/>
        <v>-2.9457592125671228E-3</v>
      </c>
    </row>
    <row r="144" spans="1:6" x14ac:dyDescent="0.3">
      <c r="A144">
        <v>142</v>
      </c>
      <c r="B144">
        <v>168.19318524416303</v>
      </c>
      <c r="C144" s="7">
        <f t="shared" si="9"/>
        <v>0.94666666666666666</v>
      </c>
      <c r="D144" s="8">
        <f>_xlfn.NORM.DIST(B144,V!$B$5,V!$C$5,TRUE)</f>
        <v>0.9513839071437562</v>
      </c>
      <c r="E144">
        <f t="shared" si="10"/>
        <v>-4.717240477089546E-3</v>
      </c>
      <c r="F144">
        <f t="shared" si="11"/>
        <v>1.1383907143756256E-2</v>
      </c>
    </row>
    <row r="145" spans="1:6" x14ac:dyDescent="0.3">
      <c r="A145">
        <v>143</v>
      </c>
      <c r="B145">
        <v>169.55131549242651</v>
      </c>
      <c r="C145" s="7">
        <f t="shared" si="9"/>
        <v>0.95333333333333337</v>
      </c>
      <c r="D145" s="8">
        <f>_xlfn.NORM.DIST(B145,V!$B$5,V!$C$5,TRUE)</f>
        <v>0.958922132997858</v>
      </c>
      <c r="E145">
        <f t="shared" si="10"/>
        <v>-5.5887996645246352E-3</v>
      </c>
      <c r="F145">
        <f t="shared" si="11"/>
        <v>1.2255466331191345E-2</v>
      </c>
    </row>
    <row r="146" spans="1:6" x14ac:dyDescent="0.3">
      <c r="A146">
        <v>144</v>
      </c>
      <c r="B146">
        <v>173.16255970275961</v>
      </c>
      <c r="C146" s="7">
        <f t="shared" si="9"/>
        <v>0.96</v>
      </c>
      <c r="D146" s="8">
        <f>_xlfn.NORM.DIST(B146,V!$B$5,V!$C$5,TRUE)</f>
        <v>0.97445593770304217</v>
      </c>
      <c r="E146">
        <f t="shared" si="10"/>
        <v>-1.445593770304221E-2</v>
      </c>
      <c r="F146">
        <f t="shared" si="11"/>
        <v>2.1122604369708808E-2</v>
      </c>
    </row>
    <row r="147" spans="1:6" x14ac:dyDescent="0.3">
      <c r="A147">
        <v>145</v>
      </c>
      <c r="B147">
        <v>174.12054866203107</v>
      </c>
      <c r="C147" s="7">
        <f t="shared" si="9"/>
        <v>0.96666666666666667</v>
      </c>
      <c r="D147" s="8">
        <f>_xlfn.NORM.DIST(B147,V!$B$5,V!$C$5,TRUE)</f>
        <v>0.97763001802433147</v>
      </c>
      <c r="E147">
        <f t="shared" si="10"/>
        <v>-1.0963351357664797E-2</v>
      </c>
      <c r="F147">
        <f t="shared" si="11"/>
        <v>1.7630018024331506E-2</v>
      </c>
    </row>
    <row r="148" spans="1:6" x14ac:dyDescent="0.3">
      <c r="A148">
        <v>146</v>
      </c>
      <c r="B148">
        <v>175.38034434313886</v>
      </c>
      <c r="C148" s="7">
        <f t="shared" si="9"/>
        <v>0.97333333333333338</v>
      </c>
      <c r="D148" s="8">
        <f>_xlfn.NORM.DIST(B148,V!$B$5,V!$C$5,TRUE)</f>
        <v>0.98129204844676732</v>
      </c>
      <c r="E148">
        <f t="shared" si="10"/>
        <v>-7.958715113433934E-3</v>
      </c>
      <c r="F148">
        <f t="shared" si="11"/>
        <v>1.4625381780100644E-2</v>
      </c>
    </row>
    <row r="149" spans="1:6" x14ac:dyDescent="0.3">
      <c r="A149">
        <v>147</v>
      </c>
      <c r="B149">
        <v>175.883149394067</v>
      </c>
      <c r="C149" s="7">
        <f t="shared" si="9"/>
        <v>0.98</v>
      </c>
      <c r="D149" s="8">
        <f>_xlfn.NORM.DIST(B149,V!$B$5,V!$C$5,TRUE)</f>
        <v>0.98260410726907876</v>
      </c>
      <c r="E149">
        <f t="shared" si="10"/>
        <v>-2.6041072690787814E-3</v>
      </c>
      <c r="F149">
        <f t="shared" si="11"/>
        <v>9.27077393574538E-3</v>
      </c>
    </row>
    <row r="150" spans="1:6" x14ac:dyDescent="0.3">
      <c r="A150">
        <v>148</v>
      </c>
      <c r="B150">
        <v>175.95597263483796</v>
      </c>
      <c r="C150" s="7">
        <f t="shared" si="9"/>
        <v>0.98666666666666669</v>
      </c>
      <c r="D150" s="8">
        <f>_xlfn.NORM.DIST(B150,V!$B$5,V!$C$5,TRUE)</f>
        <v>0.98278746435670894</v>
      </c>
      <c r="E150">
        <f t="shared" si="10"/>
        <v>3.8792023099577522E-3</v>
      </c>
      <c r="F150">
        <f t="shared" si="11"/>
        <v>2.7874643567089574E-3</v>
      </c>
    </row>
    <row r="151" spans="1:6" x14ac:dyDescent="0.3">
      <c r="A151">
        <v>149</v>
      </c>
      <c r="B151">
        <v>177.57122613023967</v>
      </c>
      <c r="C151" s="7">
        <f t="shared" si="9"/>
        <v>0.99333333333333329</v>
      </c>
      <c r="D151" s="8">
        <f>_xlfn.NORM.DIST(B151,V!$B$5,V!$C$5,TRUE)</f>
        <v>0.9864499214700353</v>
      </c>
      <c r="E151">
        <f t="shared" si="10"/>
        <v>6.8834118632979946E-3</v>
      </c>
      <c r="F151">
        <f t="shared" si="11"/>
        <v>-2.1674519663139602E-4</v>
      </c>
    </row>
    <row r="152" spans="1:6" x14ac:dyDescent="0.3">
      <c r="A152">
        <v>150</v>
      </c>
      <c r="B152">
        <v>191.64853064343333</v>
      </c>
      <c r="C152" s="7">
        <f t="shared" si="9"/>
        <v>1</v>
      </c>
      <c r="D152" s="8">
        <f>_xlfn.NORM.DIST(B152,V!$B$5,V!$C$5,TRUE)</f>
        <v>0.99880981831934912</v>
      </c>
      <c r="E152">
        <f t="shared" si="10"/>
        <v>1.1901816806508814E-3</v>
      </c>
      <c r="F152">
        <f t="shared" si="11"/>
        <v>5.4764849860158282E-3</v>
      </c>
    </row>
  </sheetData>
  <sortState ref="B1:B151">
    <sortCondition ref="B1"/>
  </sortState>
  <mergeCells count="3">
    <mergeCell ref="I10:J10"/>
    <mergeCell ref="I8:J8"/>
    <mergeCell ref="I9:J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0FA9-78DE-4F97-A85B-FA1C0BC76FF6}">
  <dimension ref="B1:P301"/>
  <sheetViews>
    <sheetView zoomScale="80" zoomScaleNormal="80" workbookViewId="0">
      <selection activeCell="F3" sqref="F3"/>
    </sheetView>
  </sheetViews>
  <sheetFormatPr defaultRowHeight="14.4" x14ac:dyDescent="0.3"/>
  <sheetData>
    <row r="1" spans="2:16" ht="15" thickBot="1" x14ac:dyDescent="0.35">
      <c r="B1" t="s">
        <v>18</v>
      </c>
    </row>
    <row r="2" spans="2:16" ht="15" thickBot="1" x14ac:dyDescent="0.35">
      <c r="B2">
        <v>138.47053800294816</v>
      </c>
      <c r="D2" s="45" t="s">
        <v>19</v>
      </c>
      <c r="E2" s="46" t="s">
        <v>20</v>
      </c>
      <c r="F2" s="47" t="s">
        <v>21</v>
      </c>
      <c r="H2" s="15" t="s">
        <v>20</v>
      </c>
      <c r="I2" s="17" t="s">
        <v>21</v>
      </c>
      <c r="J2" s="11" t="s">
        <v>24</v>
      </c>
      <c r="M2" t="s">
        <v>23</v>
      </c>
      <c r="N2" t="s">
        <v>7</v>
      </c>
    </row>
    <row r="3" spans="2:16" x14ac:dyDescent="0.3">
      <c r="B3">
        <v>147.50303570384858</v>
      </c>
      <c r="D3" s="22">
        <v>86.852331049740314</v>
      </c>
      <c r="E3" s="21">
        <v>1</v>
      </c>
      <c r="F3" s="24">
        <f>$N$3*_xlfn.NORM.DIST(D3,V!$B$5,V!$C$5,TRUE)</f>
        <v>0.26550108064302308</v>
      </c>
      <c r="H3" s="25">
        <f>SUM(E3:E6)</f>
        <v>7</v>
      </c>
      <c r="I3" s="24">
        <f>SUM(F3:F6)</f>
        <v>5.83283019490705</v>
      </c>
      <c r="J3">
        <f>(H3-I3)*(H3-I3)/I3</f>
        <v>0.23355477673774863</v>
      </c>
      <c r="M3">
        <v>13</v>
      </c>
      <c r="N3">
        <v>300</v>
      </c>
    </row>
    <row r="4" spans="2:16" x14ac:dyDescent="0.3">
      <c r="B4">
        <v>135.44445017818362</v>
      </c>
      <c r="D4" s="22">
        <v>92.864309307187796</v>
      </c>
      <c r="E4" s="21">
        <v>0</v>
      </c>
      <c r="F4" s="24">
        <f>$N$3*(_xlfn.NORM.DIST(D4,V!$B$5,V!$C$5,TRUE)-_xlfn.NORM.DIST(D3,V!$B$5,V!$C$5,TRUE))</f>
        <v>0.56843065358822431</v>
      </c>
      <c r="H4" s="12">
        <f>E7</f>
        <v>5</v>
      </c>
      <c r="I4" s="13">
        <f>F7</f>
        <v>7.2085726679902615</v>
      </c>
      <c r="J4">
        <f t="shared" ref="J4:J15" si="0">(H4-I4)*(H4-I4)/I4</f>
        <v>0.67666561113457468</v>
      </c>
    </row>
    <row r="5" spans="2:16" x14ac:dyDescent="0.3">
      <c r="B5">
        <v>119.63071336926077</v>
      </c>
      <c r="D5" s="22">
        <v>98.876287564635277</v>
      </c>
      <c r="E5" s="21">
        <v>0</v>
      </c>
      <c r="F5" s="24">
        <f>$N$3*(_xlfn.NORM.DIST(D5,V!$B$5,V!$C$5,TRUE)-_xlfn.NORM.DIST(D4,V!$B$5,V!$C$5,TRUE))</f>
        <v>1.5002853571887069</v>
      </c>
      <c r="H5" s="12">
        <f t="shared" ref="H5:H14" si="1">E8</f>
        <v>24</v>
      </c>
      <c r="I5" s="13">
        <f t="shared" ref="I5:I14" si="2">F8</f>
        <v>13.123173010004892</v>
      </c>
      <c r="J5">
        <f t="shared" si="0"/>
        <v>9.0149970041614136</v>
      </c>
    </row>
    <row r="6" spans="2:16" x14ac:dyDescent="0.3">
      <c r="B6">
        <v>100.53598806611262</v>
      </c>
      <c r="D6" s="22">
        <v>104.88826582208276</v>
      </c>
      <c r="E6" s="21">
        <v>6</v>
      </c>
      <c r="F6" s="24">
        <f>$N$3*(_xlfn.NORM.DIST(D6,V!$B$5,V!$C$5,TRUE)-_xlfn.NORM.DIST(D5,V!$B$5,V!$C$5,TRUE))</f>
        <v>3.4986131034870955</v>
      </c>
      <c r="H6" s="12">
        <f t="shared" si="1"/>
        <v>27</v>
      </c>
      <c r="I6" s="13">
        <f t="shared" si="2"/>
        <v>21.109052999981756</v>
      </c>
      <c r="J6">
        <f t="shared" si="0"/>
        <v>1.6439987410640327</v>
      </c>
      <c r="M6" t="s">
        <v>22</v>
      </c>
    </row>
    <row r="7" spans="2:16" x14ac:dyDescent="0.3">
      <c r="B7">
        <v>137.63397909191553</v>
      </c>
      <c r="D7" s="22">
        <v>110.90024407953024</v>
      </c>
      <c r="E7" s="21">
        <v>5</v>
      </c>
      <c r="F7" s="13">
        <f>$N$3*(_xlfn.NORM.DIST(D7,V!$B$5,V!$C$5,TRUE)-_xlfn.NORM.DIST(D6,V!$B$5,V!$C$5,TRUE))</f>
        <v>7.2085726679902615</v>
      </c>
      <c r="H7" s="12">
        <f t="shared" si="1"/>
        <v>25</v>
      </c>
      <c r="I7" s="13">
        <f t="shared" si="2"/>
        <v>30.00145138533869</v>
      </c>
      <c r="J7">
        <f t="shared" si="0"/>
        <v>0.83377686094648618</v>
      </c>
      <c r="M7">
        <f>SUM(J3:J15)</f>
        <v>17.715247839824947</v>
      </c>
    </row>
    <row r="8" spans="2:16" x14ac:dyDescent="0.3">
      <c r="B8">
        <v>136.02960656375217</v>
      </c>
      <c r="D8" s="22">
        <v>116.91222233697772</v>
      </c>
      <c r="E8" s="21">
        <v>24</v>
      </c>
      <c r="F8" s="13">
        <f>$N$3*(_xlfn.NORM.DIST(D8,V!$B$5,V!$C$5,TRUE)-_xlfn.NORM.DIST(D7,V!$B$5,V!$C$5,TRUE))</f>
        <v>13.123173010004892</v>
      </c>
      <c r="H8" s="12">
        <f t="shared" si="1"/>
        <v>36</v>
      </c>
      <c r="I8" s="13">
        <f t="shared" si="2"/>
        <v>37.675745730665632</v>
      </c>
      <c r="J8">
        <f t="shared" si="0"/>
        <v>7.4533992609427266E-2</v>
      </c>
    </row>
    <row r="9" spans="2:16" x14ac:dyDescent="0.3">
      <c r="B9">
        <v>133.50632378991577</v>
      </c>
      <c r="D9" s="22">
        <v>122.9242005944252</v>
      </c>
      <c r="E9" s="21">
        <v>27</v>
      </c>
      <c r="F9" s="13">
        <f>$N$3*(_xlfn.NORM.DIST(D9,V!$B$5,V!$C$5,TRUE)-_xlfn.NORM.DIST(D8,V!$B$5,V!$C$5,TRUE))</f>
        <v>21.109052999981756</v>
      </c>
      <c r="H9" s="12">
        <f t="shared" si="1"/>
        <v>48</v>
      </c>
      <c r="I9" s="13">
        <f t="shared" si="2"/>
        <v>41.805086699129632</v>
      </c>
      <c r="J9">
        <f t="shared" si="0"/>
        <v>0.91799715861131315</v>
      </c>
      <c r="L9" s="56" t="s">
        <v>15</v>
      </c>
      <c r="M9" s="56"/>
      <c r="N9" s="9">
        <v>0.1</v>
      </c>
      <c r="O9" s="9">
        <v>0.05</v>
      </c>
      <c r="P9" s="9">
        <v>0.01</v>
      </c>
    </row>
    <row r="10" spans="2:16" x14ac:dyDescent="0.3">
      <c r="B10">
        <v>145.45466946277884</v>
      </c>
      <c r="D10" s="22">
        <v>128.93617885187268</v>
      </c>
      <c r="E10" s="21">
        <v>25</v>
      </c>
      <c r="F10" s="13">
        <f>$N$3*(_xlfn.NORM.DIST(D10,V!$B$5,V!$C$5,TRUE)-_xlfn.NORM.DIST(D9,V!$B$5,V!$C$5,TRUE))</f>
        <v>30.00145138533869</v>
      </c>
      <c r="H10" s="12">
        <f t="shared" si="1"/>
        <v>31</v>
      </c>
      <c r="I10" s="13">
        <f>F13</f>
        <v>40.986875512801547</v>
      </c>
      <c r="J10">
        <f t="shared" si="0"/>
        <v>2.4334053586749689</v>
      </c>
      <c r="L10" s="56" t="s">
        <v>25</v>
      </c>
      <c r="M10" s="56"/>
      <c r="N10">
        <f>_xlfn.CHISQ.INV(1-N9,$M$3-1)</f>
        <v>18.549347786703244</v>
      </c>
      <c r="O10">
        <f>_xlfn.CHISQ.INV(1-O9,$M$3-1)</f>
        <v>21.026069817483062</v>
      </c>
      <c r="P10">
        <f>_xlfn.CHISQ.INV(1-P9,$M$3-1)</f>
        <v>26.216967305535864</v>
      </c>
    </row>
    <row r="11" spans="2:16" x14ac:dyDescent="0.3">
      <c r="B11">
        <v>124.24188561330084</v>
      </c>
      <c r="D11" s="22">
        <v>134.94815710932016</v>
      </c>
      <c r="E11" s="21">
        <v>36</v>
      </c>
      <c r="F11" s="13">
        <f>$N$3*(_xlfn.NORM.DIST(D11,V!$B$5,V!$C$5,TRUE)-_xlfn.NORM.DIST(D10,V!$B$5,V!$C$5,TRUE))</f>
        <v>37.675745730665632</v>
      </c>
      <c r="H11" s="12">
        <f t="shared" si="1"/>
        <v>40</v>
      </c>
      <c r="I11" s="13">
        <f t="shared" si="2"/>
        <v>35.506574063662264</v>
      </c>
      <c r="J11">
        <f t="shared" si="0"/>
        <v>0.56865178288254459</v>
      </c>
      <c r="L11" s="56" t="s">
        <v>12</v>
      </c>
      <c r="M11" s="56"/>
      <c r="N11" t="b">
        <f>$M$7&lt;=N10</f>
        <v>1</v>
      </c>
      <c r="O11" t="b">
        <f t="shared" ref="O11:P11" si="3">$M$7&lt;=O10</f>
        <v>1</v>
      </c>
      <c r="P11" t="b">
        <f t="shared" si="3"/>
        <v>1</v>
      </c>
    </row>
    <row r="12" spans="2:16" x14ac:dyDescent="0.3">
      <c r="B12">
        <v>155.95702542545041</v>
      </c>
      <c r="D12" s="22">
        <v>140.96013536676764</v>
      </c>
      <c r="E12" s="21">
        <v>48</v>
      </c>
      <c r="F12" s="13">
        <f>$N$3*(_xlfn.NORM.DIST(D12,V!$B$5,V!$C$5,TRUE)-_xlfn.NORM.DIST(D11,V!$B$5,V!$C$5,TRUE))</f>
        <v>41.805086699129632</v>
      </c>
      <c r="H12" s="12">
        <f t="shared" si="1"/>
        <v>24</v>
      </c>
      <c r="I12" s="13">
        <f t="shared" si="2"/>
        <v>27.178156146968913</v>
      </c>
      <c r="J12">
        <f t="shared" si="0"/>
        <v>0.37164686374954031</v>
      </c>
    </row>
    <row r="13" spans="2:16" x14ac:dyDescent="0.3">
      <c r="B13">
        <v>125.06481915683253</v>
      </c>
      <c r="D13" s="22">
        <v>146.97211362421513</v>
      </c>
      <c r="E13" s="21">
        <v>31</v>
      </c>
      <c r="F13" s="13">
        <f>$N$3*(_xlfn.NORM.DIST(D13,V!$B$5,V!$C$5,TRUE)-_xlfn.NORM.DIST(D12,V!$B$5,V!$C$5,TRUE))</f>
        <v>40.986875512801547</v>
      </c>
      <c r="H13" s="12">
        <f t="shared" si="1"/>
        <v>17</v>
      </c>
      <c r="I13" s="13">
        <f>F16</f>
        <v>18.381315647990391</v>
      </c>
      <c r="J13">
        <f t="shared" si="0"/>
        <v>0.10380284827934592</v>
      </c>
    </row>
    <row r="14" spans="2:16" x14ac:dyDescent="0.3">
      <c r="B14">
        <v>100.92932633473538</v>
      </c>
      <c r="D14" s="22">
        <v>152.98409188166261</v>
      </c>
      <c r="E14" s="21">
        <v>40</v>
      </c>
      <c r="F14" s="13">
        <f>$N$3*(_xlfn.NORM.DIST(D14,V!$B$5,V!$C$5,TRUE)-_xlfn.NORM.DIST(D13,V!$B$5,V!$C$5,TRUE))</f>
        <v>35.506574063662264</v>
      </c>
      <c r="H14" s="12">
        <f t="shared" si="1"/>
        <v>8</v>
      </c>
      <c r="I14" s="13">
        <f t="shared" si="2"/>
        <v>10.984387682148666</v>
      </c>
      <c r="J14">
        <f t="shared" si="0"/>
        <v>0.81083899213018906</v>
      </c>
    </row>
    <row r="15" spans="2:16" ht="15" thickBot="1" x14ac:dyDescent="0.35">
      <c r="B15">
        <v>152.85341795664863</v>
      </c>
      <c r="D15" s="22">
        <v>158.99607013911009</v>
      </c>
      <c r="E15" s="21">
        <v>24</v>
      </c>
      <c r="F15" s="13">
        <f>$N$3*(_xlfn.NORM.DIST(D15,V!$B$5,V!$C$5,TRUE)-_xlfn.NORM.DIST(D14,V!$B$5,V!$C$5,TRUE))</f>
        <v>27.178156146968913</v>
      </c>
      <c r="H15" s="29">
        <f>SUM(E18:E20)</f>
        <v>8</v>
      </c>
      <c r="I15" s="28">
        <f>SUM(F18:F20)</f>
        <v>8.516956251400396</v>
      </c>
      <c r="J15">
        <f t="shared" si="0"/>
        <v>3.1377848843359743E-2</v>
      </c>
    </row>
    <row r="16" spans="2:16" x14ac:dyDescent="0.3">
      <c r="B16">
        <v>136.00152477796655</v>
      </c>
      <c r="D16" s="22">
        <v>165.00804839655757</v>
      </c>
      <c r="E16" s="21">
        <v>17</v>
      </c>
      <c r="F16" s="13">
        <f>$N$3*(_xlfn.NORM.DIST(D16,V!$B$5,V!$C$5,TRUE)-_xlfn.NORM.DIST(D15,V!$B$5,V!$C$5,TRUE))</f>
        <v>18.381315647990391</v>
      </c>
      <c r="H16" s="8"/>
      <c r="I16" s="10"/>
    </row>
    <row r="17" spans="2:9" x14ac:dyDescent="0.3">
      <c r="B17">
        <v>136.36962229487835</v>
      </c>
      <c r="D17" s="22">
        <v>171.02002665400505</v>
      </c>
      <c r="E17" s="21">
        <v>8</v>
      </c>
      <c r="F17" s="13">
        <f>$N$3*(_xlfn.NORM.DIST(D17,V!$B$5,V!$C$5,TRUE)-_xlfn.NORM.DIST(D16,V!$B$5,V!$C$5,TRUE))</f>
        <v>10.984387682148666</v>
      </c>
      <c r="H17" s="8"/>
      <c r="I17" s="10"/>
    </row>
    <row r="18" spans="2:9" x14ac:dyDescent="0.3">
      <c r="B18">
        <v>121.68951606203336</v>
      </c>
      <c r="D18" s="22">
        <v>177.03200491145253</v>
      </c>
      <c r="E18" s="21">
        <v>1</v>
      </c>
      <c r="F18" s="27">
        <f>$N$3*(_xlfn.NORM.DIST(D18,V!$B$5,V!$C$5,TRUE)-_xlfn.NORM.DIST(D17,V!$B$5,V!$C$5,TRUE))</f>
        <v>5.7998159024095886</v>
      </c>
      <c r="H18" s="8"/>
      <c r="I18" s="10"/>
    </row>
    <row r="19" spans="2:9" x14ac:dyDescent="0.3">
      <c r="B19">
        <v>155.96510401213891</v>
      </c>
      <c r="D19" s="22">
        <v>183.04398316890001</v>
      </c>
      <c r="E19" s="21">
        <v>6</v>
      </c>
      <c r="F19" s="27">
        <f>$N$3*(_xlfn.NORM.DIST(D19,V!$B$5,V!$C$5,TRUE)-_xlfn.NORM.DIST(D18,V!$B$5,V!$C$5,TRUE))</f>
        <v>2.7057476837072492</v>
      </c>
      <c r="H19" s="8"/>
      <c r="I19" s="10"/>
    </row>
    <row r="20" spans="2:9" ht="15" thickBot="1" x14ac:dyDescent="0.35">
      <c r="B20">
        <v>133.34513859139406</v>
      </c>
      <c r="D20" s="4">
        <f>MAX(B2:B301)</f>
        <v>189.05596142634749</v>
      </c>
      <c r="E20" s="5">
        <v>1</v>
      </c>
      <c r="F20" s="28">
        <f>_xlfn.EXPON.DIST(D20,V!$D$5,TRUE)-_xlfn.EXPON.DIST(D19,V!$D$5,TRUE)</f>
        <v>1.1392665283559533E-2</v>
      </c>
      <c r="H20" s="8"/>
      <c r="I20" s="10"/>
    </row>
    <row r="21" spans="2:9" x14ac:dyDescent="0.3">
      <c r="B21">
        <v>114.19521605479531</v>
      </c>
    </row>
    <row r="22" spans="2:9" x14ac:dyDescent="0.3">
      <c r="B22">
        <v>141.03125671557791</v>
      </c>
    </row>
    <row r="23" spans="2:9" x14ac:dyDescent="0.3">
      <c r="B23">
        <v>137.92252765473677</v>
      </c>
    </row>
    <row r="24" spans="2:9" x14ac:dyDescent="0.3">
      <c r="B24">
        <v>157.1003193827346</v>
      </c>
    </row>
    <row r="25" spans="2:9" x14ac:dyDescent="0.3">
      <c r="B25">
        <v>134.621941823425</v>
      </c>
    </row>
    <row r="26" spans="2:9" x14ac:dyDescent="0.3">
      <c r="B26">
        <v>138.99350086707273</v>
      </c>
    </row>
    <row r="27" spans="2:9" x14ac:dyDescent="0.3">
      <c r="B27">
        <v>119.12589833504171</v>
      </c>
    </row>
    <row r="28" spans="2:9" x14ac:dyDescent="0.3">
      <c r="B28">
        <v>154.35653757653199</v>
      </c>
    </row>
    <row r="29" spans="2:9" x14ac:dyDescent="0.3">
      <c r="B29">
        <v>129.39784063622938</v>
      </c>
    </row>
    <row r="30" spans="2:9" x14ac:dyDescent="0.3">
      <c r="B30">
        <v>155.38812284707092</v>
      </c>
    </row>
    <row r="31" spans="2:9" x14ac:dyDescent="0.3">
      <c r="B31">
        <v>120.78815451663104</v>
      </c>
    </row>
    <row r="32" spans="2:9" x14ac:dyDescent="0.3">
      <c r="B32">
        <v>134.60416120200534</v>
      </c>
    </row>
    <row r="33" spans="2:2" x14ac:dyDescent="0.3">
      <c r="B33">
        <v>134.07352561320295</v>
      </c>
    </row>
    <row r="34" spans="2:2" x14ac:dyDescent="0.3">
      <c r="B34">
        <v>161.73240318370517</v>
      </c>
    </row>
    <row r="35" spans="2:2" x14ac:dyDescent="0.3">
      <c r="B35">
        <v>128.40641637798399</v>
      </c>
    </row>
    <row r="36" spans="2:2" x14ac:dyDescent="0.3">
      <c r="B36">
        <v>138.59324361750623</v>
      </c>
    </row>
    <row r="37" spans="2:2" x14ac:dyDescent="0.3">
      <c r="B37">
        <v>120.50725935172522</v>
      </c>
    </row>
    <row r="38" spans="2:2" x14ac:dyDescent="0.3">
      <c r="B38">
        <v>134.45488128912984</v>
      </c>
    </row>
    <row r="39" spans="2:2" x14ac:dyDescent="0.3">
      <c r="B39">
        <v>167.17481947911438</v>
      </c>
    </row>
    <row r="40" spans="2:2" x14ac:dyDescent="0.3">
      <c r="B40">
        <v>157.66628429322736</v>
      </c>
    </row>
    <row r="41" spans="2:2" x14ac:dyDescent="0.3">
      <c r="B41">
        <v>116.23063336504856</v>
      </c>
    </row>
    <row r="42" spans="2:2" x14ac:dyDescent="0.3">
      <c r="B42">
        <v>143.80752680939622</v>
      </c>
    </row>
    <row r="43" spans="2:2" x14ac:dyDescent="0.3">
      <c r="B43">
        <v>157.47108399285935</v>
      </c>
    </row>
    <row r="44" spans="2:2" x14ac:dyDescent="0.3">
      <c r="B44">
        <v>117.03335111509659</v>
      </c>
    </row>
    <row r="45" spans="2:2" x14ac:dyDescent="0.3">
      <c r="B45">
        <v>149.78490788838826</v>
      </c>
    </row>
    <row r="46" spans="2:2" x14ac:dyDescent="0.3">
      <c r="B46">
        <v>113.76299234019825</v>
      </c>
    </row>
    <row r="47" spans="2:2" x14ac:dyDescent="0.3">
      <c r="B47">
        <v>178.1615427613724</v>
      </c>
    </row>
    <row r="48" spans="2:2" x14ac:dyDescent="0.3">
      <c r="B48">
        <v>160.00084123210399</v>
      </c>
    </row>
    <row r="49" spans="2:2" x14ac:dyDescent="0.3">
      <c r="B49">
        <v>112.80183379189111</v>
      </c>
    </row>
    <row r="50" spans="2:2" x14ac:dyDescent="0.3">
      <c r="B50">
        <v>159.41265054483665</v>
      </c>
    </row>
    <row r="51" spans="2:2" x14ac:dyDescent="0.3">
      <c r="B51">
        <v>125.21912402793532</v>
      </c>
    </row>
    <row r="52" spans="2:2" x14ac:dyDescent="0.3">
      <c r="B52">
        <v>101.2855572195258</v>
      </c>
    </row>
    <row r="53" spans="2:2" x14ac:dyDescent="0.3">
      <c r="B53">
        <v>136.9106943353836</v>
      </c>
    </row>
    <row r="54" spans="2:2" x14ac:dyDescent="0.3">
      <c r="B54">
        <v>137.8307835135638</v>
      </c>
    </row>
    <row r="55" spans="2:2" x14ac:dyDescent="0.3">
      <c r="B55">
        <v>135.53201973867544</v>
      </c>
    </row>
    <row r="56" spans="2:2" x14ac:dyDescent="0.3">
      <c r="B56">
        <v>142.15217028198822</v>
      </c>
    </row>
    <row r="57" spans="2:2" x14ac:dyDescent="0.3">
      <c r="B57">
        <v>140.67317046159587</v>
      </c>
    </row>
    <row r="58" spans="2:2" x14ac:dyDescent="0.3">
      <c r="B58">
        <v>144.14968781115022</v>
      </c>
    </row>
    <row r="59" spans="2:2" x14ac:dyDescent="0.3">
      <c r="B59">
        <v>122.08184933901066</v>
      </c>
    </row>
    <row r="60" spans="2:2" x14ac:dyDescent="0.3">
      <c r="B60">
        <v>138.15425553606474</v>
      </c>
    </row>
    <row r="61" spans="2:2" x14ac:dyDescent="0.3">
      <c r="B61">
        <v>122.04783423716435</v>
      </c>
    </row>
    <row r="62" spans="2:2" x14ac:dyDescent="0.3">
      <c r="B62">
        <v>126.71316006948473</v>
      </c>
    </row>
    <row r="63" spans="2:2" x14ac:dyDescent="0.3">
      <c r="B63">
        <v>116.52764704980655</v>
      </c>
    </row>
    <row r="64" spans="2:2" x14ac:dyDescent="0.3">
      <c r="B64">
        <v>128.66435134914354</v>
      </c>
    </row>
    <row r="65" spans="2:2" x14ac:dyDescent="0.3">
      <c r="B65">
        <v>162.00908511440502</v>
      </c>
    </row>
    <row r="66" spans="2:2" x14ac:dyDescent="0.3">
      <c r="B66">
        <v>144.45182308794756</v>
      </c>
    </row>
    <row r="67" spans="2:2" x14ac:dyDescent="0.3">
      <c r="B67">
        <v>148.56909991853172</v>
      </c>
    </row>
    <row r="68" spans="2:2" x14ac:dyDescent="0.3">
      <c r="B68">
        <v>163.20533440069994</v>
      </c>
    </row>
    <row r="69" spans="2:2" x14ac:dyDescent="0.3">
      <c r="B69">
        <v>115.89063696068479</v>
      </c>
    </row>
    <row r="70" spans="2:2" x14ac:dyDescent="0.3">
      <c r="B70">
        <v>149.6593225862307</v>
      </c>
    </row>
    <row r="71" spans="2:2" x14ac:dyDescent="0.3">
      <c r="B71">
        <v>116.42606558656553</v>
      </c>
    </row>
    <row r="72" spans="2:2" x14ac:dyDescent="0.3">
      <c r="B72">
        <v>146.14252826380834</v>
      </c>
    </row>
    <row r="73" spans="2:2" x14ac:dyDescent="0.3">
      <c r="B73">
        <v>178.99800503859296</v>
      </c>
    </row>
    <row r="74" spans="2:2" x14ac:dyDescent="0.3">
      <c r="B74">
        <v>133.65295593634073</v>
      </c>
    </row>
    <row r="75" spans="2:2" x14ac:dyDescent="0.3">
      <c r="B75">
        <v>117.82756508968305</v>
      </c>
    </row>
    <row r="76" spans="2:2" x14ac:dyDescent="0.3">
      <c r="B76">
        <v>147.02431179888663</v>
      </c>
    </row>
    <row r="77" spans="2:2" x14ac:dyDescent="0.3">
      <c r="B77">
        <v>125.30056700474233</v>
      </c>
    </row>
    <row r="78" spans="2:2" x14ac:dyDescent="0.3">
      <c r="B78">
        <v>145.91955540585332</v>
      </c>
    </row>
    <row r="79" spans="2:2" x14ac:dyDescent="0.3">
      <c r="B79">
        <v>140.85803094407311</v>
      </c>
    </row>
    <row r="80" spans="2:2" x14ac:dyDescent="0.3">
      <c r="B80">
        <v>149.68224412645213</v>
      </c>
    </row>
    <row r="81" spans="2:2" x14ac:dyDescent="0.3">
      <c r="B81">
        <v>146.16612624071422</v>
      </c>
    </row>
    <row r="82" spans="2:2" x14ac:dyDescent="0.3">
      <c r="B82">
        <v>147.19747959010419</v>
      </c>
    </row>
    <row r="83" spans="2:2" x14ac:dyDescent="0.3">
      <c r="B83">
        <v>148.0721315498522</v>
      </c>
    </row>
    <row r="84" spans="2:2" x14ac:dyDescent="0.3">
      <c r="B84">
        <v>135.96810880575504</v>
      </c>
    </row>
    <row r="85" spans="2:2" x14ac:dyDescent="0.3">
      <c r="B85">
        <v>130.44291598693235</v>
      </c>
    </row>
    <row r="86" spans="2:2" x14ac:dyDescent="0.3">
      <c r="B86">
        <v>155.47648480482167</v>
      </c>
    </row>
    <row r="87" spans="2:2" x14ac:dyDescent="0.3">
      <c r="B87">
        <v>126.48425389546901</v>
      </c>
    </row>
    <row r="88" spans="2:2" x14ac:dyDescent="0.3">
      <c r="B88">
        <v>107.22954165306874</v>
      </c>
    </row>
    <row r="89" spans="2:2" x14ac:dyDescent="0.3">
      <c r="B89">
        <v>125.35530039589503</v>
      </c>
    </row>
    <row r="90" spans="2:2" x14ac:dyDescent="0.3">
      <c r="B90">
        <v>142.69739757641219</v>
      </c>
    </row>
    <row r="91" spans="2:2" x14ac:dyDescent="0.3">
      <c r="B91">
        <v>128.72275682515465</v>
      </c>
    </row>
    <row r="92" spans="2:2" x14ac:dyDescent="0.3">
      <c r="B92">
        <v>114.19111878116382</v>
      </c>
    </row>
    <row r="93" spans="2:2" x14ac:dyDescent="0.3">
      <c r="B93">
        <v>147.53747599446797</v>
      </c>
    </row>
    <row r="94" spans="2:2" x14ac:dyDescent="0.3">
      <c r="B94">
        <v>123.86226934599108</v>
      </c>
    </row>
    <row r="95" spans="2:2" x14ac:dyDescent="0.3">
      <c r="B95">
        <v>161.17869144058204</v>
      </c>
    </row>
    <row r="96" spans="2:2" x14ac:dyDescent="0.3">
      <c r="B96">
        <v>100.78182448400185</v>
      </c>
    </row>
    <row r="97" spans="2:2" x14ac:dyDescent="0.3">
      <c r="B97">
        <v>138.10976532899076</v>
      </c>
    </row>
    <row r="98" spans="2:2" x14ac:dyDescent="0.3">
      <c r="B98">
        <v>130.4870583122829</v>
      </c>
    </row>
    <row r="99" spans="2:2" x14ac:dyDescent="0.3">
      <c r="B99">
        <v>120.0069281263859</v>
      </c>
    </row>
    <row r="100" spans="2:2" x14ac:dyDescent="0.3">
      <c r="B100">
        <v>146.2899141539674</v>
      </c>
    </row>
    <row r="101" spans="2:2" x14ac:dyDescent="0.3">
      <c r="B101">
        <v>139.74314732753555</v>
      </c>
    </row>
    <row r="102" spans="2:2" x14ac:dyDescent="0.3">
      <c r="B102">
        <v>150.09347897706903</v>
      </c>
    </row>
    <row r="103" spans="2:2" x14ac:dyDescent="0.3">
      <c r="B103">
        <v>112.60361851658672</v>
      </c>
    </row>
    <row r="104" spans="2:2" x14ac:dyDescent="0.3">
      <c r="B104">
        <v>137.5328228174476</v>
      </c>
    </row>
    <row r="105" spans="2:2" x14ac:dyDescent="0.3">
      <c r="B105">
        <v>132.77550159604289</v>
      </c>
    </row>
    <row r="106" spans="2:2" x14ac:dyDescent="0.3">
      <c r="B106">
        <v>135.39725422437186</v>
      </c>
    </row>
    <row r="107" spans="2:2" x14ac:dyDescent="0.3">
      <c r="B107">
        <v>152.08749836223433</v>
      </c>
    </row>
    <row r="108" spans="2:2" x14ac:dyDescent="0.3">
      <c r="B108">
        <v>129.65569830033928</v>
      </c>
    </row>
    <row r="109" spans="2:2" x14ac:dyDescent="0.3">
      <c r="B109">
        <v>147.89498244557763</v>
      </c>
    </row>
    <row r="110" spans="2:2" x14ac:dyDescent="0.3">
      <c r="B110">
        <v>154.47203430871014</v>
      </c>
    </row>
    <row r="111" spans="2:2" x14ac:dyDescent="0.3">
      <c r="B111">
        <v>136.56231011613272</v>
      </c>
    </row>
    <row r="112" spans="2:2" x14ac:dyDescent="0.3">
      <c r="B112">
        <v>105.52105585578829</v>
      </c>
    </row>
    <row r="113" spans="2:2" x14ac:dyDescent="0.3">
      <c r="B113">
        <v>118.19376858387841</v>
      </c>
    </row>
    <row r="114" spans="2:2" x14ac:dyDescent="0.3">
      <c r="B114">
        <v>180.06546078016981</v>
      </c>
    </row>
    <row r="115" spans="2:2" x14ac:dyDescent="0.3">
      <c r="B115">
        <v>119.46446455898695</v>
      </c>
    </row>
    <row r="116" spans="2:2" x14ac:dyDescent="0.3">
      <c r="B116">
        <v>132.63576910379925</v>
      </c>
    </row>
    <row r="117" spans="2:2" x14ac:dyDescent="0.3">
      <c r="B117">
        <v>139.64819494380208</v>
      </c>
    </row>
    <row r="118" spans="2:2" x14ac:dyDescent="0.3">
      <c r="B118">
        <v>132.65861333697103</v>
      </c>
    </row>
    <row r="119" spans="2:2" x14ac:dyDescent="0.3">
      <c r="B119">
        <v>112.17069903854281</v>
      </c>
    </row>
    <row r="120" spans="2:2" x14ac:dyDescent="0.3">
      <c r="B120">
        <v>115.7043269710266</v>
      </c>
    </row>
    <row r="121" spans="2:2" x14ac:dyDescent="0.3">
      <c r="B121">
        <v>128.53733586656745</v>
      </c>
    </row>
    <row r="122" spans="2:2" x14ac:dyDescent="0.3">
      <c r="B122">
        <v>119.3207507536863</v>
      </c>
    </row>
    <row r="123" spans="2:2" x14ac:dyDescent="0.3">
      <c r="B123">
        <v>138.96874328442209</v>
      </c>
    </row>
    <row r="124" spans="2:2" x14ac:dyDescent="0.3">
      <c r="B124">
        <v>151.16565044867457</v>
      </c>
    </row>
    <row r="125" spans="2:2" x14ac:dyDescent="0.3">
      <c r="B125">
        <v>150.55322400134173</v>
      </c>
    </row>
    <row r="126" spans="2:2" x14ac:dyDescent="0.3">
      <c r="B126">
        <v>129.19649442541413</v>
      </c>
    </row>
    <row r="127" spans="2:2" x14ac:dyDescent="0.3">
      <c r="B127">
        <v>113.42848473635968</v>
      </c>
    </row>
    <row r="128" spans="2:2" x14ac:dyDescent="0.3">
      <c r="B128">
        <v>135.64904328508419</v>
      </c>
    </row>
    <row r="129" spans="2:2" x14ac:dyDescent="0.3">
      <c r="B129">
        <v>107.04415934800636</v>
      </c>
    </row>
    <row r="130" spans="2:2" x14ac:dyDescent="0.3">
      <c r="B130">
        <v>125.48494431815925</v>
      </c>
    </row>
    <row r="131" spans="2:2" x14ac:dyDescent="0.3">
      <c r="B131">
        <v>111.71899394743377</v>
      </c>
    </row>
    <row r="132" spans="2:2" x14ac:dyDescent="0.3">
      <c r="B132">
        <v>133.40408521675272</v>
      </c>
    </row>
    <row r="133" spans="2:2" x14ac:dyDescent="0.3">
      <c r="B133">
        <v>142.20199467548809</v>
      </c>
    </row>
    <row r="134" spans="2:2" x14ac:dyDescent="0.3">
      <c r="B134">
        <v>119.50485749242944</v>
      </c>
    </row>
    <row r="135" spans="2:2" x14ac:dyDescent="0.3">
      <c r="B135">
        <v>169.58672212116653</v>
      </c>
    </row>
    <row r="136" spans="2:2" x14ac:dyDescent="0.3">
      <c r="B136">
        <v>125.62672544721863</v>
      </c>
    </row>
    <row r="137" spans="2:2" x14ac:dyDescent="0.3">
      <c r="B137">
        <v>141.55035422721994</v>
      </c>
    </row>
    <row r="138" spans="2:2" x14ac:dyDescent="0.3">
      <c r="B138">
        <v>149.22833578442805</v>
      </c>
    </row>
    <row r="139" spans="2:2" x14ac:dyDescent="0.3">
      <c r="B139">
        <v>117.25170487683499</v>
      </c>
    </row>
    <row r="140" spans="2:2" x14ac:dyDescent="0.3">
      <c r="B140">
        <v>137.12464159529191</v>
      </c>
    </row>
    <row r="141" spans="2:2" x14ac:dyDescent="0.3">
      <c r="B141">
        <v>160.86579115712084</v>
      </c>
    </row>
    <row r="142" spans="2:2" x14ac:dyDescent="0.3">
      <c r="B142">
        <v>147.00730424796348</v>
      </c>
    </row>
    <row r="143" spans="2:2" x14ac:dyDescent="0.3">
      <c r="B143">
        <v>146.10368147135887</v>
      </c>
    </row>
    <row r="144" spans="2:2" x14ac:dyDescent="0.3">
      <c r="B144">
        <v>124.92079612333328</v>
      </c>
    </row>
    <row r="145" spans="2:2" x14ac:dyDescent="0.3">
      <c r="B145">
        <v>140.41815383156063</v>
      </c>
    </row>
    <row r="146" spans="2:2" x14ac:dyDescent="0.3">
      <c r="B146">
        <v>158.56807102740277</v>
      </c>
    </row>
    <row r="147" spans="2:2" x14ac:dyDescent="0.3">
      <c r="B147">
        <v>149.31739350562566</v>
      </c>
    </row>
    <row r="148" spans="2:2" x14ac:dyDescent="0.3">
      <c r="B148">
        <v>134.41234308505955</v>
      </c>
    </row>
    <row r="149" spans="2:2" x14ac:dyDescent="0.3">
      <c r="B149">
        <v>142.05781702788954</v>
      </c>
    </row>
    <row r="150" spans="2:2" x14ac:dyDescent="0.3">
      <c r="B150">
        <v>150.09657125905505</v>
      </c>
    </row>
    <row r="151" spans="2:2" x14ac:dyDescent="0.3">
      <c r="B151">
        <v>170.56937202927656</v>
      </c>
    </row>
    <row r="152" spans="2:2" x14ac:dyDescent="0.3">
      <c r="B152">
        <v>153.36820560027263</v>
      </c>
    </row>
    <row r="153" spans="2:2" x14ac:dyDescent="0.3">
      <c r="B153">
        <v>147.80526761445799</v>
      </c>
    </row>
    <row r="154" spans="2:2" x14ac:dyDescent="0.3">
      <c r="B154">
        <v>140.42074361772393</v>
      </c>
    </row>
    <row r="155" spans="2:2" x14ac:dyDescent="0.3">
      <c r="B155">
        <v>129.1741913415899</v>
      </c>
    </row>
    <row r="156" spans="2:2" x14ac:dyDescent="0.3">
      <c r="B156">
        <v>135.60064907200285</v>
      </c>
    </row>
    <row r="157" spans="2:2" x14ac:dyDescent="0.3">
      <c r="B157">
        <v>159.53800392584526</v>
      </c>
    </row>
    <row r="158" spans="2:2" x14ac:dyDescent="0.3">
      <c r="B158">
        <v>118.75049530193792</v>
      </c>
    </row>
    <row r="159" spans="2:2" x14ac:dyDescent="0.3">
      <c r="B159">
        <v>177.67667294596322</v>
      </c>
    </row>
    <row r="160" spans="2:2" x14ac:dyDescent="0.3">
      <c r="B160">
        <v>137.79276777189807</v>
      </c>
    </row>
    <row r="161" spans="2:2" x14ac:dyDescent="0.3">
      <c r="B161">
        <v>152.69304448214825</v>
      </c>
    </row>
    <row r="162" spans="2:2" x14ac:dyDescent="0.3">
      <c r="B162">
        <v>118.60770918123308</v>
      </c>
    </row>
    <row r="163" spans="2:2" x14ac:dyDescent="0.3">
      <c r="B163">
        <v>135.86235276183288</v>
      </c>
    </row>
    <row r="164" spans="2:2" x14ac:dyDescent="0.3">
      <c r="B164">
        <v>139.99804799699632</v>
      </c>
    </row>
    <row r="165" spans="2:2" x14ac:dyDescent="0.3">
      <c r="B165">
        <v>116.66517629113514</v>
      </c>
    </row>
    <row r="166" spans="2:2" x14ac:dyDescent="0.3">
      <c r="B166">
        <v>145.79673383072077</v>
      </c>
    </row>
    <row r="167" spans="2:2" x14ac:dyDescent="0.3">
      <c r="B167">
        <v>154.76757915952476</v>
      </c>
    </row>
    <row r="168" spans="2:2" x14ac:dyDescent="0.3">
      <c r="B168">
        <v>121.38697492322535</v>
      </c>
    </row>
    <row r="169" spans="2:2" x14ac:dyDescent="0.3">
      <c r="B169">
        <v>123.39077365017147</v>
      </c>
    </row>
    <row r="170" spans="2:2" x14ac:dyDescent="0.3">
      <c r="B170">
        <v>155.96916263224557</v>
      </c>
    </row>
    <row r="171" spans="2:2" x14ac:dyDescent="0.3">
      <c r="B171">
        <v>150.70660118784872</v>
      </c>
    </row>
    <row r="172" spans="2:2" x14ac:dyDescent="0.3">
      <c r="B172">
        <v>137.29467845099862</v>
      </c>
    </row>
    <row r="173" spans="2:2" x14ac:dyDescent="0.3">
      <c r="B173">
        <v>125.74906385329086</v>
      </c>
    </row>
    <row r="174" spans="2:2" x14ac:dyDescent="0.3">
      <c r="B174">
        <v>132.88920093931665</v>
      </c>
    </row>
    <row r="175" spans="2:2" x14ac:dyDescent="0.3">
      <c r="B175">
        <v>110.38366927881725</v>
      </c>
    </row>
    <row r="176" spans="2:2" x14ac:dyDescent="0.3">
      <c r="B176">
        <v>160.4441198548011</v>
      </c>
    </row>
    <row r="177" spans="2:2" x14ac:dyDescent="0.3">
      <c r="B177">
        <v>118.97866705898196</v>
      </c>
    </row>
    <row r="178" spans="2:2" x14ac:dyDescent="0.3">
      <c r="B178">
        <v>155.54946265969193</v>
      </c>
    </row>
    <row r="179" spans="2:2" x14ac:dyDescent="0.3">
      <c r="B179">
        <v>117.77874568782863</v>
      </c>
    </row>
    <row r="180" spans="2:2" x14ac:dyDescent="0.3">
      <c r="B180">
        <v>160.41466586888419</v>
      </c>
    </row>
    <row r="181" spans="2:2" x14ac:dyDescent="0.3">
      <c r="B181">
        <v>145.13388386025326</v>
      </c>
    </row>
    <row r="182" spans="2:2" x14ac:dyDescent="0.3">
      <c r="B182">
        <v>151.67904656540486</v>
      </c>
    </row>
    <row r="183" spans="2:2" x14ac:dyDescent="0.3">
      <c r="B183">
        <v>163.18886799912434</v>
      </c>
    </row>
    <row r="184" spans="2:2" x14ac:dyDescent="0.3">
      <c r="B184">
        <v>140.7004985036474</v>
      </c>
    </row>
    <row r="185" spans="2:2" x14ac:dyDescent="0.3">
      <c r="B185">
        <v>145.44647491551586</v>
      </c>
    </row>
    <row r="186" spans="2:2" x14ac:dyDescent="0.3">
      <c r="B186">
        <v>142.35026959671814</v>
      </c>
    </row>
    <row r="187" spans="2:2" x14ac:dyDescent="0.3">
      <c r="B187">
        <v>138.64803498894616</v>
      </c>
    </row>
    <row r="188" spans="2:2" x14ac:dyDescent="0.3">
      <c r="B188">
        <v>149.31285171645868</v>
      </c>
    </row>
    <row r="189" spans="2:2" x14ac:dyDescent="0.3">
      <c r="B189">
        <v>131.04024823282089</v>
      </c>
    </row>
    <row r="190" spans="2:2" x14ac:dyDescent="0.3">
      <c r="B190">
        <v>133.2819207515422</v>
      </c>
    </row>
    <row r="191" spans="2:2" x14ac:dyDescent="0.3">
      <c r="B191">
        <v>179.01624950231053</v>
      </c>
    </row>
    <row r="192" spans="2:2" x14ac:dyDescent="0.3">
      <c r="B192">
        <v>138.73543060857628</v>
      </c>
    </row>
    <row r="193" spans="2:2" x14ac:dyDescent="0.3">
      <c r="B193">
        <v>99.548003971576691</v>
      </c>
    </row>
    <row r="194" spans="2:2" x14ac:dyDescent="0.3">
      <c r="B194">
        <v>131.8754156169598</v>
      </c>
    </row>
    <row r="195" spans="2:2" x14ac:dyDescent="0.3">
      <c r="B195">
        <v>140.82287556324445</v>
      </c>
    </row>
    <row r="196" spans="2:2" x14ac:dyDescent="0.3">
      <c r="B196">
        <v>133.46013282774948</v>
      </c>
    </row>
    <row r="197" spans="2:2" x14ac:dyDescent="0.3">
      <c r="B197">
        <v>143.63569256478513</v>
      </c>
    </row>
    <row r="198" spans="2:2" x14ac:dyDescent="0.3">
      <c r="B198">
        <v>113.63821876206202</v>
      </c>
    </row>
    <row r="199" spans="2:2" x14ac:dyDescent="0.3">
      <c r="B199">
        <v>140.55605028137506</v>
      </c>
    </row>
    <row r="200" spans="2:2" x14ac:dyDescent="0.3">
      <c r="B200">
        <v>152.16801365444553</v>
      </c>
    </row>
    <row r="201" spans="2:2" x14ac:dyDescent="0.3">
      <c r="B201">
        <v>167.64716555248015</v>
      </c>
    </row>
    <row r="202" spans="2:2" x14ac:dyDescent="0.3">
      <c r="B202">
        <v>155.3333508023934</v>
      </c>
    </row>
    <row r="203" spans="2:2" x14ac:dyDescent="0.3">
      <c r="B203">
        <v>151.77475269287243</v>
      </c>
    </row>
    <row r="204" spans="2:2" x14ac:dyDescent="0.3">
      <c r="B204">
        <v>133.75602556028753</v>
      </c>
    </row>
    <row r="205" spans="2:2" x14ac:dyDescent="0.3">
      <c r="B205">
        <v>146.12726012150233</v>
      </c>
    </row>
    <row r="206" spans="2:2" x14ac:dyDescent="0.3">
      <c r="B206">
        <v>189.05596142634749</v>
      </c>
    </row>
    <row r="207" spans="2:2" x14ac:dyDescent="0.3">
      <c r="B207">
        <v>135.13634293180075</v>
      </c>
    </row>
    <row r="208" spans="2:2" x14ac:dyDescent="0.3">
      <c r="B208">
        <v>114.56366145343054</v>
      </c>
    </row>
    <row r="209" spans="2:2" x14ac:dyDescent="0.3">
      <c r="B209">
        <v>130.4763899394311</v>
      </c>
    </row>
    <row r="210" spans="2:2" x14ac:dyDescent="0.3">
      <c r="B210">
        <v>165.58878804848064</v>
      </c>
    </row>
    <row r="211" spans="2:2" x14ac:dyDescent="0.3">
      <c r="B211">
        <v>131.62965650612023</v>
      </c>
    </row>
    <row r="212" spans="2:2" x14ac:dyDescent="0.3">
      <c r="B212">
        <v>104.30764440447092</v>
      </c>
    </row>
    <row r="213" spans="2:2" x14ac:dyDescent="0.3">
      <c r="B213">
        <v>140.93095081865613</v>
      </c>
    </row>
    <row r="214" spans="2:2" x14ac:dyDescent="0.3">
      <c r="B214">
        <v>126.74665334874589</v>
      </c>
    </row>
    <row r="215" spans="2:2" x14ac:dyDescent="0.3">
      <c r="B215">
        <v>152.42989128513727</v>
      </c>
    </row>
    <row r="216" spans="2:2" x14ac:dyDescent="0.3">
      <c r="B216">
        <v>164.00669927737908</v>
      </c>
    </row>
    <row r="217" spans="2:2" x14ac:dyDescent="0.3">
      <c r="B217">
        <v>135.83423232252244</v>
      </c>
    </row>
    <row r="218" spans="2:2" x14ac:dyDescent="0.3">
      <c r="B218">
        <v>143.28518240166886</v>
      </c>
    </row>
    <row r="219" spans="2:2" x14ac:dyDescent="0.3">
      <c r="B219">
        <v>133.73376112998812</v>
      </c>
    </row>
    <row r="220" spans="2:2" x14ac:dyDescent="0.3">
      <c r="B220">
        <v>121.55187086013029</v>
      </c>
    </row>
    <row r="221" spans="2:2" x14ac:dyDescent="0.3">
      <c r="B221">
        <v>158.62009867181769</v>
      </c>
    </row>
    <row r="222" spans="2:2" x14ac:dyDescent="0.3">
      <c r="B222">
        <v>147.08809011484846</v>
      </c>
    </row>
    <row r="223" spans="2:2" x14ac:dyDescent="0.3">
      <c r="B223">
        <v>130.36665258245193</v>
      </c>
    </row>
    <row r="224" spans="2:2" x14ac:dyDescent="0.3">
      <c r="B224">
        <v>113.28191057022195</v>
      </c>
    </row>
    <row r="225" spans="2:2" x14ac:dyDescent="0.3">
      <c r="B225">
        <v>126.06265990019892</v>
      </c>
    </row>
    <row r="226" spans="2:2" x14ac:dyDescent="0.3">
      <c r="B226">
        <v>147.50017534301151</v>
      </c>
    </row>
    <row r="227" spans="2:2" x14ac:dyDescent="0.3">
      <c r="B227">
        <v>121.09050238781492</v>
      </c>
    </row>
    <row r="228" spans="2:2" x14ac:dyDescent="0.3">
      <c r="B228">
        <v>165.64947408245644</v>
      </c>
    </row>
    <row r="229" spans="2:2" x14ac:dyDescent="0.3">
      <c r="B229">
        <v>125.53917521348922</v>
      </c>
    </row>
    <row r="230" spans="2:2" x14ac:dyDescent="0.3">
      <c r="B230">
        <v>125.99520949937869</v>
      </c>
    </row>
    <row r="231" spans="2:2" x14ac:dyDescent="0.3">
      <c r="B231">
        <v>161.43538949894719</v>
      </c>
    </row>
    <row r="232" spans="2:2" x14ac:dyDescent="0.3">
      <c r="B232">
        <v>158.80602212622762</v>
      </c>
    </row>
    <row r="233" spans="2:2" x14ac:dyDescent="0.3">
      <c r="B233">
        <v>152.71024530069553</v>
      </c>
    </row>
    <row r="234" spans="2:2" x14ac:dyDescent="0.3">
      <c r="B234">
        <v>129.69166540518927</v>
      </c>
    </row>
    <row r="235" spans="2:2" x14ac:dyDescent="0.3">
      <c r="B235">
        <v>145.01421254739398</v>
      </c>
    </row>
    <row r="236" spans="2:2" x14ac:dyDescent="0.3">
      <c r="B236">
        <v>111.58842234057374</v>
      </c>
    </row>
    <row r="237" spans="2:2" x14ac:dyDescent="0.3">
      <c r="B237">
        <v>161.33782800228801</v>
      </c>
    </row>
    <row r="238" spans="2:2" x14ac:dyDescent="0.3">
      <c r="B238">
        <v>156.42160214032629</v>
      </c>
    </row>
    <row r="239" spans="2:2" x14ac:dyDescent="0.3">
      <c r="B239">
        <v>133.55243744503241</v>
      </c>
    </row>
    <row r="240" spans="2:2" x14ac:dyDescent="0.3">
      <c r="B240">
        <v>171.22014277323615</v>
      </c>
    </row>
    <row r="241" spans="2:2" x14ac:dyDescent="0.3">
      <c r="B241">
        <v>144.19392677031283</v>
      </c>
    </row>
    <row r="242" spans="2:2" x14ac:dyDescent="0.3">
      <c r="B242">
        <v>154.77515525039053</v>
      </c>
    </row>
    <row r="243" spans="2:2" x14ac:dyDescent="0.3">
      <c r="B243">
        <v>154.10911636412493</v>
      </c>
    </row>
    <row r="244" spans="2:2" x14ac:dyDescent="0.3">
      <c r="B244">
        <v>148.65487209011917</v>
      </c>
    </row>
    <row r="245" spans="2:2" x14ac:dyDescent="0.3">
      <c r="B245">
        <v>150.5469234767952</v>
      </c>
    </row>
    <row r="246" spans="2:2" x14ac:dyDescent="0.3">
      <c r="B246">
        <v>166.54066975082969</v>
      </c>
    </row>
    <row r="247" spans="2:2" x14ac:dyDescent="0.3">
      <c r="B247">
        <v>131.05816414157744</v>
      </c>
    </row>
    <row r="248" spans="2:2" x14ac:dyDescent="0.3">
      <c r="B248">
        <v>164.6997569774976</v>
      </c>
    </row>
    <row r="249" spans="2:2" x14ac:dyDescent="0.3">
      <c r="B249">
        <v>138.83451891946606</v>
      </c>
    </row>
    <row r="250" spans="2:2" x14ac:dyDescent="0.3">
      <c r="B250">
        <v>137.23408905083488</v>
      </c>
    </row>
    <row r="251" spans="2:2" x14ac:dyDescent="0.3">
      <c r="B251">
        <v>144.04928528041637</v>
      </c>
    </row>
    <row r="252" spans="2:2" x14ac:dyDescent="0.3">
      <c r="B252">
        <v>165.85843503766228</v>
      </c>
    </row>
    <row r="253" spans="2:2" x14ac:dyDescent="0.3">
      <c r="B253">
        <v>116.25475316453958</v>
      </c>
    </row>
    <row r="254" spans="2:2" x14ac:dyDescent="0.3">
      <c r="B254">
        <v>151.99225607706467</v>
      </c>
    </row>
    <row r="255" spans="2:2" x14ac:dyDescent="0.3">
      <c r="B255">
        <v>86.852331049740314</v>
      </c>
    </row>
    <row r="256" spans="2:2" x14ac:dyDescent="0.3">
      <c r="B256">
        <v>116.74171027028933</v>
      </c>
    </row>
    <row r="257" spans="2:2" x14ac:dyDescent="0.3">
      <c r="B257">
        <v>180.97830242244527</v>
      </c>
    </row>
    <row r="258" spans="2:2" x14ac:dyDescent="0.3">
      <c r="B258">
        <v>141.48638264363399</v>
      </c>
    </row>
    <row r="259" spans="2:2" x14ac:dyDescent="0.3">
      <c r="B259">
        <v>135.23923861488583</v>
      </c>
    </row>
    <row r="260" spans="2:2" x14ac:dyDescent="0.3">
      <c r="B260">
        <v>114.63903582683997</v>
      </c>
    </row>
    <row r="261" spans="2:2" x14ac:dyDescent="0.3">
      <c r="B261">
        <v>150.23031245495076</v>
      </c>
    </row>
    <row r="262" spans="2:2" x14ac:dyDescent="0.3">
      <c r="B262">
        <v>162.59321718156571</v>
      </c>
    </row>
    <row r="263" spans="2:2" x14ac:dyDescent="0.3">
      <c r="B263">
        <v>148.1479117852723</v>
      </c>
    </row>
    <row r="264" spans="2:2" x14ac:dyDescent="0.3">
      <c r="B264">
        <v>140.6250274964259</v>
      </c>
    </row>
    <row r="265" spans="2:2" x14ac:dyDescent="0.3">
      <c r="B265">
        <v>147.91960474089137</v>
      </c>
    </row>
    <row r="266" spans="2:2" x14ac:dyDescent="0.3">
      <c r="B266">
        <v>132.02235699158337</v>
      </c>
    </row>
    <row r="267" spans="2:2" x14ac:dyDescent="0.3">
      <c r="B267">
        <v>124.92850750153593</v>
      </c>
    </row>
    <row r="268" spans="2:2" x14ac:dyDescent="0.3">
      <c r="B268">
        <v>121.98865569065674</v>
      </c>
    </row>
    <row r="269" spans="2:2" x14ac:dyDescent="0.3">
      <c r="B269">
        <v>131.41022044568672</v>
      </c>
    </row>
    <row r="270" spans="2:2" x14ac:dyDescent="0.3">
      <c r="B270">
        <v>114.46764609776437</v>
      </c>
    </row>
    <row r="271" spans="2:2" x14ac:dyDescent="0.3">
      <c r="B271">
        <v>140.58337832342659</v>
      </c>
    </row>
    <row r="272" spans="2:2" x14ac:dyDescent="0.3">
      <c r="B272">
        <v>118.10764853056753</v>
      </c>
    </row>
    <row r="273" spans="2:2" x14ac:dyDescent="0.3">
      <c r="B273">
        <v>151.08188826037804</v>
      </c>
    </row>
    <row r="274" spans="2:2" x14ac:dyDescent="0.3">
      <c r="B274">
        <v>143.21496827382362</v>
      </c>
    </row>
    <row r="275" spans="2:2" x14ac:dyDescent="0.3">
      <c r="B275">
        <v>135.68933958471462</v>
      </c>
    </row>
    <row r="276" spans="2:2" x14ac:dyDescent="0.3">
      <c r="B276">
        <v>145.27152906215633</v>
      </c>
    </row>
    <row r="277" spans="2:2" x14ac:dyDescent="0.3">
      <c r="B277">
        <v>134.88789740098582</v>
      </c>
    </row>
    <row r="278" spans="2:2" x14ac:dyDescent="0.3">
      <c r="B278">
        <v>153.0970511236228</v>
      </c>
    </row>
    <row r="279" spans="2:2" x14ac:dyDescent="0.3">
      <c r="B279">
        <v>125.01310074061621</v>
      </c>
    </row>
    <row r="280" spans="2:2" x14ac:dyDescent="0.3">
      <c r="B280">
        <v>151.15759118874848</v>
      </c>
    </row>
    <row r="281" spans="2:2" x14ac:dyDescent="0.3">
      <c r="B281">
        <v>138.01160470269679</v>
      </c>
    </row>
    <row r="282" spans="2:2" x14ac:dyDescent="0.3">
      <c r="B282">
        <v>140.98435066320235</v>
      </c>
    </row>
    <row r="283" spans="2:2" x14ac:dyDescent="0.3">
      <c r="B283">
        <v>128.87787342027877</v>
      </c>
    </row>
    <row r="284" spans="2:2" x14ac:dyDescent="0.3">
      <c r="B284">
        <v>120.4796220814751</v>
      </c>
    </row>
    <row r="285" spans="2:2" x14ac:dyDescent="0.3">
      <c r="B285">
        <v>120.28983327458263</v>
      </c>
    </row>
    <row r="286" spans="2:2" x14ac:dyDescent="0.3">
      <c r="B286">
        <v>134.81300619663671</v>
      </c>
    </row>
    <row r="287" spans="2:2" x14ac:dyDescent="0.3">
      <c r="B287">
        <v>123.57217464217683</v>
      </c>
    </row>
    <row r="288" spans="2:2" x14ac:dyDescent="0.3">
      <c r="B288">
        <v>149.34460558710271</v>
      </c>
    </row>
    <row r="289" spans="2:2" x14ac:dyDescent="0.3">
      <c r="B289">
        <v>122.35826069503673</v>
      </c>
    </row>
    <row r="290" spans="2:2" x14ac:dyDescent="0.3">
      <c r="B290">
        <v>154.87024292146089</v>
      </c>
    </row>
    <row r="291" spans="2:2" x14ac:dyDescent="0.3">
      <c r="B291">
        <v>156.93932745183702</v>
      </c>
    </row>
    <row r="292" spans="2:2" x14ac:dyDescent="0.3">
      <c r="B292">
        <v>133.34935182560002</v>
      </c>
    </row>
    <row r="293" spans="2:2" x14ac:dyDescent="0.3">
      <c r="B293">
        <v>145.660460828949</v>
      </c>
    </row>
    <row r="294" spans="2:2" x14ac:dyDescent="0.3">
      <c r="B294">
        <v>110.61234353168402</v>
      </c>
    </row>
    <row r="295" spans="2:2" x14ac:dyDescent="0.3">
      <c r="B295">
        <v>140.40383270061284</v>
      </c>
    </row>
    <row r="296" spans="2:2" x14ac:dyDescent="0.3">
      <c r="B296">
        <v>113.65986473596422</v>
      </c>
    </row>
    <row r="297" spans="2:2" x14ac:dyDescent="0.3">
      <c r="B297">
        <v>158.80122908914927</v>
      </c>
    </row>
    <row r="298" spans="2:2" x14ac:dyDescent="0.3">
      <c r="B298">
        <v>145.00742885378713</v>
      </c>
    </row>
    <row r="299" spans="2:2" x14ac:dyDescent="0.3">
      <c r="B299">
        <v>151.37952040153323</v>
      </c>
    </row>
    <row r="300" spans="2:2" x14ac:dyDescent="0.3">
      <c r="B300">
        <v>114.39103481156053</v>
      </c>
    </row>
    <row r="301" spans="2:2" x14ac:dyDescent="0.3">
      <c r="B301">
        <v>159.40766424013418</v>
      </c>
    </row>
  </sheetData>
  <mergeCells count="3">
    <mergeCell ref="L9:M9"/>
    <mergeCell ref="L10:M10"/>
    <mergeCell ref="L11:M1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DC4F-B73C-465C-9294-CA606A41DDEE}">
  <dimension ref="A1:W151"/>
  <sheetViews>
    <sheetView zoomScale="80" zoomScaleNormal="80" workbookViewId="0">
      <selection activeCell="S7" sqref="S7"/>
    </sheetView>
  </sheetViews>
  <sheetFormatPr defaultRowHeight="14.4" x14ac:dyDescent="0.3"/>
  <cols>
    <col min="5" max="5" width="10" bestFit="1" customWidth="1"/>
    <col min="7" max="7" width="10" bestFit="1" customWidth="1"/>
  </cols>
  <sheetData>
    <row r="1" spans="1:23" x14ac:dyDescent="0.3">
      <c r="A1" t="s">
        <v>5</v>
      </c>
      <c r="B1" t="s">
        <v>13</v>
      </c>
      <c r="C1" t="s">
        <v>16</v>
      </c>
      <c r="D1" t="s">
        <v>6</v>
      </c>
      <c r="E1" t="s">
        <v>8</v>
      </c>
      <c r="F1" t="s">
        <v>9</v>
      </c>
      <c r="G1" t="s">
        <v>10</v>
      </c>
      <c r="W1" t="s">
        <v>26</v>
      </c>
    </row>
    <row r="2" spans="1:23" ht="15" thickBot="1" x14ac:dyDescent="0.35">
      <c r="A2">
        <v>1</v>
      </c>
      <c r="B2">
        <v>0.99893185216834013</v>
      </c>
      <c r="C2">
        <f>-LN(B2)/V!$D$5</f>
        <v>0.15052376170584691</v>
      </c>
      <c r="D2">
        <f t="shared" ref="D2:D33" si="0">A2/$O$4</f>
        <v>6.6666666666666671E-3</v>
      </c>
      <c r="E2" s="8">
        <f>_xlfn.EXPON.DIST(C2,V!$D$5,TRUE)</f>
        <v>1.0681478316598714E-3</v>
      </c>
      <c r="F2">
        <f t="shared" ref="F2:F3" si="1">D2-E2</f>
        <v>5.5985188350067957E-3</v>
      </c>
      <c r="G2">
        <f>E2</f>
        <v>1.0681478316598714E-3</v>
      </c>
      <c r="W2">
        <f>1-E2</f>
        <v>0.99893185216834013</v>
      </c>
    </row>
    <row r="3" spans="1:23" x14ac:dyDescent="0.3">
      <c r="A3">
        <f>A2+1</f>
        <v>2</v>
      </c>
      <c r="B3">
        <v>0.99728385265663622</v>
      </c>
      <c r="C3">
        <f>-LN(B3)/V!$D$5</f>
        <v>0.38307644572043514</v>
      </c>
      <c r="D3">
        <f t="shared" si="0"/>
        <v>1.3333333333333334E-2</v>
      </c>
      <c r="E3" s="8">
        <f>_xlfn.EXPON.DIST(C3,V!$D$5,TRUE)</f>
        <v>2.7161473433637839E-3</v>
      </c>
      <c r="F3">
        <f t="shared" si="1"/>
        <v>1.061718598996955E-2</v>
      </c>
      <c r="G3">
        <f t="shared" ref="G3" si="2">E3-D2</f>
        <v>-3.9505193233028832E-3</v>
      </c>
      <c r="I3" s="43"/>
      <c r="J3" s="44" t="s">
        <v>9</v>
      </c>
      <c r="K3" s="44" t="s">
        <v>10</v>
      </c>
      <c r="L3" s="44"/>
      <c r="M3" s="44" t="s">
        <v>11</v>
      </c>
      <c r="N3" s="44"/>
      <c r="O3" s="18" t="s">
        <v>7</v>
      </c>
      <c r="Q3" s="57" t="s">
        <v>28</v>
      </c>
      <c r="R3" s="58"/>
      <c r="S3" s="49">
        <v>0.9</v>
      </c>
      <c r="T3" s="49">
        <v>0.95</v>
      </c>
      <c r="U3" s="50">
        <v>0.99</v>
      </c>
      <c r="W3">
        <f t="shared" ref="W3:W66" si="3">1-E3</f>
        <v>0.99728385265663622</v>
      </c>
    </row>
    <row r="4" spans="1:23" x14ac:dyDescent="0.3">
      <c r="A4">
        <f t="shared" ref="A4:A67" si="4">A3+1</f>
        <v>3</v>
      </c>
      <c r="B4">
        <v>0.98934904019287695</v>
      </c>
      <c r="C4">
        <f>-LN(B4)/V!$D$5</f>
        <v>1.5081813075018506</v>
      </c>
      <c r="D4">
        <f t="shared" si="0"/>
        <v>0.02</v>
      </c>
      <c r="E4" s="8">
        <f>_xlfn.EXPON.DIST(C4,V!$D$5,TRUE)</f>
        <v>1.065095980712305E-2</v>
      </c>
      <c r="F4">
        <f t="shared" ref="F4:F67" si="5">D4-E4</f>
        <v>9.34904019287695E-3</v>
      </c>
      <c r="G4">
        <f t="shared" ref="G4:G67" si="6">E4-D3</f>
        <v>-2.6823735262102837E-3</v>
      </c>
      <c r="I4" s="22"/>
      <c r="J4" s="21">
        <f>MAX(F2:F152)</f>
        <v>8.8519750562049276E-2</v>
      </c>
      <c r="K4" s="21">
        <f>MAX(G2:G152)</f>
        <v>1.7474491612496257E-2</v>
      </c>
      <c r="L4" s="21"/>
      <c r="M4" s="21">
        <f>MAX(J4:K4)</f>
        <v>8.8519750562049276E-2</v>
      </c>
      <c r="N4" s="21"/>
      <c r="O4" s="19">
        <v>150</v>
      </c>
      <c r="P4" s="48"/>
      <c r="Q4" s="59" t="s">
        <v>31</v>
      </c>
      <c r="R4" s="60"/>
      <c r="S4" s="21">
        <f>MIN(ABS($W$2:$W$301-S3))</f>
        <v>8.9349040192876927E-2</v>
      </c>
      <c r="T4" s="21">
        <f t="array" ref="T4">MIN(ABS($W$2:$W$301-T3))</f>
        <v>2.9496139408551336E-3</v>
      </c>
      <c r="U4" s="19">
        <f t="array" ref="U4">MIN(ABS($W$2:$W$301-U3))</f>
        <v>6.5095980712304158E-4</v>
      </c>
      <c r="W4">
        <f t="shared" si="3"/>
        <v>0.98934904019287695</v>
      </c>
    </row>
    <row r="5" spans="1:23" x14ac:dyDescent="0.3">
      <c r="A5">
        <f t="shared" si="4"/>
        <v>4</v>
      </c>
      <c r="B5">
        <v>0.98883022553178501</v>
      </c>
      <c r="C5">
        <f>-LN(B5)/V!$D$5</f>
        <v>1.5820598385523694</v>
      </c>
      <c r="D5">
        <f t="shared" si="0"/>
        <v>2.6666666666666668E-2</v>
      </c>
      <c r="E5" s="8">
        <f>_xlfn.EXPON.DIST(C5,V!$D$5,TRUE)</f>
        <v>1.1169774468214986E-2</v>
      </c>
      <c r="F5">
        <f t="shared" si="5"/>
        <v>1.5496892198451682E-2</v>
      </c>
      <c r="G5">
        <f t="shared" si="6"/>
        <v>-8.8302255317850142E-3</v>
      </c>
      <c r="I5" s="22"/>
      <c r="J5" s="21"/>
      <c r="K5" s="21"/>
      <c r="L5" s="21"/>
      <c r="M5" s="21"/>
      <c r="N5" s="21"/>
      <c r="O5" s="19"/>
      <c r="Q5" s="59" t="s">
        <v>29</v>
      </c>
      <c r="R5" s="60"/>
      <c r="S5" s="21">
        <f t="array" ref="S5">MATCH(S4,ABS($W$2:$W$301-S3),0)</f>
        <v>3</v>
      </c>
      <c r="T5" s="21">
        <f t="array" ref="T5">MATCH(T4,ABS($W$2:$W$301-T3),0)</f>
        <v>13</v>
      </c>
      <c r="U5" s="19">
        <f t="array" ref="U5">MATCH(U4,ABS($W$2:$W$301-U3),0)</f>
        <v>3</v>
      </c>
      <c r="W5">
        <f t="shared" si="3"/>
        <v>0.98883022553178501</v>
      </c>
    </row>
    <row r="6" spans="1:23" ht="15" thickBot="1" x14ac:dyDescent="0.35">
      <c r="A6">
        <f t="shared" si="4"/>
        <v>5</v>
      </c>
      <c r="B6">
        <v>0.98251289407025366</v>
      </c>
      <c r="C6">
        <f>-LN(B6)/V!$D$5</f>
        <v>2.4847621956632508</v>
      </c>
      <c r="D6">
        <f t="shared" si="0"/>
        <v>3.3333333333333333E-2</v>
      </c>
      <c r="E6" s="8">
        <f>_xlfn.EXPON.DIST(C6,V!$D$5,TRUE)</f>
        <v>1.7487105929746338E-2</v>
      </c>
      <c r="F6">
        <f t="shared" si="5"/>
        <v>1.5846227403586995E-2</v>
      </c>
      <c r="G6">
        <f t="shared" si="6"/>
        <v>-9.1795607369203301E-3</v>
      </c>
      <c r="I6" s="22"/>
      <c r="J6" s="21"/>
      <c r="K6" s="21"/>
      <c r="L6" s="21"/>
      <c r="M6" s="21"/>
      <c r="N6" s="21"/>
      <c r="O6" s="19"/>
      <c r="Q6" s="61" t="s">
        <v>30</v>
      </c>
      <c r="R6" s="62"/>
      <c r="S6" s="5">
        <f>INDEX($E$2:$E$301,S5)</f>
        <v>1.065095980712305E-2</v>
      </c>
      <c r="T6" s="5">
        <f t="shared" ref="T6:U6" si="7">INDEX($E$2:$E$301,T5)</f>
        <v>5.2949613940855178E-2</v>
      </c>
      <c r="U6" s="6">
        <f t="shared" si="7"/>
        <v>1.065095980712305E-2</v>
      </c>
      <c r="W6">
        <f t="shared" si="3"/>
        <v>0.98251289407025366</v>
      </c>
    </row>
    <row r="7" spans="1:23" x14ac:dyDescent="0.3">
      <c r="A7">
        <f t="shared" si="4"/>
        <v>6</v>
      </c>
      <c r="B7">
        <v>0.97943052461317792</v>
      </c>
      <c r="C7">
        <f>-LN(B7)/V!$D$5</f>
        <v>2.9273202188031764</v>
      </c>
      <c r="D7">
        <f t="shared" si="0"/>
        <v>0.04</v>
      </c>
      <c r="E7" s="8">
        <f>_xlfn.EXPON.DIST(C7,V!$D$5,TRUE)</f>
        <v>2.0569475386822078E-2</v>
      </c>
      <c r="F7">
        <f t="shared" si="5"/>
        <v>1.9430524613177923E-2</v>
      </c>
      <c r="G7">
        <f t="shared" si="6"/>
        <v>-1.2763857946511255E-2</v>
      </c>
      <c r="I7" s="22"/>
      <c r="J7" s="21"/>
      <c r="K7" s="21"/>
      <c r="L7" s="21"/>
      <c r="M7" s="21"/>
      <c r="N7" s="21"/>
      <c r="O7" s="19"/>
      <c r="W7">
        <f t="shared" si="3"/>
        <v>0.97943052461317792</v>
      </c>
    </row>
    <row r="8" spans="1:23" x14ac:dyDescent="0.3">
      <c r="A8">
        <f t="shared" si="4"/>
        <v>7</v>
      </c>
      <c r="B8">
        <v>0.97573778496658226</v>
      </c>
      <c r="C8">
        <f>-LN(B8)/V!$D$5</f>
        <v>3.4593509309118584</v>
      </c>
      <c r="D8">
        <f t="shared" si="0"/>
        <v>4.6666666666666669E-2</v>
      </c>
      <c r="E8" s="8">
        <f>_xlfn.EXPON.DIST(C8,V!$D$5,TRUE)</f>
        <v>2.4262215033417744E-2</v>
      </c>
      <c r="F8">
        <f t="shared" si="5"/>
        <v>2.2404451633248924E-2</v>
      </c>
      <c r="G8">
        <f t="shared" si="6"/>
        <v>-1.5737784966582256E-2</v>
      </c>
      <c r="I8" s="59" t="s">
        <v>15</v>
      </c>
      <c r="J8" s="60"/>
      <c r="K8" s="51">
        <v>0.1</v>
      </c>
      <c r="L8" s="51">
        <v>0.05</v>
      </c>
      <c r="M8" s="51">
        <v>0.01</v>
      </c>
      <c r="N8" s="21"/>
      <c r="O8" s="19" t="s">
        <v>17</v>
      </c>
      <c r="W8">
        <f t="shared" si="3"/>
        <v>0.97573778496658226</v>
      </c>
    </row>
    <row r="9" spans="1:23" x14ac:dyDescent="0.3">
      <c r="A9">
        <f t="shared" si="4"/>
        <v>8</v>
      </c>
      <c r="B9">
        <v>0.97491378521073035</v>
      </c>
      <c r="C9">
        <f>-LN(B9)/V!$D$5</f>
        <v>3.5783432843577723</v>
      </c>
      <c r="D9">
        <f t="shared" si="0"/>
        <v>5.3333333333333337E-2</v>
      </c>
      <c r="E9" s="8">
        <f>_xlfn.EXPON.DIST(C9,V!$D$5,TRUE)</f>
        <v>2.5086214789269645E-2</v>
      </c>
      <c r="F9">
        <f t="shared" si="5"/>
        <v>2.8247118544063692E-2</v>
      </c>
      <c r="G9">
        <f t="shared" si="6"/>
        <v>-2.1580451877397024E-2</v>
      </c>
      <c r="I9" s="59" t="s">
        <v>14</v>
      </c>
      <c r="J9" s="60"/>
      <c r="K9" s="21">
        <v>1.224</v>
      </c>
      <c r="L9" s="21">
        <v>1.3580000000000001</v>
      </c>
      <c r="M9" s="21">
        <v>1.6259999999999999</v>
      </c>
      <c r="N9" s="21"/>
      <c r="O9" s="19">
        <f>$M$4*(SQRT($O$4)+0.12+0.11/SQRT($O$4))</f>
        <v>1.0955585120552349</v>
      </c>
      <c r="W9">
        <f t="shared" si="3"/>
        <v>0.97491378521073035</v>
      </c>
    </row>
    <row r="10" spans="1:23" ht="15" thickBot="1" x14ac:dyDescent="0.35">
      <c r="A10">
        <f t="shared" si="4"/>
        <v>9</v>
      </c>
      <c r="B10">
        <v>0.97250282296212653</v>
      </c>
      <c r="C10">
        <f>-LN(B10)/V!$D$5</f>
        <v>3.9270846063281288</v>
      </c>
      <c r="D10">
        <f t="shared" si="0"/>
        <v>0.06</v>
      </c>
      <c r="E10" s="8">
        <f>_xlfn.EXPON.DIST(C10,V!$D$5,TRUE)</f>
        <v>2.7497177037873469E-2</v>
      </c>
      <c r="F10">
        <f t="shared" si="5"/>
        <v>3.2502822962126532E-2</v>
      </c>
      <c r="G10">
        <f t="shared" si="6"/>
        <v>-2.5836156295459867E-2</v>
      </c>
      <c r="I10" s="61" t="s">
        <v>12</v>
      </c>
      <c r="J10" s="62"/>
      <c r="K10" s="5" t="b">
        <f>$O$9&lt;=K9</f>
        <v>1</v>
      </c>
      <c r="L10" s="5" t="b">
        <f>$O$9&lt;=L9</f>
        <v>1</v>
      </c>
      <c r="M10" s="5" t="b">
        <f>$O$9&lt;=M9</f>
        <v>1</v>
      </c>
      <c r="N10" s="5"/>
      <c r="O10" s="6"/>
      <c r="Q10" s="48"/>
      <c r="R10" s="48"/>
      <c r="W10">
        <f t="shared" si="3"/>
        <v>0.97250282296212653</v>
      </c>
    </row>
    <row r="11" spans="1:23" x14ac:dyDescent="0.3">
      <c r="A11">
        <f t="shared" si="4"/>
        <v>10</v>
      </c>
      <c r="B11">
        <v>0.96789452803125098</v>
      </c>
      <c r="C11">
        <f>-LN(B11)/V!$D$5</f>
        <v>4.5960783503361036</v>
      </c>
      <c r="D11">
        <f t="shared" si="0"/>
        <v>6.6666666666666666E-2</v>
      </c>
      <c r="E11" s="8">
        <f>_xlfn.EXPON.DIST(C11,V!$D$5,TRUE)</f>
        <v>3.2105471968749022E-2</v>
      </c>
      <c r="F11">
        <f t="shared" si="5"/>
        <v>3.4561194697917644E-2</v>
      </c>
      <c r="G11">
        <f t="shared" si="6"/>
        <v>-2.7894528031250976E-2</v>
      </c>
      <c r="W11">
        <f t="shared" si="3"/>
        <v>0.96789452803125098</v>
      </c>
    </row>
    <row r="12" spans="1:23" x14ac:dyDescent="0.3">
      <c r="A12">
        <f t="shared" si="4"/>
        <v>11</v>
      </c>
      <c r="B12">
        <v>0.95977660451063573</v>
      </c>
      <c r="C12">
        <f>-LN(B12)/V!$D$5</f>
        <v>5.782355666859365</v>
      </c>
      <c r="D12">
        <f t="shared" si="0"/>
        <v>7.3333333333333334E-2</v>
      </c>
      <c r="E12" s="8">
        <f>_xlfn.EXPON.DIST(C12,V!$D$5,TRUE)</f>
        <v>4.0223395489364266E-2</v>
      </c>
      <c r="F12">
        <f t="shared" si="5"/>
        <v>3.3109937843969067E-2</v>
      </c>
      <c r="G12">
        <f t="shared" si="6"/>
        <v>-2.6443271177302399E-2</v>
      </c>
      <c r="W12">
        <f t="shared" si="3"/>
        <v>0.95977660451063573</v>
      </c>
    </row>
    <row r="13" spans="1:23" x14ac:dyDescent="0.3">
      <c r="A13">
        <f t="shared" si="4"/>
        <v>12</v>
      </c>
      <c r="B13">
        <v>0.95678579058198798</v>
      </c>
      <c r="C13">
        <f>-LN(B13)/V!$D$5</f>
        <v>6.2219361797761108</v>
      </c>
      <c r="D13">
        <f t="shared" si="0"/>
        <v>0.08</v>
      </c>
      <c r="E13" s="8">
        <f>_xlfn.EXPON.DIST(C13,V!$D$5,TRUE)</f>
        <v>4.3214209418012017E-2</v>
      </c>
      <c r="F13">
        <f t="shared" si="5"/>
        <v>3.6785790581987984E-2</v>
      </c>
      <c r="G13">
        <f t="shared" si="6"/>
        <v>-3.0119123915321316E-2</v>
      </c>
      <c r="W13">
        <f t="shared" si="3"/>
        <v>0.95678579058198798</v>
      </c>
    </row>
    <row r="14" spans="1:23" x14ac:dyDescent="0.3">
      <c r="A14">
        <f t="shared" si="4"/>
        <v>13</v>
      </c>
      <c r="B14">
        <v>0.94705038605914482</v>
      </c>
      <c r="C14">
        <f>-LN(B14)/V!$D$5</f>
        <v>7.6623917233212442</v>
      </c>
      <c r="D14">
        <f t="shared" si="0"/>
        <v>8.666666666666667E-2</v>
      </c>
      <c r="E14" s="8">
        <f>_xlfn.EXPON.DIST(C14,V!$D$5,TRUE)</f>
        <v>5.2949613940855178E-2</v>
      </c>
      <c r="F14">
        <f t="shared" si="5"/>
        <v>3.3717052725811492E-2</v>
      </c>
      <c r="G14">
        <f t="shared" si="6"/>
        <v>-2.7050386059144824E-2</v>
      </c>
      <c r="W14">
        <f t="shared" si="3"/>
        <v>0.94705038605914482</v>
      </c>
    </row>
    <row r="15" spans="1:23" x14ac:dyDescent="0.3">
      <c r="A15">
        <f t="shared" si="4"/>
        <v>14</v>
      </c>
      <c r="B15">
        <v>0.93893246253852958</v>
      </c>
      <c r="C15">
        <f>-LN(B15)/V!$D$5</f>
        <v>8.8748911605193683</v>
      </c>
      <c r="D15">
        <f t="shared" si="0"/>
        <v>9.3333333333333338E-2</v>
      </c>
      <c r="E15" s="8">
        <f>_xlfn.EXPON.DIST(C15,V!$D$5,TRUE)</f>
        <v>6.1067537461470422E-2</v>
      </c>
      <c r="F15">
        <f t="shared" si="5"/>
        <v>3.2265795871862915E-2</v>
      </c>
      <c r="G15">
        <f t="shared" si="6"/>
        <v>-2.5599129205196247E-2</v>
      </c>
      <c r="W15">
        <f t="shared" si="3"/>
        <v>0.93893246253852958</v>
      </c>
    </row>
    <row r="16" spans="1:23" x14ac:dyDescent="0.3">
      <c r="A16">
        <f t="shared" si="4"/>
        <v>15</v>
      </c>
      <c r="B16">
        <v>0.93429364909817803</v>
      </c>
      <c r="C16">
        <f>-LN(B16)/V!$D$5</f>
        <v>9.5724634793987935</v>
      </c>
      <c r="D16">
        <f t="shared" si="0"/>
        <v>0.1</v>
      </c>
      <c r="E16" s="8">
        <f>_xlfn.EXPON.DIST(C16,V!$D$5,TRUE)</f>
        <v>6.5706350901821975E-2</v>
      </c>
      <c r="F16">
        <f t="shared" si="5"/>
        <v>3.4293649098178031E-2</v>
      </c>
      <c r="G16">
        <f t="shared" si="6"/>
        <v>-2.7626982431511363E-2</v>
      </c>
      <c r="W16">
        <f t="shared" si="3"/>
        <v>0.93429364909817803</v>
      </c>
    </row>
    <row r="17" spans="1:23" x14ac:dyDescent="0.3">
      <c r="A17">
        <f t="shared" si="4"/>
        <v>16</v>
      </c>
      <c r="B17">
        <v>0.93035676137577439</v>
      </c>
      <c r="C17">
        <f>-LN(B17)/V!$D$5</f>
        <v>10.167204508939074</v>
      </c>
      <c r="D17">
        <f t="shared" si="0"/>
        <v>0.10666666666666667</v>
      </c>
      <c r="E17" s="8">
        <f>_xlfn.EXPON.DIST(C17,V!$D$5,TRUE)</f>
        <v>6.9643238624225612E-2</v>
      </c>
      <c r="F17">
        <f t="shared" si="5"/>
        <v>3.7023428042441062E-2</v>
      </c>
      <c r="G17">
        <f t="shared" si="6"/>
        <v>-3.0356761375774394E-2</v>
      </c>
      <c r="W17">
        <f t="shared" si="3"/>
        <v>0.93035676137577439</v>
      </c>
    </row>
    <row r="18" spans="1:23" x14ac:dyDescent="0.3">
      <c r="A18">
        <f t="shared" si="4"/>
        <v>17</v>
      </c>
      <c r="B18">
        <v>0.92654194769127474</v>
      </c>
      <c r="C18">
        <f>-LN(B18)/V!$D$5</f>
        <v>10.745909696594039</v>
      </c>
      <c r="D18">
        <f t="shared" si="0"/>
        <v>0.11333333333333333</v>
      </c>
      <c r="E18" s="8">
        <f>_xlfn.EXPON.DIST(C18,V!$D$5,TRUE)</f>
        <v>7.3458052308725263E-2</v>
      </c>
      <c r="F18">
        <f t="shared" si="5"/>
        <v>3.9875281024608064E-2</v>
      </c>
      <c r="G18">
        <f t="shared" si="6"/>
        <v>-3.320861435794141E-2</v>
      </c>
      <c r="W18">
        <f t="shared" si="3"/>
        <v>0.92654194769127474</v>
      </c>
    </row>
    <row r="19" spans="1:23" x14ac:dyDescent="0.3">
      <c r="A19">
        <f t="shared" si="4"/>
        <v>18</v>
      </c>
      <c r="B19">
        <v>0.92220831934568315</v>
      </c>
      <c r="C19">
        <f>-LN(B19)/V!$D$5</f>
        <v>11.406216627548963</v>
      </c>
      <c r="D19">
        <f t="shared" si="0"/>
        <v>0.12</v>
      </c>
      <c r="E19" s="8">
        <f>_xlfn.EXPON.DIST(C19,V!$D$5,TRUE)</f>
        <v>7.7791680654316853E-2</v>
      </c>
      <c r="F19">
        <f t="shared" si="5"/>
        <v>4.2208319345683143E-2</v>
      </c>
      <c r="G19">
        <f t="shared" si="6"/>
        <v>-3.5541652679016475E-2</v>
      </c>
      <c r="W19">
        <f t="shared" si="3"/>
        <v>0.92220831934568315</v>
      </c>
    </row>
    <row r="20" spans="1:23" x14ac:dyDescent="0.3">
      <c r="A20">
        <f t="shared" si="4"/>
        <v>19</v>
      </c>
      <c r="B20">
        <v>0.91924802392651139</v>
      </c>
      <c r="C20">
        <f>-LN(B20)/V!$D$5</f>
        <v>11.859057529784643</v>
      </c>
      <c r="D20">
        <f t="shared" si="0"/>
        <v>0.12666666666666668</v>
      </c>
      <c r="E20" s="8">
        <f>_xlfn.EXPON.DIST(C20,V!$D$5,TRUE)</f>
        <v>8.0751976073488607E-2</v>
      </c>
      <c r="F20">
        <f t="shared" si="5"/>
        <v>4.591469059317807E-2</v>
      </c>
      <c r="G20">
        <f t="shared" si="6"/>
        <v>-3.9248023926511388E-2</v>
      </c>
      <c r="W20">
        <f t="shared" si="3"/>
        <v>0.91924802392651139</v>
      </c>
    </row>
    <row r="21" spans="1:23" x14ac:dyDescent="0.3">
      <c r="A21">
        <f t="shared" si="4"/>
        <v>20</v>
      </c>
      <c r="B21">
        <v>0.91549424726096373</v>
      </c>
      <c r="C21">
        <f>-LN(B21)/V!$D$5</f>
        <v>12.43538008451819</v>
      </c>
      <c r="D21">
        <f t="shared" si="0"/>
        <v>0.13333333333333333</v>
      </c>
      <c r="E21" s="8">
        <f>_xlfn.EXPON.DIST(C21,V!$D$5,TRUE)</f>
        <v>8.4505752739036266E-2</v>
      </c>
      <c r="F21">
        <f t="shared" si="5"/>
        <v>4.8827580594297065E-2</v>
      </c>
      <c r="G21">
        <f t="shared" si="6"/>
        <v>-4.2160913927630411E-2</v>
      </c>
      <c r="W21">
        <f t="shared" si="3"/>
        <v>0.91549424726096373</v>
      </c>
    </row>
    <row r="22" spans="1:23" x14ac:dyDescent="0.3">
      <c r="A22">
        <f t="shared" si="4"/>
        <v>21</v>
      </c>
      <c r="B22">
        <v>0.91183202612384406</v>
      </c>
      <c r="C22">
        <f>-LN(B22)/V!$D$5</f>
        <v>12.999927852552299</v>
      </c>
      <c r="D22">
        <f t="shared" si="0"/>
        <v>0.14000000000000001</v>
      </c>
      <c r="E22" s="8">
        <f>_xlfn.EXPON.DIST(C22,V!$D$5,TRUE)</f>
        <v>8.8167973876155936E-2</v>
      </c>
      <c r="F22">
        <f t="shared" si="5"/>
        <v>5.1832026123844077E-2</v>
      </c>
      <c r="G22">
        <f t="shared" si="6"/>
        <v>-4.5165359457177395E-2</v>
      </c>
      <c r="W22">
        <f t="shared" si="3"/>
        <v>0.91183202612384406</v>
      </c>
    </row>
    <row r="23" spans="1:23" x14ac:dyDescent="0.3">
      <c r="A23">
        <f t="shared" si="4"/>
        <v>22</v>
      </c>
      <c r="B23">
        <v>0.91088595233008818</v>
      </c>
      <c r="C23">
        <f>-LN(B23)/V!$D$5</f>
        <v>13.146137901114718</v>
      </c>
      <c r="D23">
        <f t="shared" si="0"/>
        <v>0.14666666666666667</v>
      </c>
      <c r="E23" s="8">
        <f>_xlfn.EXPON.DIST(C23,V!$D$5,TRUE)</f>
        <v>8.9114047669911836E-2</v>
      </c>
      <c r="F23">
        <f t="shared" si="5"/>
        <v>5.7552618996754831E-2</v>
      </c>
      <c r="G23">
        <f t="shared" si="6"/>
        <v>-5.0885952330088177E-2</v>
      </c>
      <c r="W23">
        <f t="shared" si="3"/>
        <v>0.91088595233008818</v>
      </c>
    </row>
    <row r="24" spans="1:23" x14ac:dyDescent="0.3">
      <c r="A24">
        <f t="shared" si="4"/>
        <v>23</v>
      </c>
      <c r="B24">
        <v>0.90978728598895231</v>
      </c>
      <c r="C24">
        <f>-LN(B24)/V!$D$5</f>
        <v>13.316120909283214</v>
      </c>
      <c r="D24">
        <f t="shared" si="0"/>
        <v>0.15333333333333332</v>
      </c>
      <c r="E24" s="8">
        <f>_xlfn.EXPON.DIST(C24,V!$D$5,TRUE)</f>
        <v>9.0212714011047676E-2</v>
      </c>
      <c r="F24">
        <f t="shared" si="5"/>
        <v>6.3120619322285645E-2</v>
      </c>
      <c r="G24">
        <f t="shared" si="6"/>
        <v>-5.6453952655618991E-2</v>
      </c>
      <c r="W24">
        <f t="shared" si="3"/>
        <v>0.90978728598895231</v>
      </c>
    </row>
    <row r="25" spans="1:23" x14ac:dyDescent="0.3">
      <c r="A25">
        <f t="shared" si="4"/>
        <v>24</v>
      </c>
      <c r="B25">
        <v>0.90362254707480083</v>
      </c>
      <c r="C25">
        <f>-LN(B25)/V!$D$5</f>
        <v>14.273738338625963</v>
      </c>
      <c r="D25">
        <f t="shared" si="0"/>
        <v>0.16</v>
      </c>
      <c r="E25" s="8">
        <f>_xlfn.EXPON.DIST(C25,V!$D$5,TRUE)</f>
        <v>9.637745292519917E-2</v>
      </c>
      <c r="F25">
        <f t="shared" si="5"/>
        <v>6.3622547074800834E-2</v>
      </c>
      <c r="G25">
        <f t="shared" si="6"/>
        <v>-5.6955880408134152E-2</v>
      </c>
      <c r="W25">
        <f t="shared" si="3"/>
        <v>0.90362254707480083</v>
      </c>
    </row>
    <row r="26" spans="1:23" x14ac:dyDescent="0.3">
      <c r="A26">
        <f t="shared" si="4"/>
        <v>25</v>
      </c>
      <c r="B26">
        <v>0.90359202856532483</v>
      </c>
      <c r="C26">
        <f>-LN(B26)/V!$D$5</f>
        <v>14.278495252027044</v>
      </c>
      <c r="D26">
        <f t="shared" si="0"/>
        <v>0.16666666666666666</v>
      </c>
      <c r="E26" s="8">
        <f>_xlfn.EXPON.DIST(C26,V!$D$5,TRUE)</f>
        <v>9.6407971434675166E-2</v>
      </c>
      <c r="F26">
        <f t="shared" si="5"/>
        <v>7.0258695231991491E-2</v>
      </c>
      <c r="G26">
        <f t="shared" si="6"/>
        <v>-6.3592028565324837E-2</v>
      </c>
      <c r="W26">
        <f t="shared" si="3"/>
        <v>0.90359202856532483</v>
      </c>
    </row>
    <row r="27" spans="1:23" x14ac:dyDescent="0.3">
      <c r="A27">
        <f t="shared" si="4"/>
        <v>26</v>
      </c>
      <c r="B27">
        <v>0.90350047303689685</v>
      </c>
      <c r="C27">
        <f>-LN(B27)/V!$D$5</f>
        <v>14.29276695626865</v>
      </c>
      <c r="D27">
        <f t="shared" si="0"/>
        <v>0.17333333333333334</v>
      </c>
      <c r="E27" s="8">
        <f>_xlfn.EXPON.DIST(C27,V!$D$5,TRUE)</f>
        <v>9.6499526963103155E-2</v>
      </c>
      <c r="F27">
        <f t="shared" si="5"/>
        <v>7.6833806370230184E-2</v>
      </c>
      <c r="G27">
        <f t="shared" si="6"/>
        <v>-7.0167139703563502E-2</v>
      </c>
      <c r="W27">
        <f t="shared" si="3"/>
        <v>0.90350047303689685</v>
      </c>
    </row>
    <row r="28" spans="1:23" x14ac:dyDescent="0.3">
      <c r="A28">
        <f t="shared" si="4"/>
        <v>27</v>
      </c>
      <c r="B28">
        <v>0.8885769219031342</v>
      </c>
      <c r="C28">
        <f>-LN(B28)/V!$D$5</f>
        <v>16.638600016512026</v>
      </c>
      <c r="D28">
        <f t="shared" si="0"/>
        <v>0.18</v>
      </c>
      <c r="E28" s="8">
        <f>_xlfn.EXPON.DIST(C28,V!$D$5,TRUE)</f>
        <v>0.11142307809686579</v>
      </c>
      <c r="F28">
        <f t="shared" si="5"/>
        <v>6.8576921903134205E-2</v>
      </c>
      <c r="G28">
        <f t="shared" si="6"/>
        <v>-6.1910255236467551E-2</v>
      </c>
      <c r="W28">
        <f t="shared" si="3"/>
        <v>0.8885769219031342</v>
      </c>
    </row>
    <row r="29" spans="1:23" x14ac:dyDescent="0.3">
      <c r="A29">
        <f t="shared" si="4"/>
        <v>28</v>
      </c>
      <c r="B29">
        <v>0.88796655171361427</v>
      </c>
      <c r="C29">
        <f>-LN(B29)/V!$D$5</f>
        <v>16.735380801205487</v>
      </c>
      <c r="D29">
        <f t="shared" si="0"/>
        <v>0.18666666666666668</v>
      </c>
      <c r="E29" s="8">
        <f>_xlfn.EXPON.DIST(C29,V!$D$5,TRUE)</f>
        <v>0.11203344828638573</v>
      </c>
      <c r="F29">
        <f t="shared" si="5"/>
        <v>7.4633218380280947E-2</v>
      </c>
      <c r="G29">
        <f t="shared" si="6"/>
        <v>-6.7966551713614265E-2</v>
      </c>
      <c r="W29">
        <f t="shared" si="3"/>
        <v>0.88796655171361427</v>
      </c>
    </row>
    <row r="30" spans="1:23" x14ac:dyDescent="0.3">
      <c r="A30">
        <f t="shared" si="4"/>
        <v>29</v>
      </c>
      <c r="B30">
        <v>0.88546403393658257</v>
      </c>
      <c r="C30">
        <f>-LN(B30)/V!$D$5</f>
        <v>17.132878768526247</v>
      </c>
      <c r="D30">
        <f t="shared" si="0"/>
        <v>0.19333333333333333</v>
      </c>
      <c r="E30" s="8">
        <f>_xlfn.EXPON.DIST(C30,V!$D$5,TRUE)</f>
        <v>0.11453596606341743</v>
      </c>
      <c r="F30">
        <f t="shared" si="5"/>
        <v>7.8797367269915902E-2</v>
      </c>
      <c r="G30">
        <f t="shared" si="6"/>
        <v>-7.2130700603249248E-2</v>
      </c>
      <c r="W30">
        <f t="shared" si="3"/>
        <v>0.88546403393658257</v>
      </c>
    </row>
    <row r="31" spans="1:23" x14ac:dyDescent="0.3">
      <c r="A31">
        <f t="shared" si="4"/>
        <v>30</v>
      </c>
      <c r="B31">
        <v>0.88418225653859062</v>
      </c>
      <c r="C31">
        <f>-LN(B31)/V!$D$5</f>
        <v>17.336910569037638</v>
      </c>
      <c r="D31">
        <f t="shared" si="0"/>
        <v>0.2</v>
      </c>
      <c r="E31" s="8">
        <f>_xlfn.EXPON.DIST(C31,V!$D$5,TRUE)</f>
        <v>0.11581774346140937</v>
      </c>
      <c r="F31">
        <f t="shared" si="5"/>
        <v>8.4182256538590641E-2</v>
      </c>
      <c r="G31">
        <f t="shared" si="6"/>
        <v>-7.7515589871923959E-2</v>
      </c>
      <c r="W31">
        <f t="shared" si="3"/>
        <v>0.88418225653859062</v>
      </c>
    </row>
    <row r="32" spans="1:23" x14ac:dyDescent="0.3">
      <c r="A32">
        <f t="shared" si="4"/>
        <v>31</v>
      </c>
      <c r="B32">
        <v>0.87713248084963535</v>
      </c>
      <c r="C32">
        <f>-LN(B32)/V!$D$5</f>
        <v>18.464399523448719</v>
      </c>
      <c r="D32">
        <f t="shared" si="0"/>
        <v>0.20666666666666667</v>
      </c>
      <c r="E32" s="8">
        <f>_xlfn.EXPON.DIST(C32,V!$D$5,TRUE)</f>
        <v>0.12286751915036465</v>
      </c>
      <c r="F32">
        <f t="shared" si="5"/>
        <v>8.3799147516302019E-2</v>
      </c>
      <c r="G32">
        <f t="shared" si="6"/>
        <v>-7.7132480849635365E-2</v>
      </c>
      <c r="W32">
        <f t="shared" si="3"/>
        <v>0.87713248084963535</v>
      </c>
    </row>
    <row r="33" spans="1:23" x14ac:dyDescent="0.3">
      <c r="A33">
        <f t="shared" si="4"/>
        <v>32</v>
      </c>
      <c r="B33">
        <v>0.87313455610827972</v>
      </c>
      <c r="C33">
        <f>-LN(B33)/V!$D$5</f>
        <v>19.107831593130687</v>
      </c>
      <c r="D33">
        <f t="shared" si="0"/>
        <v>0.21333333333333335</v>
      </c>
      <c r="E33" s="8">
        <f>_xlfn.EXPON.DIST(C33,V!$D$5,TRUE)</f>
        <v>0.12686544389172028</v>
      </c>
      <c r="F33">
        <f t="shared" si="5"/>
        <v>8.6467889441613072E-2</v>
      </c>
      <c r="G33">
        <f t="shared" si="6"/>
        <v>-7.980122277494639E-2</v>
      </c>
      <c r="W33">
        <f t="shared" si="3"/>
        <v>0.87313455610827972</v>
      </c>
    </row>
    <row r="34" spans="1:23" x14ac:dyDescent="0.3">
      <c r="A34">
        <f t="shared" si="4"/>
        <v>33</v>
      </c>
      <c r="B34">
        <v>0.86382641071810051</v>
      </c>
      <c r="C34">
        <f>-LN(B34)/V!$D$5</f>
        <v>20.617386462623045</v>
      </c>
      <c r="D34">
        <f t="shared" ref="D34:D65" si="8">A34/$O$4</f>
        <v>0.22</v>
      </c>
      <c r="E34" s="8">
        <f>_xlfn.EXPON.DIST(C34,V!$D$5,TRUE)</f>
        <v>0.13617358928189949</v>
      </c>
      <c r="F34">
        <f t="shared" si="5"/>
        <v>8.3826410718100514E-2</v>
      </c>
      <c r="G34">
        <f t="shared" si="6"/>
        <v>-7.715974405143386E-2</v>
      </c>
      <c r="W34">
        <f t="shared" si="3"/>
        <v>0.86382641071810051</v>
      </c>
    </row>
    <row r="35" spans="1:23" x14ac:dyDescent="0.3">
      <c r="A35">
        <f t="shared" si="4"/>
        <v>34</v>
      </c>
      <c r="B35">
        <v>0.84850611896114991</v>
      </c>
      <c r="C35">
        <f>-LN(B35)/V!$D$5</f>
        <v>23.137744060542513</v>
      </c>
      <c r="D35">
        <f t="shared" si="8"/>
        <v>0.22666666666666666</v>
      </c>
      <c r="E35" s="8">
        <f>_xlfn.EXPON.DIST(C35,V!$D$5,TRUE)</f>
        <v>0.15149388103885009</v>
      </c>
      <c r="F35">
        <f t="shared" si="5"/>
        <v>7.5172785627816568E-2</v>
      </c>
      <c r="G35">
        <f t="shared" si="6"/>
        <v>-6.8506118961149914E-2</v>
      </c>
      <c r="W35">
        <f t="shared" si="3"/>
        <v>0.84850611896114991</v>
      </c>
    </row>
    <row r="36" spans="1:23" x14ac:dyDescent="0.3">
      <c r="A36">
        <f t="shared" si="4"/>
        <v>35</v>
      </c>
      <c r="B36">
        <v>0.84548478652302617</v>
      </c>
      <c r="C36">
        <f>-LN(B36)/V!$D$5</f>
        <v>23.640155531426203</v>
      </c>
      <c r="D36">
        <f t="shared" si="8"/>
        <v>0.23333333333333334</v>
      </c>
      <c r="E36" s="8">
        <f>_xlfn.EXPON.DIST(C36,V!$D$5,TRUE)</f>
        <v>0.15451521347697383</v>
      </c>
      <c r="F36">
        <f t="shared" si="5"/>
        <v>7.8818119856359503E-2</v>
      </c>
      <c r="G36">
        <f t="shared" si="6"/>
        <v>-7.2151453189692821E-2</v>
      </c>
      <c r="W36">
        <f t="shared" si="3"/>
        <v>0.84548478652302617</v>
      </c>
    </row>
    <row r="37" spans="1:23" x14ac:dyDescent="0.3">
      <c r="A37">
        <f t="shared" si="4"/>
        <v>36</v>
      </c>
      <c r="B37">
        <v>0.8427076021607105</v>
      </c>
      <c r="C37">
        <f>-LN(B37)/V!$D$5</f>
        <v>24.103554232379587</v>
      </c>
      <c r="D37">
        <f t="shared" si="8"/>
        <v>0.24</v>
      </c>
      <c r="E37" s="8">
        <f>_xlfn.EXPON.DIST(C37,V!$D$5,TRUE)</f>
        <v>0.1572923978392895</v>
      </c>
      <c r="F37">
        <f t="shared" si="5"/>
        <v>8.2707602160710492E-2</v>
      </c>
      <c r="G37">
        <f t="shared" si="6"/>
        <v>-7.6040935494043838E-2</v>
      </c>
      <c r="W37">
        <f t="shared" si="3"/>
        <v>0.8427076021607105</v>
      </c>
    </row>
    <row r="38" spans="1:23" x14ac:dyDescent="0.3">
      <c r="A38">
        <f t="shared" si="4"/>
        <v>37</v>
      </c>
      <c r="B38">
        <v>0.8418530838953826</v>
      </c>
      <c r="C38">
        <f>-LN(B38)/V!$D$5</f>
        <v>24.246445725190512</v>
      </c>
      <c r="D38">
        <f t="shared" si="8"/>
        <v>0.24666666666666667</v>
      </c>
      <c r="E38" s="8">
        <f>_xlfn.EXPON.DIST(C38,V!$D$5,TRUE)</f>
        <v>0.1581469161046174</v>
      </c>
      <c r="F38">
        <f t="shared" si="5"/>
        <v>8.8519750562049276E-2</v>
      </c>
      <c r="G38">
        <f t="shared" si="6"/>
        <v>-8.1853083895382595E-2</v>
      </c>
      <c r="W38">
        <f t="shared" si="3"/>
        <v>0.8418530838953826</v>
      </c>
    </row>
    <row r="39" spans="1:23" x14ac:dyDescent="0.3">
      <c r="A39">
        <f t="shared" si="4"/>
        <v>38</v>
      </c>
      <c r="B39">
        <v>0.82952360606707964</v>
      </c>
      <c r="C39">
        <f>-LN(B39)/V!$D$5</f>
        <v>26.324466418084974</v>
      </c>
      <c r="D39">
        <f t="shared" si="8"/>
        <v>0.25333333333333335</v>
      </c>
      <c r="E39" s="8">
        <f>_xlfn.EXPON.DIST(C39,V!$D$5,TRUE)</f>
        <v>0.17047639393292036</v>
      </c>
      <c r="F39">
        <f t="shared" si="5"/>
        <v>8.2856939400412999E-2</v>
      </c>
      <c r="G39">
        <f t="shared" si="6"/>
        <v>-7.6190272733746317E-2</v>
      </c>
      <c r="W39">
        <f t="shared" si="3"/>
        <v>0.82952360606707964</v>
      </c>
    </row>
    <row r="40" spans="1:23" x14ac:dyDescent="0.3">
      <c r="A40">
        <f t="shared" si="4"/>
        <v>39</v>
      </c>
      <c r="B40">
        <v>0.81002227851191744</v>
      </c>
      <c r="C40">
        <f>-LN(B40)/V!$D$5</f>
        <v>29.675144698336528</v>
      </c>
      <c r="D40">
        <f t="shared" si="8"/>
        <v>0.26</v>
      </c>
      <c r="E40" s="8">
        <f>_xlfn.EXPON.DIST(C40,V!$D$5,TRUE)</f>
        <v>0.18997772148808256</v>
      </c>
      <c r="F40">
        <f t="shared" si="5"/>
        <v>7.0022278511917446E-2</v>
      </c>
      <c r="G40">
        <f t="shared" si="6"/>
        <v>-6.3355611845250792E-2</v>
      </c>
      <c r="W40">
        <f t="shared" si="3"/>
        <v>0.81002227851191744</v>
      </c>
    </row>
    <row r="41" spans="1:23" x14ac:dyDescent="0.3">
      <c r="A41">
        <f t="shared" si="4"/>
        <v>40</v>
      </c>
      <c r="B41">
        <v>0.80626850184636978</v>
      </c>
      <c r="C41">
        <f>-LN(B41)/V!$D$5</f>
        <v>30.329361001260782</v>
      </c>
      <c r="D41">
        <f t="shared" si="8"/>
        <v>0.26666666666666666</v>
      </c>
      <c r="E41" s="8">
        <f>_xlfn.EXPON.DIST(C41,V!$D$5,TRUE)</f>
        <v>0.19373149815363022</v>
      </c>
      <c r="F41">
        <f t="shared" si="5"/>
        <v>7.2935168513036441E-2</v>
      </c>
      <c r="G41">
        <f t="shared" si="6"/>
        <v>-6.6268501846369787E-2</v>
      </c>
      <c r="W41">
        <f t="shared" si="3"/>
        <v>0.80626850184636978</v>
      </c>
    </row>
    <row r="42" spans="1:23" x14ac:dyDescent="0.3">
      <c r="A42">
        <f t="shared" si="4"/>
        <v>41</v>
      </c>
      <c r="B42">
        <v>0.80156865138706623</v>
      </c>
      <c r="C42">
        <f>-LN(B42)/V!$D$5</f>
        <v>31.152768586946756</v>
      </c>
      <c r="D42">
        <f t="shared" si="8"/>
        <v>0.27333333333333332</v>
      </c>
      <c r="E42" s="8">
        <f>_xlfn.EXPON.DIST(C42,V!$D$5,TRUE)</f>
        <v>0.19843134861293377</v>
      </c>
      <c r="F42">
        <f t="shared" si="5"/>
        <v>7.490198472039955E-2</v>
      </c>
      <c r="G42">
        <f t="shared" si="6"/>
        <v>-6.8235318053732896E-2</v>
      </c>
      <c r="W42">
        <f t="shared" si="3"/>
        <v>0.80156865138706623</v>
      </c>
    </row>
    <row r="43" spans="1:23" x14ac:dyDescent="0.3">
      <c r="A43">
        <f t="shared" si="4"/>
        <v>42</v>
      </c>
      <c r="B43">
        <v>0.7882930997650075</v>
      </c>
      <c r="C43">
        <f>-LN(B43)/V!$D$5</f>
        <v>33.504972431760237</v>
      </c>
      <c r="D43">
        <f t="shared" si="8"/>
        <v>0.28000000000000003</v>
      </c>
      <c r="E43" s="8">
        <f>_xlfn.EXPON.DIST(C43,V!$D$5,TRUE)</f>
        <v>0.21170690023499253</v>
      </c>
      <c r="F43">
        <f t="shared" si="5"/>
        <v>6.8293099765007498E-2</v>
      </c>
      <c r="G43">
        <f t="shared" si="6"/>
        <v>-6.1626433098340788E-2</v>
      </c>
      <c r="W43">
        <f t="shared" si="3"/>
        <v>0.7882930997650075</v>
      </c>
    </row>
    <row r="44" spans="1:23" x14ac:dyDescent="0.3">
      <c r="A44">
        <f t="shared" si="4"/>
        <v>43</v>
      </c>
      <c r="B44">
        <v>0.76552629169591357</v>
      </c>
      <c r="C44">
        <f>-LN(B44)/V!$D$5</f>
        <v>37.632636435559498</v>
      </c>
      <c r="D44">
        <f t="shared" si="8"/>
        <v>0.28666666666666668</v>
      </c>
      <c r="E44" s="8">
        <f>_xlfn.EXPON.DIST(C44,V!$D$5,TRUE)</f>
        <v>0.23447370830408645</v>
      </c>
      <c r="F44">
        <f t="shared" si="5"/>
        <v>5.2192958362580227E-2</v>
      </c>
      <c r="G44">
        <f t="shared" si="6"/>
        <v>-4.5526291695913573E-2</v>
      </c>
      <c r="W44">
        <f t="shared" si="3"/>
        <v>0.76552629169591357</v>
      </c>
    </row>
    <row r="45" spans="1:23" x14ac:dyDescent="0.3">
      <c r="A45">
        <f t="shared" si="4"/>
        <v>44</v>
      </c>
      <c r="B45">
        <v>0.75527207251197848</v>
      </c>
      <c r="C45">
        <f>-LN(B45)/V!$D$5</f>
        <v>39.532004747113312</v>
      </c>
      <c r="D45">
        <f t="shared" si="8"/>
        <v>0.29333333333333333</v>
      </c>
      <c r="E45" s="8">
        <f>_xlfn.EXPON.DIST(C45,V!$D$5,TRUE)</f>
        <v>0.24472792748802152</v>
      </c>
      <c r="F45">
        <f t="shared" si="5"/>
        <v>4.8605405845311811E-2</v>
      </c>
      <c r="G45">
        <f t="shared" si="6"/>
        <v>-4.1938739178645157E-2</v>
      </c>
      <c r="W45">
        <f t="shared" si="3"/>
        <v>0.75527207251197848</v>
      </c>
    </row>
    <row r="46" spans="1:23" x14ac:dyDescent="0.3">
      <c r="A46">
        <f t="shared" si="4"/>
        <v>45</v>
      </c>
      <c r="B46">
        <v>0.74980925931577502</v>
      </c>
      <c r="C46">
        <f>-LN(B46)/V!$D$5</f>
        <v>40.554426156215243</v>
      </c>
      <c r="D46">
        <f t="shared" si="8"/>
        <v>0.3</v>
      </c>
      <c r="E46" s="8">
        <f>_xlfn.EXPON.DIST(C46,V!$D$5,TRUE)</f>
        <v>0.25019074068422498</v>
      </c>
      <c r="F46">
        <f t="shared" si="5"/>
        <v>4.9809259315775012E-2</v>
      </c>
      <c r="G46">
        <f t="shared" si="6"/>
        <v>-4.3142592649108358E-2</v>
      </c>
      <c r="W46">
        <f t="shared" si="3"/>
        <v>0.74980925931577502</v>
      </c>
    </row>
    <row r="47" spans="1:23" x14ac:dyDescent="0.3">
      <c r="A47">
        <f t="shared" si="4"/>
        <v>46</v>
      </c>
      <c r="B47">
        <v>0.7457502975554674</v>
      </c>
      <c r="C47">
        <f>-LN(B47)/V!$D$5</f>
        <v>41.318937547285394</v>
      </c>
      <c r="D47">
        <f t="shared" si="8"/>
        <v>0.30666666666666664</v>
      </c>
      <c r="E47" s="8">
        <f>_xlfn.EXPON.DIST(C47,V!$D$5,TRUE)</f>
        <v>0.2542497024445326</v>
      </c>
      <c r="F47">
        <f t="shared" si="5"/>
        <v>5.2416964222134044E-2</v>
      </c>
      <c r="G47">
        <f t="shared" si="6"/>
        <v>-4.575029755546739E-2</v>
      </c>
      <c r="W47">
        <f t="shared" si="3"/>
        <v>0.7457502975554674</v>
      </c>
    </row>
    <row r="48" spans="1:23" x14ac:dyDescent="0.3">
      <c r="A48">
        <f t="shared" si="4"/>
        <v>47</v>
      </c>
      <c r="B48">
        <v>0.7406537064729759</v>
      </c>
      <c r="C48">
        <f>-LN(B48)/V!$D$5</f>
        <v>42.284802199302405</v>
      </c>
      <c r="D48">
        <f t="shared" si="8"/>
        <v>0.31333333333333335</v>
      </c>
      <c r="E48" s="8">
        <f>_xlfn.EXPON.DIST(C48,V!$D$5,TRUE)</f>
        <v>0.2593462935270241</v>
      </c>
      <c r="F48">
        <f t="shared" si="5"/>
        <v>5.3987039806309256E-2</v>
      </c>
      <c r="G48">
        <f t="shared" si="6"/>
        <v>-4.7320373139642546E-2</v>
      </c>
      <c r="W48">
        <f t="shared" si="3"/>
        <v>0.7406537064729759</v>
      </c>
    </row>
    <row r="49" spans="1:23" x14ac:dyDescent="0.3">
      <c r="A49">
        <f t="shared" si="4"/>
        <v>48</v>
      </c>
      <c r="B49">
        <v>0.73512985625782035</v>
      </c>
      <c r="C49">
        <f>-LN(B49)/V!$D$5</f>
        <v>43.339171858283684</v>
      </c>
      <c r="D49">
        <f t="shared" si="8"/>
        <v>0.32</v>
      </c>
      <c r="E49" s="8">
        <f>_xlfn.EXPON.DIST(C49,V!$D$5,TRUE)</f>
        <v>0.26487014374217965</v>
      </c>
      <c r="F49">
        <f t="shared" si="5"/>
        <v>5.5129856257820353E-2</v>
      </c>
      <c r="G49">
        <f t="shared" si="6"/>
        <v>-4.8463189591153699E-2</v>
      </c>
      <c r="W49">
        <f t="shared" si="3"/>
        <v>0.73512985625782035</v>
      </c>
    </row>
    <row r="50" spans="1:23" x14ac:dyDescent="0.3">
      <c r="A50">
        <f t="shared" si="4"/>
        <v>49</v>
      </c>
      <c r="B50">
        <v>0.72478408154545737</v>
      </c>
      <c r="C50">
        <f>-LN(B50)/V!$D$5</f>
        <v>45.335420710169849</v>
      </c>
      <c r="D50">
        <f t="shared" si="8"/>
        <v>0.32666666666666666</v>
      </c>
      <c r="E50" s="8">
        <f>_xlfn.EXPON.DIST(C50,V!$D$5,TRUE)</f>
        <v>0.27521591845454263</v>
      </c>
      <c r="F50">
        <f t="shared" si="5"/>
        <v>5.1450748212124031E-2</v>
      </c>
      <c r="G50">
        <f t="shared" si="6"/>
        <v>-4.4784081545457377E-2</v>
      </c>
      <c r="W50">
        <f t="shared" si="3"/>
        <v>0.72478408154545737</v>
      </c>
    </row>
    <row r="51" spans="1:23" x14ac:dyDescent="0.3">
      <c r="A51">
        <f t="shared" si="4"/>
        <v>50</v>
      </c>
      <c r="B51">
        <v>0.70937223426007878</v>
      </c>
      <c r="C51">
        <f>-LN(B51)/V!$D$5</f>
        <v>48.362658754984167</v>
      </c>
      <c r="D51">
        <f t="shared" si="8"/>
        <v>0.33333333333333331</v>
      </c>
      <c r="E51" s="8">
        <f>_xlfn.EXPON.DIST(C51,V!$D$5,TRUE)</f>
        <v>0.29062776573992122</v>
      </c>
      <c r="F51">
        <f t="shared" si="5"/>
        <v>4.2705567593412097E-2</v>
      </c>
      <c r="G51">
        <f t="shared" si="6"/>
        <v>-3.6038900926745443E-2</v>
      </c>
      <c r="W51">
        <f t="shared" si="3"/>
        <v>0.70937223426007878</v>
      </c>
    </row>
    <row r="52" spans="1:23" x14ac:dyDescent="0.3">
      <c r="A52">
        <f t="shared" si="4"/>
        <v>51</v>
      </c>
      <c r="B52">
        <v>0.70421460615863518</v>
      </c>
      <c r="C52">
        <f>-LN(B52)/V!$D$5</f>
        <v>49.390440983708594</v>
      </c>
      <c r="D52">
        <f t="shared" si="8"/>
        <v>0.34</v>
      </c>
      <c r="E52" s="8">
        <f>_xlfn.EXPON.DIST(C52,V!$D$5,TRUE)</f>
        <v>0.29578539384136482</v>
      </c>
      <c r="F52">
        <f t="shared" si="5"/>
        <v>4.4214606158635206E-2</v>
      </c>
      <c r="G52">
        <f t="shared" si="6"/>
        <v>-3.7547939491968496E-2</v>
      </c>
      <c r="W52">
        <f t="shared" si="3"/>
        <v>0.70421460615863518</v>
      </c>
    </row>
    <row r="53" spans="1:23" x14ac:dyDescent="0.3">
      <c r="A53">
        <f t="shared" si="4"/>
        <v>52</v>
      </c>
      <c r="B53">
        <v>0.69658497878963588</v>
      </c>
      <c r="C53">
        <f>-LN(B53)/V!$D$5</f>
        <v>50.924716182002072</v>
      </c>
      <c r="D53">
        <f t="shared" si="8"/>
        <v>0.34666666666666668</v>
      </c>
      <c r="E53" s="8">
        <f>_xlfn.EXPON.DIST(C53,V!$D$5,TRUE)</f>
        <v>0.30341502121036412</v>
      </c>
      <c r="F53">
        <f t="shared" si="5"/>
        <v>4.3251645456302557E-2</v>
      </c>
      <c r="G53">
        <f t="shared" si="6"/>
        <v>-3.6584978789635902E-2</v>
      </c>
      <c r="W53">
        <f t="shared" si="3"/>
        <v>0.69658497878963588</v>
      </c>
    </row>
    <row r="54" spans="1:23" x14ac:dyDescent="0.3">
      <c r="A54">
        <f t="shared" si="4"/>
        <v>53</v>
      </c>
      <c r="B54">
        <v>0.69454023865474412</v>
      </c>
      <c r="C54">
        <f>-LN(B54)/V!$D$5</f>
        <v>51.338757667384492</v>
      </c>
      <c r="D54">
        <f t="shared" si="8"/>
        <v>0.35333333333333333</v>
      </c>
      <c r="E54" s="8">
        <f>_xlfn.EXPON.DIST(C54,V!$D$5,TRUE)</f>
        <v>0.30545976134525588</v>
      </c>
      <c r="F54">
        <f t="shared" si="5"/>
        <v>4.7873571988077457E-2</v>
      </c>
      <c r="G54">
        <f t="shared" si="6"/>
        <v>-4.1206905321410803E-2</v>
      </c>
      <c r="W54">
        <f t="shared" si="3"/>
        <v>0.69454023865474412</v>
      </c>
    </row>
    <row r="55" spans="1:23" x14ac:dyDescent="0.3">
      <c r="A55">
        <f t="shared" si="4"/>
        <v>54</v>
      </c>
      <c r="B55">
        <v>0.68660542619098486</v>
      </c>
      <c r="C55">
        <f>-LN(B55)/V!$D$5</f>
        <v>52.957111972198959</v>
      </c>
      <c r="D55">
        <f t="shared" si="8"/>
        <v>0.36</v>
      </c>
      <c r="E55" s="8">
        <f>_xlfn.EXPON.DIST(C55,V!$D$5,TRUE)</f>
        <v>0.31339457380901514</v>
      </c>
      <c r="F55">
        <f t="shared" si="5"/>
        <v>4.6605426190984844E-2</v>
      </c>
      <c r="G55">
        <f t="shared" si="6"/>
        <v>-3.993875952431819E-2</v>
      </c>
      <c r="W55">
        <f t="shared" si="3"/>
        <v>0.68660542619098486</v>
      </c>
    </row>
    <row r="56" spans="1:23" x14ac:dyDescent="0.3">
      <c r="A56">
        <f t="shared" si="4"/>
        <v>55</v>
      </c>
      <c r="B56">
        <v>0.68248542741172524</v>
      </c>
      <c r="C56">
        <f>-LN(B56)/V!$D$5</f>
        <v>53.804803370234737</v>
      </c>
      <c r="D56">
        <f t="shared" si="8"/>
        <v>0.36666666666666664</v>
      </c>
      <c r="E56" s="8">
        <f>_xlfn.EXPON.DIST(C56,V!$D$5,TRUE)</f>
        <v>0.31751457258827476</v>
      </c>
      <c r="F56">
        <f t="shared" si="5"/>
        <v>4.9152094078391884E-2</v>
      </c>
      <c r="G56">
        <f t="shared" si="6"/>
        <v>-4.248542741172523E-2</v>
      </c>
      <c r="W56">
        <f t="shared" si="3"/>
        <v>0.68248542741172524</v>
      </c>
    </row>
    <row r="57" spans="1:23" x14ac:dyDescent="0.3">
      <c r="A57">
        <f t="shared" si="4"/>
        <v>56</v>
      </c>
      <c r="B57">
        <v>0.66582232123783069</v>
      </c>
      <c r="C57">
        <f>-LN(B57)/V!$D$5</f>
        <v>57.286257600473185</v>
      </c>
      <c r="D57">
        <f t="shared" si="8"/>
        <v>0.37333333333333335</v>
      </c>
      <c r="E57" s="8">
        <f>_xlfn.EXPON.DIST(C57,V!$D$5,TRUE)</f>
        <v>0.33417767876216931</v>
      </c>
      <c r="F57">
        <f t="shared" si="5"/>
        <v>3.9155654571164045E-2</v>
      </c>
      <c r="G57">
        <f t="shared" si="6"/>
        <v>-3.2488987904497335E-2</v>
      </c>
      <c r="W57">
        <f t="shared" si="3"/>
        <v>0.66582232123783069</v>
      </c>
    </row>
    <row r="58" spans="1:23" x14ac:dyDescent="0.3">
      <c r="A58">
        <f t="shared" si="4"/>
        <v>57</v>
      </c>
      <c r="B58">
        <v>0.6513870662556841</v>
      </c>
      <c r="C58">
        <f>-LN(B58)/V!$D$5</f>
        <v>60.373414315497683</v>
      </c>
      <c r="D58">
        <f t="shared" si="8"/>
        <v>0.38</v>
      </c>
      <c r="E58" s="8">
        <f>_xlfn.EXPON.DIST(C58,V!$D$5,TRUE)</f>
        <v>0.3486129337443159</v>
      </c>
      <c r="F58">
        <f t="shared" si="5"/>
        <v>3.1387066255684104E-2</v>
      </c>
      <c r="G58">
        <f t="shared" si="6"/>
        <v>-2.472039958901745E-2</v>
      </c>
      <c r="W58">
        <f t="shared" si="3"/>
        <v>0.6513870662556841</v>
      </c>
    </row>
    <row r="59" spans="1:23" x14ac:dyDescent="0.3">
      <c r="A59">
        <f t="shared" si="4"/>
        <v>58</v>
      </c>
      <c r="B59">
        <v>0.64946440015869622</v>
      </c>
      <c r="C59">
        <f>-LN(B59)/V!$D$5</f>
        <v>60.789754298973556</v>
      </c>
      <c r="D59">
        <f t="shared" si="8"/>
        <v>0.38666666666666666</v>
      </c>
      <c r="E59" s="8">
        <f>_xlfn.EXPON.DIST(C59,V!$D$5,TRUE)</f>
        <v>0.35053559984130378</v>
      </c>
      <c r="F59">
        <f t="shared" si="5"/>
        <v>3.6131066825362879E-2</v>
      </c>
      <c r="G59">
        <f t="shared" si="6"/>
        <v>-2.9464400158696225E-2</v>
      </c>
      <c r="W59">
        <f t="shared" si="3"/>
        <v>0.64946440015869622</v>
      </c>
    </row>
    <row r="60" spans="1:23" x14ac:dyDescent="0.3">
      <c r="A60">
        <f t="shared" si="4"/>
        <v>59</v>
      </c>
      <c r="B60">
        <v>0.64418469801934874</v>
      </c>
      <c r="C60">
        <f>-LN(B60)/V!$D$5</f>
        <v>61.939407863355683</v>
      </c>
      <c r="D60">
        <f t="shared" si="8"/>
        <v>0.39333333333333331</v>
      </c>
      <c r="E60" s="8">
        <f>_xlfn.EXPON.DIST(C60,V!$D$5,TRUE)</f>
        <v>0.35581530198065126</v>
      </c>
      <c r="F60">
        <f t="shared" si="5"/>
        <v>3.7518031352682057E-2</v>
      </c>
      <c r="G60">
        <f t="shared" si="6"/>
        <v>-3.0851364686015403E-2</v>
      </c>
      <c r="W60">
        <f t="shared" si="3"/>
        <v>0.64418469801934874</v>
      </c>
    </row>
    <row r="61" spans="1:23" x14ac:dyDescent="0.3">
      <c r="A61">
        <f t="shared" si="4"/>
        <v>60</v>
      </c>
      <c r="B61">
        <v>0.6360667744987335</v>
      </c>
      <c r="C61">
        <f>-LN(B61)/V!$D$5</f>
        <v>63.725595746902961</v>
      </c>
      <c r="D61">
        <f t="shared" si="8"/>
        <v>0.4</v>
      </c>
      <c r="E61" s="8">
        <f>_xlfn.EXPON.DIST(C61,V!$D$5,TRUE)</f>
        <v>0.3639332255012665</v>
      </c>
      <c r="F61">
        <f t="shared" si="5"/>
        <v>3.6066774498733523E-2</v>
      </c>
      <c r="G61">
        <f t="shared" si="6"/>
        <v>-2.9400107832066813E-2</v>
      </c>
      <c r="W61">
        <f t="shared" si="3"/>
        <v>0.6360667744987335</v>
      </c>
    </row>
    <row r="62" spans="1:23" x14ac:dyDescent="0.3">
      <c r="A62">
        <f t="shared" si="4"/>
        <v>61</v>
      </c>
      <c r="B62">
        <v>0.63322855311746573</v>
      </c>
      <c r="C62">
        <f>-LN(B62)/V!$D$5</f>
        <v>64.355473046328555</v>
      </c>
      <c r="D62">
        <f t="shared" si="8"/>
        <v>0.40666666666666668</v>
      </c>
      <c r="E62" s="8">
        <f>_xlfn.EXPON.DIST(C62,V!$D$5,TRUE)</f>
        <v>0.36677144688253427</v>
      </c>
      <c r="F62">
        <f t="shared" si="5"/>
        <v>3.9895219784132407E-2</v>
      </c>
      <c r="G62">
        <f t="shared" si="6"/>
        <v>-3.3228553117465753E-2</v>
      </c>
      <c r="W62">
        <f t="shared" si="3"/>
        <v>0.63322855311746573</v>
      </c>
    </row>
    <row r="63" spans="1:23" x14ac:dyDescent="0.3">
      <c r="A63">
        <f t="shared" si="4"/>
        <v>62</v>
      </c>
      <c r="B63">
        <v>0.6326181829279458</v>
      </c>
      <c r="C63">
        <f>-LN(B63)/V!$D$5</f>
        <v>64.491299345897545</v>
      </c>
      <c r="D63">
        <f t="shared" si="8"/>
        <v>0.41333333333333333</v>
      </c>
      <c r="E63" s="8">
        <f>_xlfn.EXPON.DIST(C63,V!$D$5,TRUE)</f>
        <v>0.36738181707205425</v>
      </c>
      <c r="F63">
        <f t="shared" si="5"/>
        <v>4.595151626127908E-2</v>
      </c>
      <c r="G63">
        <f t="shared" si="6"/>
        <v>-3.9284849594612425E-2</v>
      </c>
      <c r="W63">
        <f t="shared" si="3"/>
        <v>0.6326181829279458</v>
      </c>
    </row>
    <row r="64" spans="1:23" x14ac:dyDescent="0.3">
      <c r="A64">
        <f t="shared" si="4"/>
        <v>63</v>
      </c>
      <c r="B64">
        <v>0.61894589068269901</v>
      </c>
      <c r="C64">
        <f>-LN(B64)/V!$D$5</f>
        <v>67.568651295950943</v>
      </c>
      <c r="D64">
        <f t="shared" si="8"/>
        <v>0.42</v>
      </c>
      <c r="E64" s="8">
        <f>_xlfn.EXPON.DIST(C64,V!$D$5,TRUE)</f>
        <v>0.38105410931730094</v>
      </c>
      <c r="F64">
        <f t="shared" si="5"/>
        <v>3.8945890682699047E-2</v>
      </c>
      <c r="G64">
        <f t="shared" si="6"/>
        <v>-3.2279224016032393E-2</v>
      </c>
      <c r="W64">
        <f t="shared" si="3"/>
        <v>0.61894589068269901</v>
      </c>
    </row>
    <row r="65" spans="1:23" x14ac:dyDescent="0.3">
      <c r="A65">
        <f t="shared" si="4"/>
        <v>64</v>
      </c>
      <c r="B65">
        <v>0.6181829279457991</v>
      </c>
      <c r="C65">
        <f>-LN(B65)/V!$D$5</f>
        <v>67.742375410067766</v>
      </c>
      <c r="D65">
        <f t="shared" si="8"/>
        <v>0.42666666666666669</v>
      </c>
      <c r="E65" s="8">
        <f>_xlfn.EXPON.DIST(C65,V!$D$5,TRUE)</f>
        <v>0.38181707205420085</v>
      </c>
      <c r="F65">
        <f t="shared" si="5"/>
        <v>4.4849594612465848E-2</v>
      </c>
      <c r="G65">
        <f t="shared" si="6"/>
        <v>-3.8182927945799139E-2</v>
      </c>
      <c r="W65">
        <f t="shared" si="3"/>
        <v>0.6181829279457991</v>
      </c>
    </row>
    <row r="66" spans="1:23" x14ac:dyDescent="0.3">
      <c r="A66">
        <f t="shared" si="4"/>
        <v>65</v>
      </c>
      <c r="B66">
        <v>0.61610766930143135</v>
      </c>
      <c r="C66">
        <f>-LN(B66)/V!$D$5</f>
        <v>68.215991957074763</v>
      </c>
      <c r="D66">
        <f t="shared" ref="D66:D97" si="9">A66/$O$4</f>
        <v>0.43333333333333335</v>
      </c>
      <c r="E66" s="8">
        <f>_xlfn.EXPON.DIST(C66,V!$D$5,TRUE)</f>
        <v>0.38389233069856865</v>
      </c>
      <c r="F66">
        <f t="shared" si="5"/>
        <v>4.9441002634764697E-2</v>
      </c>
      <c r="G66">
        <f t="shared" si="6"/>
        <v>-4.2774335968098043E-2</v>
      </c>
      <c r="W66">
        <f t="shared" si="3"/>
        <v>0.61610766930143135</v>
      </c>
    </row>
    <row r="67" spans="1:23" x14ac:dyDescent="0.3">
      <c r="A67">
        <f t="shared" si="4"/>
        <v>66</v>
      </c>
      <c r="B67">
        <v>0.60222174748985258</v>
      </c>
      <c r="C67">
        <f>-LN(B67)/V!$D$5</f>
        <v>71.42669720928987</v>
      </c>
      <c r="D67">
        <f t="shared" si="9"/>
        <v>0.44</v>
      </c>
      <c r="E67" s="8">
        <f>_xlfn.EXPON.DIST(C67,V!$D$5,TRUE)</f>
        <v>0.39777825251014742</v>
      </c>
      <c r="F67">
        <f t="shared" si="5"/>
        <v>4.2221747489852579E-2</v>
      </c>
      <c r="G67">
        <f t="shared" si="6"/>
        <v>-3.5555080823185925E-2</v>
      </c>
      <c r="W67">
        <f t="shared" ref="W67:W130" si="10">1-E67</f>
        <v>0.60222174748985258</v>
      </c>
    </row>
    <row r="68" spans="1:23" x14ac:dyDescent="0.3">
      <c r="A68">
        <f t="shared" ref="A68:A131" si="11">A67+1</f>
        <v>67</v>
      </c>
      <c r="B68">
        <v>0.58342234565263829</v>
      </c>
      <c r="C68">
        <f>-LN(B68)/V!$D$5</f>
        <v>75.893509834699373</v>
      </c>
      <c r="D68">
        <f t="shared" si="9"/>
        <v>0.44666666666666666</v>
      </c>
      <c r="E68" s="8">
        <f>_xlfn.EXPON.DIST(C68,V!$D$5,TRUE)</f>
        <v>0.41657765434736171</v>
      </c>
      <c r="F68">
        <f t="shared" ref="F68:F131" si="12">D68-E68</f>
        <v>3.0089012319304942E-2</v>
      </c>
      <c r="G68">
        <f t="shared" ref="G68:G131" si="13">E68-D67</f>
        <v>-2.3422345652638288E-2</v>
      </c>
      <c r="W68">
        <f t="shared" si="10"/>
        <v>0.58342234565263829</v>
      </c>
    </row>
    <row r="69" spans="1:23" x14ac:dyDescent="0.3">
      <c r="A69">
        <f t="shared" si="11"/>
        <v>68</v>
      </c>
      <c r="B69">
        <v>0.57695242164372695</v>
      </c>
      <c r="C69">
        <f>-LN(B69)/V!$D$5</f>
        <v>77.464151271880354</v>
      </c>
      <c r="D69">
        <f t="shared" si="9"/>
        <v>0.45333333333333331</v>
      </c>
      <c r="E69" s="8">
        <f>_xlfn.EXPON.DIST(C69,V!$D$5,TRUE)</f>
        <v>0.42304757835627305</v>
      </c>
      <c r="F69">
        <f t="shared" si="12"/>
        <v>3.0285754977060264E-2</v>
      </c>
      <c r="G69">
        <f t="shared" si="13"/>
        <v>-2.361908831039361E-2</v>
      </c>
      <c r="W69">
        <f t="shared" si="10"/>
        <v>0.57695242164372695</v>
      </c>
    </row>
    <row r="70" spans="1:23" x14ac:dyDescent="0.3">
      <c r="A70">
        <f t="shared" si="11"/>
        <v>69</v>
      </c>
      <c r="B70">
        <v>0.57209997863704332</v>
      </c>
      <c r="C70">
        <f>-LN(B70)/V!$D$5</f>
        <v>78.653734513937025</v>
      </c>
      <c r="D70">
        <f t="shared" si="9"/>
        <v>0.46</v>
      </c>
      <c r="E70" s="8">
        <f>_xlfn.EXPON.DIST(C70,V!$D$5,TRUE)</f>
        <v>0.42790002136295668</v>
      </c>
      <c r="F70">
        <f t="shared" si="12"/>
        <v>3.2099978637043336E-2</v>
      </c>
      <c r="G70">
        <f t="shared" si="13"/>
        <v>-2.5433311970376626E-2</v>
      </c>
      <c r="W70">
        <f t="shared" si="10"/>
        <v>0.57209997863704332</v>
      </c>
    </row>
    <row r="71" spans="1:23" x14ac:dyDescent="0.3">
      <c r="A71">
        <f t="shared" si="11"/>
        <v>70</v>
      </c>
      <c r="B71">
        <v>0.56532486953337202</v>
      </c>
      <c r="C71">
        <f>-LN(B71)/V!$D$5</f>
        <v>80.331651092217072</v>
      </c>
      <c r="D71">
        <f t="shared" si="9"/>
        <v>0.46666666666666667</v>
      </c>
      <c r="E71" s="8">
        <f>_xlfn.EXPON.DIST(C71,V!$D$5,TRUE)</f>
        <v>0.43467513046662798</v>
      </c>
      <c r="F71">
        <f t="shared" si="12"/>
        <v>3.1991536200038695E-2</v>
      </c>
      <c r="G71">
        <f t="shared" si="13"/>
        <v>-2.5324869533372041E-2</v>
      </c>
      <c r="W71">
        <f t="shared" si="10"/>
        <v>0.56532486953337202</v>
      </c>
    </row>
    <row r="72" spans="1:23" x14ac:dyDescent="0.3">
      <c r="A72">
        <f t="shared" si="11"/>
        <v>71</v>
      </c>
      <c r="B72">
        <v>0.55601672414319281</v>
      </c>
      <c r="C72">
        <f>-LN(B72)/V!$D$5</f>
        <v>82.669986730943506</v>
      </c>
      <c r="D72">
        <f t="shared" si="9"/>
        <v>0.47333333333333333</v>
      </c>
      <c r="E72" s="8">
        <f>_xlfn.EXPON.DIST(C72,V!$D$5,TRUE)</f>
        <v>0.44398327585680719</v>
      </c>
      <c r="F72">
        <f t="shared" si="12"/>
        <v>2.9350057476526137E-2</v>
      </c>
      <c r="G72">
        <f t="shared" si="13"/>
        <v>-2.2683390809859483E-2</v>
      </c>
      <c r="W72">
        <f t="shared" si="10"/>
        <v>0.55601672414319281</v>
      </c>
    </row>
    <row r="73" spans="1:23" x14ac:dyDescent="0.3">
      <c r="A73">
        <f t="shared" si="11"/>
        <v>72</v>
      </c>
      <c r="B73">
        <v>0.55003509628589742</v>
      </c>
      <c r="C73">
        <f>-LN(B73)/V!$D$5</f>
        <v>84.193407234166003</v>
      </c>
      <c r="D73">
        <f t="shared" si="9"/>
        <v>0.48</v>
      </c>
      <c r="E73" s="8">
        <f>_xlfn.EXPON.DIST(C73,V!$D$5,TRUE)</f>
        <v>0.44996490371410253</v>
      </c>
      <c r="F73">
        <f t="shared" si="12"/>
        <v>3.0035096285897456E-2</v>
      </c>
      <c r="G73">
        <f t="shared" si="13"/>
        <v>-2.3368429619230802E-2</v>
      </c>
      <c r="W73">
        <f t="shared" si="10"/>
        <v>0.55003509628589753</v>
      </c>
    </row>
    <row r="74" spans="1:23" x14ac:dyDescent="0.3">
      <c r="A74">
        <f t="shared" si="11"/>
        <v>73</v>
      </c>
      <c r="B74">
        <v>0.54399243140964992</v>
      </c>
      <c r="C74">
        <f>-LN(B74)/V!$D$5</f>
        <v>85.749288038434827</v>
      </c>
      <c r="D74">
        <f t="shared" si="9"/>
        <v>0.48666666666666669</v>
      </c>
      <c r="E74" s="8">
        <f>_xlfn.EXPON.DIST(C74,V!$D$5,TRUE)</f>
        <v>0.45600756859035008</v>
      </c>
      <c r="F74">
        <f t="shared" si="12"/>
        <v>3.0659098076316615E-2</v>
      </c>
      <c r="G74">
        <f t="shared" si="13"/>
        <v>-2.3992431409649906E-2</v>
      </c>
      <c r="W74">
        <f t="shared" si="10"/>
        <v>0.54399243140964992</v>
      </c>
    </row>
    <row r="75" spans="1:23" x14ac:dyDescent="0.3">
      <c r="A75">
        <f t="shared" si="11"/>
        <v>74</v>
      </c>
      <c r="B75">
        <v>0.54036072878200625</v>
      </c>
      <c r="C75">
        <f>-LN(B75)/V!$D$5</f>
        <v>86.692724814702743</v>
      </c>
      <c r="D75">
        <f t="shared" si="9"/>
        <v>0.49333333333333335</v>
      </c>
      <c r="E75" s="8">
        <f>_xlfn.EXPON.DIST(C75,V!$D$5,TRUE)</f>
        <v>0.45963927121799381</v>
      </c>
      <c r="F75">
        <f t="shared" si="12"/>
        <v>3.369406211533954E-2</v>
      </c>
      <c r="G75">
        <f t="shared" si="13"/>
        <v>-2.7027395448672886E-2</v>
      </c>
      <c r="W75">
        <f t="shared" si="10"/>
        <v>0.54036072878200625</v>
      </c>
    </row>
    <row r="76" spans="1:23" x14ac:dyDescent="0.3">
      <c r="A76">
        <f t="shared" si="11"/>
        <v>75</v>
      </c>
      <c r="B76">
        <v>0.53666798913541058</v>
      </c>
      <c r="C76">
        <f>-LN(B76)/V!$D$5</f>
        <v>87.658541612295934</v>
      </c>
      <c r="D76">
        <f t="shared" si="9"/>
        <v>0.5</v>
      </c>
      <c r="E76" s="8">
        <f>_xlfn.EXPON.DIST(C76,V!$D$5,TRUE)</f>
        <v>0.46333201086458942</v>
      </c>
      <c r="F76">
        <f t="shared" si="12"/>
        <v>3.6667989135410584E-2</v>
      </c>
      <c r="G76">
        <f t="shared" si="13"/>
        <v>-3.0001322468743929E-2</v>
      </c>
      <c r="W76">
        <f t="shared" si="10"/>
        <v>0.53666798913541058</v>
      </c>
    </row>
    <row r="77" spans="1:23" x14ac:dyDescent="0.3">
      <c r="A77">
        <f t="shared" si="11"/>
        <v>76</v>
      </c>
      <c r="B77">
        <v>0.53340250862147898</v>
      </c>
      <c r="C77">
        <f>-LN(B77)/V!$D$5</f>
        <v>88.518163967309036</v>
      </c>
      <c r="D77">
        <f t="shared" si="9"/>
        <v>0.50666666666666671</v>
      </c>
      <c r="E77" s="8">
        <f>_xlfn.EXPON.DIST(C77,V!$D$5,TRUE)</f>
        <v>0.46659749137852102</v>
      </c>
      <c r="F77">
        <f t="shared" si="12"/>
        <v>4.0069175288145686E-2</v>
      </c>
      <c r="G77">
        <f t="shared" si="13"/>
        <v>-3.3402508621478977E-2</v>
      </c>
      <c r="W77">
        <f t="shared" si="10"/>
        <v>0.53340250862147898</v>
      </c>
    </row>
    <row r="78" spans="1:23" x14ac:dyDescent="0.3">
      <c r="A78">
        <f t="shared" si="11"/>
        <v>77</v>
      </c>
      <c r="B78">
        <v>0.5195471053193762</v>
      </c>
      <c r="C78">
        <f>-LN(B78)/V!$D$5</f>
        <v>92.225042001973648</v>
      </c>
      <c r="D78">
        <f t="shared" si="9"/>
        <v>0.51333333333333331</v>
      </c>
      <c r="E78" s="8">
        <f>_xlfn.EXPON.DIST(C78,V!$D$5,TRUE)</f>
        <v>0.4804528946806238</v>
      </c>
      <c r="F78">
        <f t="shared" si="12"/>
        <v>3.2880438652709509E-2</v>
      </c>
      <c r="G78">
        <f t="shared" si="13"/>
        <v>-2.6213771986042911E-2</v>
      </c>
      <c r="W78">
        <f t="shared" si="10"/>
        <v>0.5195471053193762</v>
      </c>
    </row>
    <row r="79" spans="1:23" x14ac:dyDescent="0.3">
      <c r="A79">
        <f t="shared" si="11"/>
        <v>78</v>
      </c>
      <c r="B79">
        <v>0.51054414502395706</v>
      </c>
      <c r="C79">
        <f>-LN(B79)/V!$D$5</f>
        <v>94.687066341422963</v>
      </c>
      <c r="D79">
        <f t="shared" si="9"/>
        <v>0.52</v>
      </c>
      <c r="E79" s="8">
        <f>_xlfn.EXPON.DIST(C79,V!$D$5,TRUE)</f>
        <v>0.48945585497604299</v>
      </c>
      <c r="F79">
        <f t="shared" si="12"/>
        <v>3.0544145023957026E-2</v>
      </c>
      <c r="G79">
        <f t="shared" si="13"/>
        <v>-2.3877478357290316E-2</v>
      </c>
      <c r="W79">
        <f t="shared" si="10"/>
        <v>0.51054414502395695</v>
      </c>
    </row>
    <row r="80" spans="1:23" x14ac:dyDescent="0.3">
      <c r="A80">
        <f t="shared" si="11"/>
        <v>79</v>
      </c>
      <c r="B80">
        <v>0.50096133304849388</v>
      </c>
      <c r="C80">
        <f>-LN(B80)/V!$D$5</f>
        <v>97.35582541122406</v>
      </c>
      <c r="D80">
        <f t="shared" si="9"/>
        <v>0.52666666666666662</v>
      </c>
      <c r="E80" s="8">
        <f>_xlfn.EXPON.DIST(C80,V!$D$5,TRUE)</f>
        <v>0.49903866695150612</v>
      </c>
      <c r="F80">
        <f t="shared" si="12"/>
        <v>2.7627999715160501E-2</v>
      </c>
      <c r="G80">
        <f t="shared" si="13"/>
        <v>-2.0961333048493902E-2</v>
      </c>
      <c r="W80">
        <f t="shared" si="10"/>
        <v>0.50096133304849388</v>
      </c>
    </row>
    <row r="81" spans="1:23" x14ac:dyDescent="0.3">
      <c r="A81">
        <f t="shared" si="11"/>
        <v>80</v>
      </c>
      <c r="B81">
        <v>0.46711630603961302</v>
      </c>
      <c r="C81">
        <f>-LN(B81)/V!$D$5</f>
        <v>107.2080285895095</v>
      </c>
      <c r="D81">
        <f t="shared" si="9"/>
        <v>0.53333333333333333</v>
      </c>
      <c r="E81" s="8">
        <f>_xlfn.EXPON.DIST(C81,V!$D$5,TRUE)</f>
        <v>0.53288369396038693</v>
      </c>
      <c r="F81">
        <f t="shared" si="12"/>
        <v>4.4963937294639766E-4</v>
      </c>
      <c r="G81">
        <f t="shared" si="13"/>
        <v>6.2170272937203119E-3</v>
      </c>
      <c r="W81">
        <f t="shared" si="10"/>
        <v>0.46711630603961307</v>
      </c>
    </row>
    <row r="82" spans="1:23" x14ac:dyDescent="0.3">
      <c r="A82">
        <f t="shared" si="11"/>
        <v>81</v>
      </c>
      <c r="B82">
        <v>0.46034119693594167</v>
      </c>
      <c r="C82">
        <f>-LN(B82)/V!$D$5</f>
        <v>109.26582140523043</v>
      </c>
      <c r="D82">
        <f t="shared" si="9"/>
        <v>0.54</v>
      </c>
      <c r="E82" s="8">
        <f>_xlfn.EXPON.DIST(C82,V!$D$5,TRUE)</f>
        <v>0.53965880306405833</v>
      </c>
      <c r="F82">
        <f t="shared" si="12"/>
        <v>3.4119693594170108E-4</v>
      </c>
      <c r="G82">
        <f t="shared" si="13"/>
        <v>6.3254697307250085E-3</v>
      </c>
      <c r="W82">
        <f t="shared" si="10"/>
        <v>0.46034119693594167</v>
      </c>
    </row>
    <row r="83" spans="1:23" x14ac:dyDescent="0.3">
      <c r="A83">
        <f t="shared" si="11"/>
        <v>82</v>
      </c>
      <c r="B83">
        <v>0.4553666798913541</v>
      </c>
      <c r="C83">
        <f>-LN(B83)/V!$D$5</f>
        <v>110.79609784717778</v>
      </c>
      <c r="D83">
        <f t="shared" si="9"/>
        <v>0.54666666666666663</v>
      </c>
      <c r="E83" s="8">
        <f>_xlfn.EXPON.DIST(C83,V!$D$5,TRUE)</f>
        <v>0.54463332010864596</v>
      </c>
      <c r="F83">
        <f t="shared" si="12"/>
        <v>2.0333465580206767E-3</v>
      </c>
      <c r="G83">
        <f t="shared" si="13"/>
        <v>4.6333201086459219E-3</v>
      </c>
      <c r="W83">
        <f t="shared" si="10"/>
        <v>0.45536667989135404</v>
      </c>
    </row>
    <row r="84" spans="1:23" x14ac:dyDescent="0.3">
      <c r="A84">
        <f t="shared" si="11"/>
        <v>83</v>
      </c>
      <c r="B84">
        <v>0.44578386791589097</v>
      </c>
      <c r="C84">
        <f>-LN(B84)/V!$D$5</f>
        <v>113.7916965499399</v>
      </c>
      <c r="D84">
        <f t="shared" si="9"/>
        <v>0.55333333333333334</v>
      </c>
      <c r="E84" s="8">
        <f>_xlfn.EXPON.DIST(C84,V!$D$5,TRUE)</f>
        <v>0.55421613208410903</v>
      </c>
      <c r="F84">
        <f t="shared" si="12"/>
        <v>-8.8279875077568182E-4</v>
      </c>
      <c r="G84">
        <f t="shared" si="13"/>
        <v>7.5494654174423914E-3</v>
      </c>
      <c r="W84">
        <f t="shared" si="10"/>
        <v>0.44578386791589097</v>
      </c>
    </row>
    <row r="85" spans="1:23" x14ac:dyDescent="0.3">
      <c r="A85">
        <f t="shared" si="11"/>
        <v>84</v>
      </c>
      <c r="B85">
        <v>0.43476668599505602</v>
      </c>
      <c r="C85">
        <f>-LN(B85)/V!$D$5</f>
        <v>117.3163022277584</v>
      </c>
      <c r="D85">
        <f t="shared" si="9"/>
        <v>0.56000000000000005</v>
      </c>
      <c r="E85" s="8">
        <f>_xlfn.EXPON.DIST(C85,V!$D$5,TRUE)</f>
        <v>0.56523331400494392</v>
      </c>
      <c r="F85">
        <f t="shared" si="12"/>
        <v>-5.2333140049438676E-3</v>
      </c>
      <c r="G85">
        <f t="shared" si="13"/>
        <v>1.1899980671610577E-2</v>
      </c>
      <c r="W85">
        <f t="shared" si="10"/>
        <v>0.43476668599505608</v>
      </c>
    </row>
    <row r="86" spans="1:23" x14ac:dyDescent="0.3">
      <c r="A86">
        <f t="shared" si="11"/>
        <v>85</v>
      </c>
      <c r="B86">
        <v>0.43375957518234809</v>
      </c>
      <c r="C86">
        <f>-LN(B86)/V!$D$5</f>
        <v>117.64293980512282</v>
      </c>
      <c r="D86">
        <f t="shared" si="9"/>
        <v>0.56666666666666665</v>
      </c>
      <c r="E86" s="8">
        <f>_xlfn.EXPON.DIST(C86,V!$D$5,TRUE)</f>
        <v>0.56624042481765191</v>
      </c>
      <c r="F86">
        <f t="shared" si="12"/>
        <v>4.2624184901474127E-4</v>
      </c>
      <c r="G86">
        <f t="shared" si="13"/>
        <v>6.2404248176518573E-3</v>
      </c>
      <c r="W86">
        <f t="shared" si="10"/>
        <v>0.43375957518234809</v>
      </c>
    </row>
    <row r="87" spans="1:23" x14ac:dyDescent="0.3">
      <c r="A87">
        <f t="shared" si="11"/>
        <v>86</v>
      </c>
      <c r="B87">
        <v>0.42652668843653674</v>
      </c>
      <c r="C87">
        <f>-LN(B87)/V!$D$5</f>
        <v>120.011315287534</v>
      </c>
      <c r="D87">
        <f t="shared" si="9"/>
        <v>0.57333333333333336</v>
      </c>
      <c r="E87" s="8">
        <f>_xlfn.EXPON.DIST(C87,V!$D$5,TRUE)</f>
        <v>0.57347331156346326</v>
      </c>
      <c r="F87">
        <f t="shared" si="12"/>
        <v>-1.3997823012990018E-4</v>
      </c>
      <c r="G87">
        <f t="shared" si="13"/>
        <v>6.8066448967966098E-3</v>
      </c>
      <c r="W87">
        <f t="shared" si="10"/>
        <v>0.42652668843653674</v>
      </c>
    </row>
    <row r="88" spans="1:23" x14ac:dyDescent="0.3">
      <c r="A88">
        <f t="shared" si="11"/>
        <v>87</v>
      </c>
      <c r="B88">
        <v>0.40919217505417038</v>
      </c>
      <c r="C88">
        <f>-LN(B88)/V!$D$5</f>
        <v>125.85498135683372</v>
      </c>
      <c r="D88">
        <f t="shared" si="9"/>
        <v>0.57999999999999996</v>
      </c>
      <c r="E88" s="8">
        <f>_xlfn.EXPON.DIST(C88,V!$D$5,TRUE)</f>
        <v>0.59080782494582962</v>
      </c>
      <c r="F88">
        <f t="shared" si="12"/>
        <v>-1.0807824945829658E-2</v>
      </c>
      <c r="G88">
        <f t="shared" si="13"/>
        <v>1.7474491612496257E-2</v>
      </c>
      <c r="W88">
        <f t="shared" si="10"/>
        <v>0.40919217505417038</v>
      </c>
    </row>
    <row r="89" spans="1:23" x14ac:dyDescent="0.3">
      <c r="A89">
        <f t="shared" si="11"/>
        <v>88</v>
      </c>
      <c r="B89">
        <v>0.40467543565172276</v>
      </c>
      <c r="C89">
        <f>-LN(B89)/V!$D$5</f>
        <v>127.41829952331413</v>
      </c>
      <c r="D89">
        <f t="shared" si="9"/>
        <v>0.58666666666666667</v>
      </c>
      <c r="E89" s="8">
        <f>_xlfn.EXPON.DIST(C89,V!$D$5,TRUE)</f>
        <v>0.59532456434827719</v>
      </c>
      <c r="F89">
        <f t="shared" si="12"/>
        <v>-8.6578976816105158E-3</v>
      </c>
      <c r="G89">
        <f t="shared" si="13"/>
        <v>1.5324564348277225E-2</v>
      </c>
      <c r="W89">
        <f t="shared" si="10"/>
        <v>0.40467543565172281</v>
      </c>
    </row>
    <row r="90" spans="1:23" x14ac:dyDescent="0.3">
      <c r="A90">
        <f t="shared" si="11"/>
        <v>89</v>
      </c>
      <c r="B90">
        <v>0.40318002868739888</v>
      </c>
      <c r="C90">
        <f>-LN(B90)/V!$D$5</f>
        <v>127.93973175732815</v>
      </c>
      <c r="D90">
        <f t="shared" si="9"/>
        <v>0.59333333333333338</v>
      </c>
      <c r="E90" s="8">
        <f>_xlfn.EXPON.DIST(C90,V!$D$5,TRUE)</f>
        <v>0.59681997131260112</v>
      </c>
      <c r="F90">
        <f t="shared" si="12"/>
        <v>-3.4866379792677371E-3</v>
      </c>
      <c r="G90">
        <f t="shared" si="13"/>
        <v>1.0153304645934447E-2</v>
      </c>
      <c r="W90">
        <f t="shared" si="10"/>
        <v>0.40318002868739888</v>
      </c>
    </row>
    <row r="91" spans="1:23" x14ac:dyDescent="0.3">
      <c r="A91">
        <f t="shared" si="11"/>
        <v>90</v>
      </c>
      <c r="B91">
        <v>0.39597766045106358</v>
      </c>
      <c r="C91">
        <f>-LN(B91)/V!$D$5</f>
        <v>130.47851863680202</v>
      </c>
      <c r="D91">
        <f t="shared" si="9"/>
        <v>0.6</v>
      </c>
      <c r="E91" s="8">
        <f>_xlfn.EXPON.DIST(C91,V!$D$5,TRUE)</f>
        <v>0.60402233954893636</v>
      </c>
      <c r="F91">
        <f t="shared" si="12"/>
        <v>-4.0223395489363822E-3</v>
      </c>
      <c r="G91">
        <f t="shared" si="13"/>
        <v>1.0689006215602981E-2</v>
      </c>
      <c r="W91">
        <f t="shared" si="10"/>
        <v>0.39597766045106364</v>
      </c>
    </row>
    <row r="92" spans="1:23" x14ac:dyDescent="0.3">
      <c r="A92">
        <f t="shared" si="11"/>
        <v>91</v>
      </c>
      <c r="B92">
        <v>0.39594714194158759</v>
      </c>
      <c r="C92">
        <f>-LN(B92)/V!$D$5</f>
        <v>130.48937416653283</v>
      </c>
      <c r="D92">
        <f t="shared" si="9"/>
        <v>0.60666666666666669</v>
      </c>
      <c r="E92" s="8">
        <f>_xlfn.EXPON.DIST(C92,V!$D$5,TRUE)</f>
        <v>0.60405285805841236</v>
      </c>
      <c r="F92">
        <f t="shared" si="12"/>
        <v>2.613808608254331E-3</v>
      </c>
      <c r="G92">
        <f t="shared" si="13"/>
        <v>4.0528580584123786E-3</v>
      </c>
      <c r="W92">
        <f t="shared" si="10"/>
        <v>0.39594714194158764</v>
      </c>
    </row>
    <row r="93" spans="1:23" x14ac:dyDescent="0.3">
      <c r="A93">
        <f t="shared" si="11"/>
        <v>92</v>
      </c>
      <c r="B93">
        <v>0.39484847560045166</v>
      </c>
      <c r="C93">
        <f>-LN(B93)/V!$D$5</f>
        <v>130.88073151428918</v>
      </c>
      <c r="D93">
        <f t="shared" si="9"/>
        <v>0.61333333333333329</v>
      </c>
      <c r="E93" s="8">
        <f>_xlfn.EXPON.DIST(C93,V!$D$5,TRUE)</f>
        <v>0.60515152439954834</v>
      </c>
      <c r="F93">
        <f t="shared" si="12"/>
        <v>8.1818089337849509E-3</v>
      </c>
      <c r="G93">
        <f t="shared" si="13"/>
        <v>-1.5151422671183523E-3</v>
      </c>
      <c r="W93">
        <f t="shared" si="10"/>
        <v>0.39484847560045166</v>
      </c>
    </row>
    <row r="94" spans="1:23" x14ac:dyDescent="0.3">
      <c r="A94">
        <f t="shared" si="11"/>
        <v>93</v>
      </c>
      <c r="B94">
        <v>0.38087099826044496</v>
      </c>
      <c r="C94">
        <f>-LN(B94)/V!$D$5</f>
        <v>135.95697865238947</v>
      </c>
      <c r="D94">
        <f t="shared" si="9"/>
        <v>0.62</v>
      </c>
      <c r="E94" s="8">
        <f>_xlfn.EXPON.DIST(C94,V!$D$5,TRUE)</f>
        <v>0.61912900173955498</v>
      </c>
      <c r="F94">
        <f t="shared" si="12"/>
        <v>8.7099826044501061E-4</v>
      </c>
      <c r="G94">
        <f t="shared" si="13"/>
        <v>5.795668406221699E-3</v>
      </c>
      <c r="W94">
        <f t="shared" si="10"/>
        <v>0.38087099826044502</v>
      </c>
    </row>
    <row r="95" spans="1:23" x14ac:dyDescent="0.3">
      <c r="A95">
        <f t="shared" si="11"/>
        <v>94</v>
      </c>
      <c r="B95">
        <v>0.37794122135074926</v>
      </c>
      <c r="C95">
        <f>-LN(B95)/V!$D$5</f>
        <v>137.0445907782923</v>
      </c>
      <c r="D95">
        <f t="shared" si="9"/>
        <v>0.62666666666666671</v>
      </c>
      <c r="E95" s="8">
        <f>_xlfn.EXPON.DIST(C95,V!$D$5,TRUE)</f>
        <v>0.62205877864925074</v>
      </c>
      <c r="F95">
        <f t="shared" si="12"/>
        <v>4.607888017415962E-3</v>
      </c>
      <c r="G95">
        <f t="shared" si="13"/>
        <v>2.0587786492507476E-3</v>
      </c>
      <c r="W95">
        <f t="shared" si="10"/>
        <v>0.37794122135074926</v>
      </c>
    </row>
    <row r="96" spans="1:23" x14ac:dyDescent="0.3">
      <c r="A96">
        <f t="shared" si="11"/>
        <v>95</v>
      </c>
      <c r="B96">
        <v>0.3729056672872097</v>
      </c>
      <c r="C96">
        <f>-LN(B96)/V!$D$5</f>
        <v>138.93377380829034</v>
      </c>
      <c r="D96">
        <f t="shared" si="9"/>
        <v>0.6333333333333333</v>
      </c>
      <c r="E96" s="8">
        <f>_xlfn.EXPON.DIST(C96,V!$D$5,TRUE)</f>
        <v>0.62709433271279036</v>
      </c>
      <c r="F96">
        <f t="shared" si="12"/>
        <v>6.2390006205429449E-3</v>
      </c>
      <c r="G96">
        <f t="shared" si="13"/>
        <v>4.2766604612365366E-4</v>
      </c>
      <c r="W96">
        <f t="shared" si="10"/>
        <v>0.37290566728720964</v>
      </c>
    </row>
    <row r="97" spans="1:23" x14ac:dyDescent="0.3">
      <c r="A97">
        <f t="shared" si="11"/>
        <v>96</v>
      </c>
      <c r="B97">
        <v>0.37186803796502577</v>
      </c>
      <c r="C97">
        <f>-LN(B97)/V!$D$5</f>
        <v>139.3262287740954</v>
      </c>
      <c r="D97">
        <f t="shared" si="9"/>
        <v>0.64</v>
      </c>
      <c r="E97" s="8">
        <f>_xlfn.EXPON.DIST(C97,V!$D$5,TRUE)</f>
        <v>0.62813196203497423</v>
      </c>
      <c r="F97">
        <f t="shared" si="12"/>
        <v>1.1868037965025779E-2</v>
      </c>
      <c r="G97">
        <f t="shared" si="13"/>
        <v>-5.2013712983590699E-3</v>
      </c>
      <c r="W97">
        <f t="shared" si="10"/>
        <v>0.37186803796502577</v>
      </c>
    </row>
    <row r="98" spans="1:23" x14ac:dyDescent="0.3">
      <c r="A98">
        <f t="shared" si="11"/>
        <v>97</v>
      </c>
      <c r="B98">
        <v>0.36707663197729423</v>
      </c>
      <c r="C98">
        <f>-LN(B98)/V!$D$5</f>
        <v>141.1527670770372</v>
      </c>
      <c r="D98">
        <f t="shared" ref="D98:D129" si="14">A98/$O$4</f>
        <v>0.64666666666666661</v>
      </c>
      <c r="E98" s="8">
        <f>_xlfn.EXPON.DIST(C98,V!$D$5,TRUE)</f>
        <v>0.63292336802270577</v>
      </c>
      <c r="F98">
        <f t="shared" si="12"/>
        <v>1.3743298643960844E-2</v>
      </c>
      <c r="G98">
        <f t="shared" si="13"/>
        <v>-7.0766319772942454E-3</v>
      </c>
      <c r="W98">
        <f t="shared" si="10"/>
        <v>0.36707663197729423</v>
      </c>
    </row>
    <row r="99" spans="1:23" x14ac:dyDescent="0.3">
      <c r="A99">
        <f t="shared" si="11"/>
        <v>98</v>
      </c>
      <c r="B99">
        <v>0.35807367168187504</v>
      </c>
      <c r="C99">
        <f>-LN(B99)/V!$D$5</f>
        <v>144.65021506081129</v>
      </c>
      <c r="D99">
        <f t="shared" si="14"/>
        <v>0.65333333333333332</v>
      </c>
      <c r="E99" s="8">
        <f>_xlfn.EXPON.DIST(C99,V!$D$5,TRUE)</f>
        <v>0.64192632831812491</v>
      </c>
      <c r="F99">
        <f t="shared" si="12"/>
        <v>1.1407005015208416E-2</v>
      </c>
      <c r="G99">
        <f t="shared" si="13"/>
        <v>-4.7403383485417061E-3</v>
      </c>
      <c r="W99">
        <f t="shared" si="10"/>
        <v>0.35807367168187509</v>
      </c>
    </row>
    <row r="100" spans="1:23" x14ac:dyDescent="0.3">
      <c r="A100">
        <f t="shared" si="11"/>
        <v>99</v>
      </c>
      <c r="B100">
        <v>0.34263130588702045</v>
      </c>
      <c r="C100">
        <f>-LN(B100)/V!$D$5</f>
        <v>150.85919998543724</v>
      </c>
      <c r="D100">
        <f t="shared" si="14"/>
        <v>0.66</v>
      </c>
      <c r="E100" s="8">
        <f>_xlfn.EXPON.DIST(C100,V!$D$5,TRUE)</f>
        <v>0.65736869411297949</v>
      </c>
      <c r="F100">
        <f t="shared" si="12"/>
        <v>2.6313058870205408E-3</v>
      </c>
      <c r="G100">
        <f t="shared" si="13"/>
        <v>4.0353607796461688E-3</v>
      </c>
      <c r="W100">
        <f t="shared" si="10"/>
        <v>0.34263130588702051</v>
      </c>
    </row>
    <row r="101" spans="1:23" x14ac:dyDescent="0.3">
      <c r="A101">
        <f t="shared" si="11"/>
        <v>100</v>
      </c>
      <c r="B101">
        <v>0.34128849147007662</v>
      </c>
      <c r="C101">
        <f>-LN(B101)/V!$D$5</f>
        <v>151.41227370805569</v>
      </c>
      <c r="D101">
        <f t="shared" si="14"/>
        <v>0.66666666666666663</v>
      </c>
      <c r="E101" s="8">
        <f>_xlfn.EXPON.DIST(C101,V!$D$5,TRUE)</f>
        <v>0.65871150852992333</v>
      </c>
      <c r="F101">
        <f t="shared" si="12"/>
        <v>7.9551581367433011E-3</v>
      </c>
      <c r="G101">
        <f t="shared" si="13"/>
        <v>-1.2884914700767025E-3</v>
      </c>
      <c r="W101">
        <f t="shared" si="10"/>
        <v>0.34128849147007667</v>
      </c>
    </row>
    <row r="102" spans="1:23" x14ac:dyDescent="0.3">
      <c r="A102">
        <f t="shared" si="11"/>
        <v>101</v>
      </c>
      <c r="B102">
        <v>0.3393047883541368</v>
      </c>
      <c r="C102">
        <f>-LN(B102)/V!$D$5</f>
        <v>152.23330913267168</v>
      </c>
      <c r="D102">
        <f t="shared" si="14"/>
        <v>0.67333333333333334</v>
      </c>
      <c r="E102" s="8">
        <f>_xlfn.EXPON.DIST(C102,V!$D$5,TRUE)</f>
        <v>0.6606952116458632</v>
      </c>
      <c r="F102">
        <f t="shared" si="12"/>
        <v>1.2638121687470139E-2</v>
      </c>
      <c r="G102">
        <f t="shared" si="13"/>
        <v>-5.9714550208034289E-3</v>
      </c>
      <c r="W102">
        <f t="shared" si="10"/>
        <v>0.3393047883541368</v>
      </c>
    </row>
    <row r="103" spans="1:23" x14ac:dyDescent="0.3">
      <c r="A103">
        <f t="shared" si="11"/>
        <v>102</v>
      </c>
      <c r="B103">
        <v>0.33405560472426526</v>
      </c>
      <c r="C103">
        <f>-LN(B103)/V!$D$5</f>
        <v>154.4292702326085</v>
      </c>
      <c r="D103">
        <f t="shared" si="14"/>
        <v>0.68</v>
      </c>
      <c r="E103" s="8">
        <f>_xlfn.EXPON.DIST(C103,V!$D$5,TRUE)</f>
        <v>0.66594439527573479</v>
      </c>
      <c r="F103">
        <f t="shared" si="12"/>
        <v>1.4055604724265258E-2</v>
      </c>
      <c r="G103">
        <f t="shared" si="13"/>
        <v>-7.3889380575985486E-3</v>
      </c>
      <c r="W103">
        <f t="shared" si="10"/>
        <v>0.33405560472426521</v>
      </c>
    </row>
    <row r="104" spans="1:23" x14ac:dyDescent="0.3">
      <c r="A104">
        <f t="shared" si="11"/>
        <v>103</v>
      </c>
      <c r="B104">
        <v>0.33402508621478927</v>
      </c>
      <c r="C104">
        <f>-LN(B104)/V!$D$5</f>
        <v>154.44213808428458</v>
      </c>
      <c r="D104">
        <f t="shared" si="14"/>
        <v>0.68666666666666665</v>
      </c>
      <c r="E104" s="8">
        <f>_xlfn.EXPON.DIST(C104,V!$D$5,TRUE)</f>
        <v>0.66597491378521068</v>
      </c>
      <c r="F104">
        <f t="shared" si="12"/>
        <v>2.0691752881455971E-2</v>
      </c>
      <c r="G104">
        <f t="shared" si="13"/>
        <v>-1.4025086214789373E-2</v>
      </c>
      <c r="W104">
        <f t="shared" si="10"/>
        <v>0.33402508621478932</v>
      </c>
    </row>
    <row r="105" spans="1:23" x14ac:dyDescent="0.3">
      <c r="A105">
        <f t="shared" si="11"/>
        <v>104</v>
      </c>
      <c r="B105">
        <v>0.33155308694723351</v>
      </c>
      <c r="C105">
        <f>-LN(B105)/V!$D$5</f>
        <v>155.48835782491639</v>
      </c>
      <c r="D105">
        <f t="shared" si="14"/>
        <v>0.69333333333333336</v>
      </c>
      <c r="E105" s="8">
        <f>_xlfn.EXPON.DIST(C105,V!$D$5,TRUE)</f>
        <v>0.66844691305276638</v>
      </c>
      <c r="F105">
        <f t="shared" si="12"/>
        <v>2.4886420280566979E-2</v>
      </c>
      <c r="G105">
        <f t="shared" si="13"/>
        <v>-1.8219753613900269E-2</v>
      </c>
      <c r="W105">
        <f t="shared" si="10"/>
        <v>0.33155308694723362</v>
      </c>
    </row>
    <row r="106" spans="1:23" x14ac:dyDescent="0.3">
      <c r="A106">
        <f t="shared" si="11"/>
        <v>105</v>
      </c>
      <c r="B106">
        <v>0.32221442304757836</v>
      </c>
      <c r="C106">
        <f>-LN(B106)/V!$D$5</f>
        <v>159.51240070025665</v>
      </c>
      <c r="D106">
        <f t="shared" si="14"/>
        <v>0.7</v>
      </c>
      <c r="E106" s="8">
        <f>_xlfn.EXPON.DIST(C106,V!$D$5,TRUE)</f>
        <v>0.6777855769524217</v>
      </c>
      <c r="F106">
        <f t="shared" si="12"/>
        <v>2.2214423047578258E-2</v>
      </c>
      <c r="G106">
        <f t="shared" si="13"/>
        <v>-1.5547756380911659E-2</v>
      </c>
      <c r="W106">
        <f t="shared" si="10"/>
        <v>0.3222144230475783</v>
      </c>
    </row>
    <row r="107" spans="1:23" x14ac:dyDescent="0.3">
      <c r="A107">
        <f t="shared" si="11"/>
        <v>106</v>
      </c>
      <c r="B107">
        <v>0.31611072115237893</v>
      </c>
      <c r="C107">
        <f>-LN(B107)/V!$D$5</f>
        <v>162.20602019317565</v>
      </c>
      <c r="D107">
        <f t="shared" si="14"/>
        <v>0.70666666666666667</v>
      </c>
      <c r="E107" s="8">
        <f>_xlfn.EXPON.DIST(C107,V!$D$5,TRUE)</f>
        <v>0.68388927884762118</v>
      </c>
      <c r="F107">
        <f t="shared" si="12"/>
        <v>2.277738781904548E-2</v>
      </c>
      <c r="G107">
        <f t="shared" si="13"/>
        <v>-1.6110721152378771E-2</v>
      </c>
      <c r="W107">
        <f t="shared" si="10"/>
        <v>0.31611072115237882</v>
      </c>
    </row>
    <row r="108" spans="1:23" x14ac:dyDescent="0.3">
      <c r="A108">
        <f t="shared" si="11"/>
        <v>107</v>
      </c>
      <c r="B108">
        <v>0.30973235267189553</v>
      </c>
      <c r="C108">
        <f>-LN(B108)/V!$D$5</f>
        <v>165.07700463472753</v>
      </c>
      <c r="D108">
        <f t="shared" si="14"/>
        <v>0.71333333333333337</v>
      </c>
      <c r="E108" s="8">
        <f>_xlfn.EXPON.DIST(C108,V!$D$5,TRUE)</f>
        <v>0.69026764732810442</v>
      </c>
      <c r="F108">
        <f t="shared" si="12"/>
        <v>2.3065686005228958E-2</v>
      </c>
      <c r="G108">
        <f t="shared" si="13"/>
        <v>-1.6399019338562248E-2</v>
      </c>
      <c r="W108">
        <f t="shared" si="10"/>
        <v>0.30973235267189558</v>
      </c>
    </row>
    <row r="109" spans="1:23" x14ac:dyDescent="0.3">
      <c r="A109">
        <f t="shared" si="11"/>
        <v>108</v>
      </c>
      <c r="B109">
        <v>0.30680257576219977</v>
      </c>
      <c r="C109">
        <f>-LN(B109)/V!$D$5</f>
        <v>166.41560759858643</v>
      </c>
      <c r="D109">
        <f t="shared" si="14"/>
        <v>0.72</v>
      </c>
      <c r="E109" s="8">
        <f>_xlfn.EXPON.DIST(C109,V!$D$5,TRUE)</f>
        <v>0.69319742423780029</v>
      </c>
      <c r="F109">
        <f t="shared" si="12"/>
        <v>2.6802575762199687E-2</v>
      </c>
      <c r="G109">
        <f t="shared" si="13"/>
        <v>-2.0135909095533089E-2</v>
      </c>
      <c r="W109">
        <f t="shared" si="10"/>
        <v>0.30680257576219971</v>
      </c>
    </row>
    <row r="110" spans="1:23" x14ac:dyDescent="0.3">
      <c r="A110">
        <f t="shared" si="11"/>
        <v>109</v>
      </c>
      <c r="B110">
        <v>0.3002105777153844</v>
      </c>
      <c r="C110">
        <f>-LN(B110)/V!$D$5</f>
        <v>169.47480631586276</v>
      </c>
      <c r="D110">
        <f t="shared" si="14"/>
        <v>0.72666666666666668</v>
      </c>
      <c r="E110" s="8">
        <f>_xlfn.EXPON.DIST(C110,V!$D$5,TRUE)</f>
        <v>0.69978942228461549</v>
      </c>
      <c r="F110">
        <f t="shared" si="12"/>
        <v>2.6877244382051191E-2</v>
      </c>
      <c r="G110">
        <f t="shared" si="13"/>
        <v>-2.0210577715384481E-2</v>
      </c>
      <c r="W110">
        <f t="shared" si="10"/>
        <v>0.30021057771538451</v>
      </c>
    </row>
    <row r="111" spans="1:23" x14ac:dyDescent="0.3">
      <c r="A111">
        <f t="shared" si="11"/>
        <v>110</v>
      </c>
      <c r="B111">
        <v>0.28946806237983336</v>
      </c>
      <c r="C111">
        <f>-LN(B111)/V!$D$5</f>
        <v>174.6070856318689</v>
      </c>
      <c r="D111">
        <f t="shared" si="14"/>
        <v>0.73333333333333328</v>
      </c>
      <c r="E111" s="8">
        <f>_xlfn.EXPON.DIST(C111,V!$D$5,TRUE)</f>
        <v>0.71053193762016664</v>
      </c>
      <c r="F111">
        <f t="shared" si="12"/>
        <v>2.2801395713166639E-2</v>
      </c>
      <c r="G111">
        <f t="shared" si="13"/>
        <v>-1.613472904650004E-2</v>
      </c>
      <c r="W111">
        <f t="shared" si="10"/>
        <v>0.28946806237983336</v>
      </c>
    </row>
    <row r="112" spans="1:23" x14ac:dyDescent="0.3">
      <c r="A112">
        <f t="shared" si="11"/>
        <v>111</v>
      </c>
      <c r="B112">
        <v>0.27811517685476239</v>
      </c>
      <c r="C112">
        <f>-LN(B112)/V!$D$5</f>
        <v>180.24224589567001</v>
      </c>
      <c r="D112">
        <f t="shared" si="14"/>
        <v>0.74</v>
      </c>
      <c r="E112" s="8">
        <f>_xlfn.EXPON.DIST(C112,V!$D$5,TRUE)</f>
        <v>0.72188482314523761</v>
      </c>
      <c r="F112">
        <f t="shared" si="12"/>
        <v>1.8115176854762383E-2</v>
      </c>
      <c r="G112">
        <f t="shared" si="13"/>
        <v>-1.1448510188095673E-2</v>
      </c>
      <c r="W112">
        <f t="shared" si="10"/>
        <v>0.27811517685476239</v>
      </c>
    </row>
    <row r="113" spans="1:23" x14ac:dyDescent="0.3">
      <c r="A113">
        <f t="shared" si="11"/>
        <v>112</v>
      </c>
      <c r="B113">
        <v>0.27341532639545885</v>
      </c>
      <c r="C113">
        <f>-LN(B113)/V!$D$5</f>
        <v>182.64271799405708</v>
      </c>
      <c r="D113">
        <f t="shared" si="14"/>
        <v>0.7466666666666667</v>
      </c>
      <c r="E113" s="8">
        <f>_xlfn.EXPON.DIST(C113,V!$D$5,TRUE)</f>
        <v>0.72658467360454115</v>
      </c>
      <c r="F113">
        <f t="shared" si="12"/>
        <v>2.0081993062125547E-2</v>
      </c>
      <c r="G113">
        <f t="shared" si="13"/>
        <v>-1.3415326395458838E-2</v>
      </c>
      <c r="W113">
        <f t="shared" si="10"/>
        <v>0.27341532639545885</v>
      </c>
    </row>
    <row r="114" spans="1:23" x14ac:dyDescent="0.3">
      <c r="A114">
        <f t="shared" si="11"/>
        <v>113</v>
      </c>
      <c r="B114">
        <v>0.26352732932523576</v>
      </c>
      <c r="C114">
        <f>-LN(B114)/V!$D$5</f>
        <v>187.83073236262041</v>
      </c>
      <c r="D114">
        <f t="shared" si="14"/>
        <v>0.7533333333333333</v>
      </c>
      <c r="E114" s="8">
        <f>_xlfn.EXPON.DIST(C114,V!$D$5,TRUE)</f>
        <v>0.73647267067476418</v>
      </c>
      <c r="F114">
        <f t="shared" si="12"/>
        <v>1.6860662658569114E-2</v>
      </c>
      <c r="G114">
        <f t="shared" si="13"/>
        <v>-1.0193995991902516E-2</v>
      </c>
      <c r="W114">
        <f t="shared" si="10"/>
        <v>0.26352732932523582</v>
      </c>
    </row>
    <row r="115" spans="1:23" x14ac:dyDescent="0.3">
      <c r="A115">
        <f t="shared" si="11"/>
        <v>114</v>
      </c>
      <c r="B115">
        <v>0.26255073702200382</v>
      </c>
      <c r="C115">
        <f>-LN(B115)/V!$D$5</f>
        <v>188.35365235690645</v>
      </c>
      <c r="D115">
        <f t="shared" si="14"/>
        <v>0.76</v>
      </c>
      <c r="E115" s="8">
        <f>_xlfn.EXPON.DIST(C115,V!$D$5,TRUE)</f>
        <v>0.73744926297799618</v>
      </c>
      <c r="F115">
        <f t="shared" si="12"/>
        <v>2.2550737022003831E-2</v>
      </c>
      <c r="G115">
        <f t="shared" si="13"/>
        <v>-1.5884070355337121E-2</v>
      </c>
      <c r="W115">
        <f t="shared" si="10"/>
        <v>0.26255073702200382</v>
      </c>
    </row>
    <row r="116" spans="1:23" x14ac:dyDescent="0.3">
      <c r="A116">
        <f t="shared" si="11"/>
        <v>115</v>
      </c>
      <c r="B116">
        <v>0.23902096621601002</v>
      </c>
      <c r="C116">
        <f>-LN(B116)/V!$D$5</f>
        <v>201.57802903451233</v>
      </c>
      <c r="D116">
        <f t="shared" si="14"/>
        <v>0.76666666666666672</v>
      </c>
      <c r="E116" s="8">
        <f>_xlfn.EXPON.DIST(C116,V!$D$5,TRUE)</f>
        <v>0.76097903378399001</v>
      </c>
      <c r="F116">
        <f t="shared" si="12"/>
        <v>5.6876328826767075E-3</v>
      </c>
      <c r="G116">
        <f t="shared" si="13"/>
        <v>9.7903378399000207E-4</v>
      </c>
      <c r="W116">
        <f t="shared" si="10"/>
        <v>0.23902096621600999</v>
      </c>
    </row>
    <row r="117" spans="1:23" x14ac:dyDescent="0.3">
      <c r="A117">
        <f t="shared" si="11"/>
        <v>116</v>
      </c>
      <c r="B117">
        <v>0.22754600665303507</v>
      </c>
      <c r="C117">
        <f>-LN(B117)/V!$D$5</f>
        <v>208.50744140703617</v>
      </c>
      <c r="D117">
        <f t="shared" si="14"/>
        <v>0.77333333333333332</v>
      </c>
      <c r="E117" s="8">
        <f>_xlfn.EXPON.DIST(C117,V!$D$5,TRUE)</f>
        <v>0.77245399334696496</v>
      </c>
      <c r="F117">
        <f t="shared" si="12"/>
        <v>8.7933998636835486E-4</v>
      </c>
      <c r="G117">
        <f t="shared" si="13"/>
        <v>5.7873266802982437E-3</v>
      </c>
      <c r="W117">
        <f t="shared" si="10"/>
        <v>0.22754600665303504</v>
      </c>
    </row>
    <row r="118" spans="1:23" x14ac:dyDescent="0.3">
      <c r="A118">
        <f t="shared" si="11"/>
        <v>117</v>
      </c>
      <c r="B118">
        <v>0.22315134128849148</v>
      </c>
      <c r="C118">
        <f>-LN(B118)/V!$D$5</f>
        <v>211.2542362283659</v>
      </c>
      <c r="D118">
        <f t="shared" si="14"/>
        <v>0.78</v>
      </c>
      <c r="E118" s="8">
        <f>_xlfn.EXPON.DIST(C118,V!$D$5,TRUE)</f>
        <v>0.77684865871150854</v>
      </c>
      <c r="F118">
        <f t="shared" si="12"/>
        <v>3.1513412884914827E-3</v>
      </c>
      <c r="G118">
        <f t="shared" si="13"/>
        <v>3.5153253781752269E-3</v>
      </c>
      <c r="W118">
        <f t="shared" si="10"/>
        <v>0.22315134128849146</v>
      </c>
    </row>
    <row r="119" spans="1:23" x14ac:dyDescent="0.3">
      <c r="A119">
        <f t="shared" si="11"/>
        <v>118</v>
      </c>
      <c r="B119">
        <v>0.21506393627735221</v>
      </c>
      <c r="C119">
        <f>-LN(B119)/V!$D$5</f>
        <v>216.45350944061428</v>
      </c>
      <c r="D119">
        <f t="shared" si="14"/>
        <v>0.78666666666666663</v>
      </c>
      <c r="E119" s="8">
        <f>_xlfn.EXPON.DIST(C119,V!$D$5,TRUE)</f>
        <v>0.78493606372264779</v>
      </c>
      <c r="F119">
        <f t="shared" si="12"/>
        <v>1.7306029440188331E-3</v>
      </c>
      <c r="G119">
        <f t="shared" si="13"/>
        <v>4.9360637226477655E-3</v>
      </c>
      <c r="W119">
        <f t="shared" si="10"/>
        <v>0.21506393627735221</v>
      </c>
    </row>
    <row r="120" spans="1:23" x14ac:dyDescent="0.3">
      <c r="A120">
        <f t="shared" si="11"/>
        <v>119</v>
      </c>
      <c r="B120">
        <v>0.19882808923612172</v>
      </c>
      <c r="C120">
        <f>-LN(B120)/V!$D$5</f>
        <v>227.50911278823074</v>
      </c>
      <c r="D120">
        <f t="shared" si="14"/>
        <v>0.79333333333333333</v>
      </c>
      <c r="E120" s="8">
        <f>_xlfn.EXPON.DIST(C120,V!$D$5,TRUE)</f>
        <v>0.80117191076387828</v>
      </c>
      <c r="F120">
        <f t="shared" si="12"/>
        <v>-7.8385774305449463E-3</v>
      </c>
      <c r="G120">
        <f t="shared" si="13"/>
        <v>1.4505244097211656E-2</v>
      </c>
      <c r="W120">
        <f t="shared" si="10"/>
        <v>0.19882808923612172</v>
      </c>
    </row>
    <row r="121" spans="1:23" x14ac:dyDescent="0.3">
      <c r="A121">
        <f t="shared" si="11"/>
        <v>120</v>
      </c>
      <c r="B121">
        <v>0.19840083010345774</v>
      </c>
      <c r="C121">
        <f>-LN(B121)/V!$D$5</f>
        <v>227.81209861280493</v>
      </c>
      <c r="D121">
        <f t="shared" si="14"/>
        <v>0.8</v>
      </c>
      <c r="E121" s="8">
        <f>_xlfn.EXPON.DIST(C121,V!$D$5,TRUE)</f>
        <v>0.80159916989654223</v>
      </c>
      <c r="F121">
        <f t="shared" si="12"/>
        <v>-1.5991698965421852E-3</v>
      </c>
      <c r="G121">
        <f t="shared" si="13"/>
        <v>8.2658365632088948E-3</v>
      </c>
      <c r="W121">
        <f t="shared" si="10"/>
        <v>0.19840083010345777</v>
      </c>
    </row>
    <row r="122" spans="1:23" x14ac:dyDescent="0.3">
      <c r="A122">
        <f t="shared" si="11"/>
        <v>121</v>
      </c>
      <c r="B122">
        <v>0.19821771904660176</v>
      </c>
      <c r="C122">
        <f>-LN(B122)/V!$D$5</f>
        <v>227.94214947192731</v>
      </c>
      <c r="D122">
        <f t="shared" si="14"/>
        <v>0.80666666666666664</v>
      </c>
      <c r="E122" s="8">
        <f>_xlfn.EXPON.DIST(C122,V!$D$5,TRUE)</f>
        <v>0.80178228095339832</v>
      </c>
      <c r="F122">
        <f t="shared" si="12"/>
        <v>4.8843857132683244E-3</v>
      </c>
      <c r="G122">
        <f t="shared" si="13"/>
        <v>1.7822809533982742E-3</v>
      </c>
      <c r="W122">
        <f t="shared" si="10"/>
        <v>0.19821771904660168</v>
      </c>
    </row>
    <row r="123" spans="1:23" x14ac:dyDescent="0.3">
      <c r="A123">
        <f t="shared" si="11"/>
        <v>122</v>
      </c>
      <c r="B123">
        <v>0.19174779503769035</v>
      </c>
      <c r="C123">
        <f>-LN(B123)/V!$D$5</f>
        <v>232.61610393696296</v>
      </c>
      <c r="D123">
        <f t="shared" si="14"/>
        <v>0.81333333333333335</v>
      </c>
      <c r="E123" s="8">
        <f>_xlfn.EXPON.DIST(C123,V!$D$5,TRUE)</f>
        <v>0.80825220496230965</v>
      </c>
      <c r="F123">
        <f t="shared" si="12"/>
        <v>5.0811283710237021E-3</v>
      </c>
      <c r="G123">
        <f t="shared" si="13"/>
        <v>1.5855382956430075E-3</v>
      </c>
      <c r="W123">
        <f t="shared" si="10"/>
        <v>0.19174779503769035</v>
      </c>
    </row>
    <row r="124" spans="1:23" x14ac:dyDescent="0.3">
      <c r="A124">
        <f t="shared" si="11"/>
        <v>123</v>
      </c>
      <c r="B124">
        <v>0.19031342509231849</v>
      </c>
      <c r="C124">
        <f>-LN(B124)/V!$D$5</f>
        <v>233.67365636305865</v>
      </c>
      <c r="D124">
        <f t="shared" si="14"/>
        <v>0.82</v>
      </c>
      <c r="E124" s="8">
        <f>_xlfn.EXPON.DIST(C124,V!$D$5,TRUE)</f>
        <v>0.80968657490768148</v>
      </c>
      <c r="F124">
        <f t="shared" si="12"/>
        <v>1.0313425092318473E-2</v>
      </c>
      <c r="G124">
        <f t="shared" si="13"/>
        <v>-3.6467584256518748E-3</v>
      </c>
      <c r="W124">
        <f t="shared" si="10"/>
        <v>0.19031342509231852</v>
      </c>
    </row>
    <row r="125" spans="1:23" x14ac:dyDescent="0.3">
      <c r="A125">
        <f t="shared" si="11"/>
        <v>124</v>
      </c>
      <c r="B125">
        <v>0.18103579821161533</v>
      </c>
      <c r="C125">
        <f>-LN(B125)/V!$D$5</f>
        <v>240.71274466162834</v>
      </c>
      <c r="D125">
        <f t="shared" si="14"/>
        <v>0.82666666666666666</v>
      </c>
      <c r="E125" s="8">
        <f>_xlfn.EXPON.DIST(C125,V!$D$5,TRUE)</f>
        <v>0.81896420178838469</v>
      </c>
      <c r="F125">
        <f t="shared" si="12"/>
        <v>7.7024648782819671E-3</v>
      </c>
      <c r="G125">
        <f t="shared" si="13"/>
        <v>-1.0357982116152575E-3</v>
      </c>
      <c r="W125">
        <f t="shared" si="10"/>
        <v>0.18103579821161531</v>
      </c>
    </row>
    <row r="126" spans="1:23" x14ac:dyDescent="0.3">
      <c r="A126">
        <f t="shared" si="11"/>
        <v>125</v>
      </c>
      <c r="B126">
        <v>0.17691579943235572</v>
      </c>
      <c r="C126">
        <f>-LN(B126)/V!$D$5</f>
        <v>243.95512239657057</v>
      </c>
      <c r="D126">
        <f t="shared" si="14"/>
        <v>0.83333333333333337</v>
      </c>
      <c r="E126" s="8">
        <f>_xlfn.EXPON.DIST(C126,V!$D$5,TRUE)</f>
        <v>0.82308420056764431</v>
      </c>
      <c r="F126">
        <f t="shared" si="12"/>
        <v>1.0249132765689062E-2</v>
      </c>
      <c r="G126">
        <f t="shared" si="13"/>
        <v>-3.5824660990223522E-3</v>
      </c>
      <c r="W126">
        <f t="shared" si="10"/>
        <v>0.17691579943235569</v>
      </c>
    </row>
    <row r="127" spans="1:23" x14ac:dyDescent="0.3">
      <c r="A127">
        <f t="shared" si="11"/>
        <v>126</v>
      </c>
      <c r="B127">
        <v>0.17154454176458023</v>
      </c>
      <c r="C127">
        <f>-LN(B127)/V!$D$5</f>
        <v>248.29751089483224</v>
      </c>
      <c r="D127">
        <f t="shared" si="14"/>
        <v>0.84</v>
      </c>
      <c r="E127" s="8">
        <f>_xlfn.EXPON.DIST(C127,V!$D$5,TRUE)</f>
        <v>0.82845545823541977</v>
      </c>
      <c r="F127">
        <f t="shared" si="12"/>
        <v>1.1544541764580196E-2</v>
      </c>
      <c r="G127">
        <f t="shared" si="13"/>
        <v>-4.8778750979135976E-3</v>
      </c>
      <c r="W127">
        <f t="shared" si="10"/>
        <v>0.17154454176458023</v>
      </c>
    </row>
    <row r="128" spans="1:23" x14ac:dyDescent="0.3">
      <c r="A128">
        <f t="shared" si="11"/>
        <v>127</v>
      </c>
      <c r="B128">
        <v>0.17026276436658833</v>
      </c>
      <c r="C128">
        <f>-LN(B128)/V!$D$5</f>
        <v>249.35385387462753</v>
      </c>
      <c r="D128">
        <f t="shared" si="14"/>
        <v>0.84666666666666668</v>
      </c>
      <c r="E128" s="8">
        <f>_xlfn.EXPON.DIST(C128,V!$D$5,TRUE)</f>
        <v>0.82973723563341162</v>
      </c>
      <c r="F128">
        <f t="shared" si="12"/>
        <v>1.692943103325506E-2</v>
      </c>
      <c r="G128">
        <f t="shared" si="13"/>
        <v>-1.0262764366588351E-2</v>
      </c>
      <c r="W128">
        <f t="shared" si="10"/>
        <v>0.17026276436658838</v>
      </c>
    </row>
    <row r="129" spans="1:23" x14ac:dyDescent="0.3">
      <c r="A129">
        <f t="shared" si="11"/>
        <v>128</v>
      </c>
      <c r="B129">
        <v>0.16559343241676078</v>
      </c>
      <c r="C129">
        <f>-LN(B129)/V!$D$5</f>
        <v>253.27037987838122</v>
      </c>
      <c r="D129">
        <f t="shared" si="14"/>
        <v>0.85333333333333339</v>
      </c>
      <c r="E129" s="8">
        <f>_xlfn.EXPON.DIST(C129,V!$D$5,TRUE)</f>
        <v>0.83440656758323928</v>
      </c>
      <c r="F129">
        <f t="shared" si="12"/>
        <v>1.892676575009411E-2</v>
      </c>
      <c r="G129">
        <f t="shared" si="13"/>
        <v>-1.22600990834274E-2</v>
      </c>
      <c r="W129">
        <f t="shared" si="10"/>
        <v>0.16559343241676072</v>
      </c>
    </row>
    <row r="130" spans="1:23" x14ac:dyDescent="0.3">
      <c r="A130">
        <f t="shared" si="11"/>
        <v>129</v>
      </c>
      <c r="B130">
        <v>0.16318247016815698</v>
      </c>
      <c r="C130">
        <f>-LN(B130)/V!$D$5</f>
        <v>255.33609231079609</v>
      </c>
      <c r="D130">
        <f t="shared" ref="D130:D151" si="15">A130/$O$4</f>
        <v>0.86</v>
      </c>
      <c r="E130" s="8">
        <f>_xlfn.EXPON.DIST(C130,V!$D$5,TRUE)</f>
        <v>0.83681752983184299</v>
      </c>
      <c r="F130">
        <f t="shared" si="12"/>
        <v>2.3182470168156999E-2</v>
      </c>
      <c r="G130">
        <f t="shared" si="13"/>
        <v>-1.65158035014904E-2</v>
      </c>
      <c r="W130">
        <f t="shared" si="10"/>
        <v>0.16318247016815701</v>
      </c>
    </row>
    <row r="131" spans="1:23" x14ac:dyDescent="0.3">
      <c r="A131">
        <f t="shared" si="11"/>
        <v>130</v>
      </c>
      <c r="B131">
        <v>0.1532639545884579</v>
      </c>
      <c r="C131">
        <f>-LN(B131)/V!$D$5</f>
        <v>264.16811980814833</v>
      </c>
      <c r="D131">
        <f t="shared" si="15"/>
        <v>0.8666666666666667</v>
      </c>
      <c r="E131" s="8">
        <f>_xlfn.EXPON.DIST(C131,V!$D$5,TRUE)</f>
        <v>0.84673604541154202</v>
      </c>
      <c r="F131">
        <f t="shared" si="12"/>
        <v>1.9930621255124681E-2</v>
      </c>
      <c r="G131">
        <f t="shared" si="13"/>
        <v>-1.3263954588457971E-2</v>
      </c>
      <c r="W131">
        <f t="shared" ref="W131:W151" si="16">1-E131</f>
        <v>0.15326395458845798</v>
      </c>
    </row>
    <row r="132" spans="1:23" x14ac:dyDescent="0.3">
      <c r="A132">
        <f t="shared" ref="A132:A151" si="17">A131+1</f>
        <v>131</v>
      </c>
      <c r="B132">
        <v>0.14535966063417463</v>
      </c>
      <c r="C132">
        <f>-LN(B132)/V!$D$5</f>
        <v>271.62594219077795</v>
      </c>
      <c r="D132">
        <f t="shared" si="15"/>
        <v>0.87333333333333329</v>
      </c>
      <c r="E132" s="8">
        <f>_xlfn.EXPON.DIST(C132,V!$D$5,TRUE)</f>
        <v>0.8546403393658254</v>
      </c>
      <c r="F132">
        <f t="shared" ref="F132:F151" si="18">D132-E132</f>
        <v>1.8692993967507898E-2</v>
      </c>
      <c r="G132">
        <f t="shared" ref="G132:G151" si="19">E132-D131</f>
        <v>-1.20263273008413E-2</v>
      </c>
      <c r="W132">
        <f t="shared" si="16"/>
        <v>0.1453596606341746</v>
      </c>
    </row>
    <row r="133" spans="1:23" x14ac:dyDescent="0.3">
      <c r="A133">
        <f t="shared" si="17"/>
        <v>132</v>
      </c>
      <c r="B133">
        <v>0.14151432844019898</v>
      </c>
      <c r="C133">
        <f>-LN(B133)/V!$D$5</f>
        <v>275.4020149244962</v>
      </c>
      <c r="D133">
        <f t="shared" si="15"/>
        <v>0.88</v>
      </c>
      <c r="E133" s="8">
        <f>_xlfn.EXPON.DIST(C133,V!$D$5,TRUE)</f>
        <v>0.85848567155980104</v>
      </c>
      <c r="F133">
        <f t="shared" si="18"/>
        <v>2.151432844019896E-2</v>
      </c>
      <c r="G133">
        <f t="shared" si="19"/>
        <v>-1.484766177353225E-2</v>
      </c>
      <c r="W133">
        <f t="shared" si="16"/>
        <v>0.14151432844019896</v>
      </c>
    </row>
    <row r="134" spans="1:23" x14ac:dyDescent="0.3">
      <c r="A134">
        <f t="shared" si="17"/>
        <v>133</v>
      </c>
      <c r="B134">
        <v>0.13989684743797112</v>
      </c>
      <c r="C134">
        <f>-LN(B134)/V!$D$5</f>
        <v>277.02111717757862</v>
      </c>
      <c r="D134">
        <f t="shared" si="15"/>
        <v>0.88666666666666671</v>
      </c>
      <c r="E134" s="8">
        <f>_xlfn.EXPON.DIST(C134,V!$D$5,TRUE)</f>
        <v>0.86010315256202885</v>
      </c>
      <c r="F134">
        <f t="shared" si="18"/>
        <v>2.6563514104637864E-2</v>
      </c>
      <c r="G134">
        <f t="shared" si="19"/>
        <v>-1.9896847437971155E-2</v>
      </c>
      <c r="W134">
        <f t="shared" si="16"/>
        <v>0.13989684743797115</v>
      </c>
    </row>
    <row r="135" spans="1:23" x14ac:dyDescent="0.3">
      <c r="A135">
        <f t="shared" si="17"/>
        <v>134</v>
      </c>
      <c r="B135">
        <v>0.1379436628315073</v>
      </c>
      <c r="C135">
        <f>-LN(B135)/V!$D$5</f>
        <v>279.00139683508547</v>
      </c>
      <c r="D135">
        <f t="shared" si="15"/>
        <v>0.89333333333333331</v>
      </c>
      <c r="E135" s="8">
        <f>_xlfn.EXPON.DIST(C135,V!$D$5,TRUE)</f>
        <v>0.86205633716849261</v>
      </c>
      <c r="F135">
        <f t="shared" si="18"/>
        <v>3.1276996164840698E-2</v>
      </c>
      <c r="G135">
        <f t="shared" si="19"/>
        <v>-2.4610329498174099E-2</v>
      </c>
      <c r="W135">
        <f t="shared" si="16"/>
        <v>0.13794366283150739</v>
      </c>
    </row>
    <row r="136" spans="1:23" x14ac:dyDescent="0.3">
      <c r="A136">
        <f t="shared" si="17"/>
        <v>135</v>
      </c>
      <c r="B136">
        <v>0.13202307199316385</v>
      </c>
      <c r="C136">
        <f>-LN(B136)/V!$D$5</f>
        <v>285.18008223132108</v>
      </c>
      <c r="D136">
        <f t="shared" si="15"/>
        <v>0.9</v>
      </c>
      <c r="E136" s="8">
        <f>_xlfn.EXPON.DIST(C136,V!$D$5,TRUE)</f>
        <v>0.86797692800683612</v>
      </c>
      <c r="F136">
        <f t="shared" si="18"/>
        <v>3.2023071993163899E-2</v>
      </c>
      <c r="G136">
        <f t="shared" si="19"/>
        <v>-2.5356405326497189E-2</v>
      </c>
      <c r="W136">
        <f t="shared" si="16"/>
        <v>0.13202307199316388</v>
      </c>
    </row>
    <row r="137" spans="1:23" x14ac:dyDescent="0.3">
      <c r="A137">
        <f t="shared" si="17"/>
        <v>136</v>
      </c>
      <c r="B137">
        <v>0.12164677877132481</v>
      </c>
      <c r="C137">
        <f>-LN(B137)/V!$D$5</f>
        <v>296.70897036375266</v>
      </c>
      <c r="D137">
        <f t="shared" si="15"/>
        <v>0.90666666666666662</v>
      </c>
      <c r="E137" s="8">
        <f>_xlfn.EXPON.DIST(C137,V!$D$5,TRUE)</f>
        <v>0.87835322122867521</v>
      </c>
      <c r="F137">
        <f t="shared" si="18"/>
        <v>2.8313445437991414E-2</v>
      </c>
      <c r="G137">
        <f t="shared" si="19"/>
        <v>-2.1646778771324815E-2</v>
      </c>
      <c r="W137">
        <f t="shared" si="16"/>
        <v>0.12164677877132479</v>
      </c>
    </row>
    <row r="138" spans="1:23" x14ac:dyDescent="0.3">
      <c r="A138">
        <f t="shared" si="17"/>
        <v>137</v>
      </c>
      <c r="B138">
        <v>0.11883907589953306</v>
      </c>
      <c r="C138">
        <f>-LN(B138)/V!$D$5</f>
        <v>299.99788794693507</v>
      </c>
      <c r="D138">
        <f t="shared" si="15"/>
        <v>0.91333333333333333</v>
      </c>
      <c r="E138" s="8">
        <f>_xlfn.EXPON.DIST(C138,V!$D$5,TRUE)</f>
        <v>0.88116092410046698</v>
      </c>
      <c r="F138">
        <f t="shared" si="18"/>
        <v>3.217240923286635E-2</v>
      </c>
      <c r="G138">
        <f t="shared" si="19"/>
        <v>-2.5505742566199641E-2</v>
      </c>
      <c r="W138">
        <f t="shared" si="16"/>
        <v>0.11883907589953302</v>
      </c>
    </row>
    <row r="139" spans="1:23" x14ac:dyDescent="0.3">
      <c r="A139">
        <f t="shared" si="17"/>
        <v>138</v>
      </c>
      <c r="B139">
        <v>0.11117893002105778</v>
      </c>
      <c r="C139">
        <f>-LN(B139)/V!$D$5</f>
        <v>309.3823089220873</v>
      </c>
      <c r="D139">
        <f t="shared" si="15"/>
        <v>0.92</v>
      </c>
      <c r="E139" s="8">
        <f>_xlfn.EXPON.DIST(C139,V!$D$5,TRUE)</f>
        <v>0.88882106997894217</v>
      </c>
      <c r="F139">
        <f t="shared" si="18"/>
        <v>3.1178930021057871E-2</v>
      </c>
      <c r="G139">
        <f t="shared" si="19"/>
        <v>-2.4512263354391162E-2</v>
      </c>
      <c r="W139">
        <f t="shared" si="16"/>
        <v>0.11117893002105783</v>
      </c>
    </row>
    <row r="140" spans="1:23" x14ac:dyDescent="0.3">
      <c r="A140">
        <f t="shared" si="17"/>
        <v>139</v>
      </c>
      <c r="B140">
        <v>0.10693685720389416</v>
      </c>
      <c r="C140">
        <f>-LN(B140)/V!$D$5</f>
        <v>314.86151243649323</v>
      </c>
      <c r="D140">
        <f t="shared" si="15"/>
        <v>0.92666666666666664</v>
      </c>
      <c r="E140" s="8">
        <f>_xlfn.EXPON.DIST(C140,V!$D$5,TRUE)</f>
        <v>0.89306314279610588</v>
      </c>
      <c r="F140">
        <f t="shared" si="18"/>
        <v>3.3603523870560759E-2</v>
      </c>
      <c r="G140">
        <f t="shared" si="19"/>
        <v>-2.693685720389416E-2</v>
      </c>
      <c r="W140">
        <f t="shared" si="16"/>
        <v>0.10693685720389412</v>
      </c>
    </row>
    <row r="141" spans="1:23" x14ac:dyDescent="0.3">
      <c r="A141">
        <f t="shared" si="17"/>
        <v>140</v>
      </c>
      <c r="B141">
        <v>8.267464217047639E-2</v>
      </c>
      <c r="C141">
        <f>-LN(B141)/V!$D$5</f>
        <v>351.1045560944068</v>
      </c>
      <c r="D141">
        <f t="shared" si="15"/>
        <v>0.93333333333333335</v>
      </c>
      <c r="E141" s="8">
        <f>_xlfn.EXPON.DIST(C141,V!$D$5,TRUE)</f>
        <v>0.91732535782952362</v>
      </c>
      <c r="F141">
        <f t="shared" si="18"/>
        <v>1.6007975503809724E-2</v>
      </c>
      <c r="G141">
        <f t="shared" si="19"/>
        <v>-9.3413088371430142E-3</v>
      </c>
      <c r="W141">
        <f t="shared" si="16"/>
        <v>8.2674642170476376E-2</v>
      </c>
    </row>
    <row r="142" spans="1:23" x14ac:dyDescent="0.3">
      <c r="A142">
        <f t="shared" si="17"/>
        <v>141</v>
      </c>
      <c r="B142">
        <v>7.2908719138157288E-2</v>
      </c>
      <c r="C142">
        <f>-LN(B142)/V!$D$5</f>
        <v>368.80944268022176</v>
      </c>
      <c r="D142">
        <f t="shared" si="15"/>
        <v>0.94</v>
      </c>
      <c r="E142" s="8">
        <f>_xlfn.EXPON.DIST(C142,V!$D$5,TRUE)</f>
        <v>0.92709128086184278</v>
      </c>
      <c r="F142">
        <f t="shared" si="18"/>
        <v>1.2908719138157165E-2</v>
      </c>
      <c r="G142">
        <f t="shared" si="19"/>
        <v>-6.2420524714905667E-3</v>
      </c>
      <c r="W142">
        <f t="shared" si="16"/>
        <v>7.2908719138157219E-2</v>
      </c>
    </row>
    <row r="143" spans="1:23" x14ac:dyDescent="0.3">
      <c r="A143">
        <f t="shared" si="17"/>
        <v>142</v>
      </c>
      <c r="B143">
        <v>5.9205908383434556E-2</v>
      </c>
      <c r="C143">
        <f>-LN(B143)/V!$D$5</f>
        <v>398.13154060535351</v>
      </c>
      <c r="D143">
        <f t="shared" si="15"/>
        <v>0.94666666666666666</v>
      </c>
      <c r="E143" s="8">
        <f>_xlfn.EXPON.DIST(C143,V!$D$5,TRUE)</f>
        <v>0.94079409161656546</v>
      </c>
      <c r="F143">
        <f t="shared" si="18"/>
        <v>5.872575050101192E-3</v>
      </c>
      <c r="G143">
        <f t="shared" si="19"/>
        <v>7.9409161656551763E-4</v>
      </c>
      <c r="W143">
        <f t="shared" si="16"/>
        <v>5.9205908383434536E-2</v>
      </c>
    </row>
    <row r="144" spans="1:23" x14ac:dyDescent="0.3">
      <c r="A144">
        <f t="shared" si="17"/>
        <v>143</v>
      </c>
      <c r="B144">
        <v>5.8717612231818601E-2</v>
      </c>
      <c r="C144">
        <f>-LN(B144)/V!$D$5</f>
        <v>399.29796607461014</v>
      </c>
      <c r="D144">
        <f t="shared" si="15"/>
        <v>0.95333333333333337</v>
      </c>
      <c r="E144" s="8">
        <f>_xlfn.EXPON.DIST(C144,V!$D$5,TRUE)</f>
        <v>0.94128238776818141</v>
      </c>
      <c r="F144">
        <f t="shared" si="18"/>
        <v>1.205094556515196E-2</v>
      </c>
      <c r="G144">
        <f t="shared" si="19"/>
        <v>-5.3842788984852508E-3</v>
      </c>
      <c r="W144">
        <f t="shared" si="16"/>
        <v>5.8717612231818594E-2</v>
      </c>
    </row>
    <row r="145" spans="1:23" x14ac:dyDescent="0.3">
      <c r="A145">
        <f t="shared" si="17"/>
        <v>144</v>
      </c>
      <c r="B145">
        <v>5.1301614429151279E-2</v>
      </c>
      <c r="C145">
        <f>-LN(B145)/V!$D$5</f>
        <v>418.31451506292507</v>
      </c>
      <c r="D145">
        <f t="shared" si="15"/>
        <v>0.96</v>
      </c>
      <c r="E145" s="8">
        <f>_xlfn.EXPON.DIST(C145,V!$D$5,TRUE)</f>
        <v>0.94869838557084873</v>
      </c>
      <c r="F145">
        <f t="shared" si="18"/>
        <v>1.130161442915123E-2</v>
      </c>
      <c r="G145">
        <f t="shared" si="19"/>
        <v>-4.6349477624846314E-3</v>
      </c>
      <c r="W145">
        <f t="shared" si="16"/>
        <v>5.1301614429151265E-2</v>
      </c>
    </row>
    <row r="146" spans="1:23" x14ac:dyDescent="0.3">
      <c r="A146">
        <f t="shared" si="17"/>
        <v>145</v>
      </c>
      <c r="B146">
        <v>4.4495986816003905E-2</v>
      </c>
      <c r="C146">
        <f>-LN(B146)/V!$D$5</f>
        <v>438.36003912489861</v>
      </c>
      <c r="D146">
        <f t="shared" si="15"/>
        <v>0.96666666666666667</v>
      </c>
      <c r="E146" s="8">
        <f>_xlfn.EXPON.DIST(C146,V!$D$5,TRUE)</f>
        <v>0.95550401318399614</v>
      </c>
      <c r="F146">
        <f t="shared" si="18"/>
        <v>1.1162653482670537E-2</v>
      </c>
      <c r="G146">
        <f t="shared" si="19"/>
        <v>-4.4959868160038274E-3</v>
      </c>
      <c r="W146">
        <f t="shared" si="16"/>
        <v>4.4495986816003863E-2</v>
      </c>
    </row>
    <row r="147" spans="1:23" x14ac:dyDescent="0.3">
      <c r="A147">
        <f t="shared" si="17"/>
        <v>146</v>
      </c>
      <c r="B147">
        <v>4.3397320474868009E-2</v>
      </c>
      <c r="C147">
        <f>-LN(B147)/V!$D$5</f>
        <v>441.88134929467566</v>
      </c>
      <c r="D147">
        <f t="shared" si="15"/>
        <v>0.97333333333333338</v>
      </c>
      <c r="E147" s="8">
        <f>_xlfn.EXPON.DIST(C147,V!$D$5,TRUE)</f>
        <v>0.956602679525132</v>
      </c>
      <c r="F147">
        <f t="shared" si="18"/>
        <v>1.6730653808201379E-2</v>
      </c>
      <c r="G147">
        <f t="shared" si="19"/>
        <v>-1.0063987141534669E-2</v>
      </c>
      <c r="W147">
        <f t="shared" si="16"/>
        <v>4.3397320474867995E-2</v>
      </c>
    </row>
    <row r="148" spans="1:23" x14ac:dyDescent="0.3">
      <c r="A148">
        <f t="shared" si="17"/>
        <v>147</v>
      </c>
      <c r="B148">
        <v>3.5676137577440717E-2</v>
      </c>
      <c r="C148">
        <f>-LN(B148)/V!$D$5</f>
        <v>469.47510265962188</v>
      </c>
      <c r="D148">
        <f t="shared" si="15"/>
        <v>0.98</v>
      </c>
      <c r="E148" s="8">
        <f>_xlfn.EXPON.DIST(C148,V!$D$5,TRUE)</f>
        <v>0.9643238624225593</v>
      </c>
      <c r="F148">
        <f t="shared" si="18"/>
        <v>1.5676137577440685E-2</v>
      </c>
      <c r="G148">
        <f t="shared" si="19"/>
        <v>-9.0094709107740867E-3</v>
      </c>
      <c r="W148">
        <f t="shared" si="16"/>
        <v>3.5676137577440703E-2</v>
      </c>
    </row>
    <row r="149" spans="1:23" x14ac:dyDescent="0.3">
      <c r="A149">
        <f t="shared" si="17"/>
        <v>148</v>
      </c>
      <c r="B149">
        <v>2.185125278481399E-2</v>
      </c>
      <c r="C149">
        <f>-LN(B149)/V!$D$5</f>
        <v>538.5207075203856</v>
      </c>
      <c r="D149">
        <f t="shared" si="15"/>
        <v>0.98666666666666669</v>
      </c>
      <c r="E149" s="8">
        <f>_xlfn.EXPON.DIST(C149,V!$D$5,TRUE)</f>
        <v>0.97814874721518597</v>
      </c>
      <c r="F149">
        <f t="shared" si="18"/>
        <v>8.5179194514807266E-3</v>
      </c>
      <c r="G149">
        <f t="shared" si="19"/>
        <v>-1.851252784814017E-3</v>
      </c>
      <c r="W149">
        <f t="shared" si="16"/>
        <v>2.1851252784814035E-2</v>
      </c>
    </row>
    <row r="150" spans="1:23" x14ac:dyDescent="0.3">
      <c r="A150">
        <f t="shared" si="17"/>
        <v>149</v>
      </c>
      <c r="B150">
        <v>7.8127384258552812E-3</v>
      </c>
      <c r="C150">
        <f>-LN(B150)/V!$D$5</f>
        <v>683.38024589800307</v>
      </c>
      <c r="D150">
        <f t="shared" si="15"/>
        <v>0.99333333333333329</v>
      </c>
      <c r="E150" s="8">
        <f>_xlfn.EXPON.DIST(C150,V!$D$5,TRUE)</f>
        <v>0.99218726157414472</v>
      </c>
      <c r="F150">
        <f t="shared" si="18"/>
        <v>1.1460717591885716E-3</v>
      </c>
      <c r="G150">
        <f t="shared" si="19"/>
        <v>5.5205949074780269E-3</v>
      </c>
      <c r="W150">
        <f t="shared" si="16"/>
        <v>7.8127384258552812E-3</v>
      </c>
    </row>
    <row r="151" spans="1:23" x14ac:dyDescent="0.3">
      <c r="A151">
        <f t="shared" si="17"/>
        <v>150</v>
      </c>
      <c r="B151">
        <v>3.326517532883694E-3</v>
      </c>
      <c r="C151">
        <f>-LN(B151)/V!$D$5</f>
        <v>803.63793072200565</v>
      </c>
      <c r="D151">
        <f t="shared" si="15"/>
        <v>1</v>
      </c>
      <c r="E151" s="8">
        <f>_xlfn.EXPON.DIST(C151,V!$D$5,TRUE)</f>
        <v>0.99667348246711629</v>
      </c>
      <c r="F151">
        <f t="shared" si="18"/>
        <v>3.3265175328837104E-3</v>
      </c>
      <c r="G151">
        <f t="shared" si="19"/>
        <v>3.3401491337829992E-3</v>
      </c>
      <c r="W151">
        <f t="shared" si="16"/>
        <v>3.3265175328837104E-3</v>
      </c>
    </row>
  </sheetData>
  <sortState ref="B2:B152">
    <sortCondition descending="1" ref="B1"/>
  </sortState>
  <mergeCells count="7">
    <mergeCell ref="I9:J9"/>
    <mergeCell ref="I10:J10"/>
    <mergeCell ref="Q3:R3"/>
    <mergeCell ref="Q4:R4"/>
    <mergeCell ref="Q5:R5"/>
    <mergeCell ref="Q6:R6"/>
    <mergeCell ref="I8:J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F34D-C3AA-487C-BFC8-82CFBA51D51F}">
  <dimension ref="A1:S301"/>
  <sheetViews>
    <sheetView zoomScale="80" zoomScaleNormal="80" workbookViewId="0">
      <selection activeCell="A23" sqref="A23"/>
    </sheetView>
  </sheetViews>
  <sheetFormatPr defaultRowHeight="14.4" x14ac:dyDescent="0.3"/>
  <sheetData>
    <row r="1" spans="1:19" ht="15" thickBot="1" x14ac:dyDescent="0.35">
      <c r="A1" t="s">
        <v>13</v>
      </c>
      <c r="B1" t="s">
        <v>16</v>
      </c>
      <c r="R1" t="s">
        <v>27</v>
      </c>
      <c r="S1" t="s">
        <v>26</v>
      </c>
    </row>
    <row r="2" spans="1:19" ht="15" thickBot="1" x14ac:dyDescent="0.35">
      <c r="A2">
        <v>0.18570513016144291</v>
      </c>
      <c r="B2">
        <f>-LN(A2)/V!$D$5</f>
        <v>237.12608238503609</v>
      </c>
      <c r="D2" s="15" t="s">
        <v>19</v>
      </c>
      <c r="E2" s="16" t="s">
        <v>20</v>
      </c>
      <c r="F2" s="42" t="s">
        <v>21</v>
      </c>
      <c r="H2" s="15" t="s">
        <v>20</v>
      </c>
      <c r="I2" s="42" t="s">
        <v>21</v>
      </c>
      <c r="J2" s="41" t="s">
        <v>24</v>
      </c>
      <c r="L2" s="43"/>
      <c r="M2" s="44" t="s">
        <v>23</v>
      </c>
      <c r="N2" s="44" t="s">
        <v>7</v>
      </c>
      <c r="O2" s="44"/>
      <c r="P2" s="18"/>
      <c r="R2">
        <v>0.47361739867762909</v>
      </c>
      <c r="S2">
        <f>1-_xlfn.EXPON.DIST(R2,V!$D$5,TRUE)</f>
        <v>0.99664296395764029</v>
      </c>
    </row>
    <row r="3" spans="1:19" x14ac:dyDescent="0.3">
      <c r="A3">
        <v>0.97430341502121032</v>
      </c>
      <c r="B3">
        <f>-LN(A3)/V!$D$5</f>
        <v>3.6665506274146318</v>
      </c>
      <c r="D3" s="20">
        <v>0.47361739867762909</v>
      </c>
      <c r="E3" s="30">
        <v>1</v>
      </c>
      <c r="F3" s="31">
        <f>$N$3*_xlfn.EXPON.DIST(D3,V!$D$5,TRUE)</f>
        <v>1.0071108127079118</v>
      </c>
      <c r="H3" s="33">
        <f>SUM(E3:E4)</f>
        <v>74</v>
      </c>
      <c r="I3" s="31">
        <f>SUM(F3:F4)</f>
        <v>67.708517591690679</v>
      </c>
      <c r="J3">
        <f>(H3-I3)*(H3-I3)/I3</f>
        <v>0.58460519151763746</v>
      </c>
      <c r="L3" s="22"/>
      <c r="M3" s="21">
        <v>14</v>
      </c>
      <c r="N3" s="21">
        <v>300</v>
      </c>
      <c r="O3" s="21"/>
      <c r="P3" s="19"/>
      <c r="R3">
        <v>0.96181570522498727</v>
      </c>
      <c r="S3">
        <f>1-_xlfn.EXPON.DIST(R3,V!$D$5,TRUE)</f>
        <v>0.9931943723868526</v>
      </c>
    </row>
    <row r="4" spans="1:19" x14ac:dyDescent="0.3">
      <c r="A4">
        <v>0.96969512009033476</v>
      </c>
      <c r="B4">
        <f>-LN(A4)/V!$D$5</f>
        <v>4.3343050810443753</v>
      </c>
      <c r="D4" s="12">
        <v>36.026690407883954</v>
      </c>
      <c r="E4" s="23">
        <v>73</v>
      </c>
      <c r="F4" s="32">
        <f>$N$3*(_xlfn.EXPON.DIST(D4,V!$D$5,TRUE)-_xlfn.EXPON.DIST(D3,V!$D$5,TRUE))</f>
        <v>66.701406778982772</v>
      </c>
      <c r="H4" s="12">
        <v>73</v>
      </c>
      <c r="I4" s="19">
        <f>F4</f>
        <v>66.701406778982772</v>
      </c>
      <c r="J4">
        <f t="shared" ref="J4:J16" si="0">(H4-I4)*(H4-I4)/I4</f>
        <v>0.59477421061447067</v>
      </c>
      <c r="L4" s="22"/>
      <c r="M4" s="21"/>
      <c r="N4" s="21"/>
      <c r="O4" s="21"/>
      <c r="P4" s="19"/>
      <c r="R4">
        <v>0.98778511074200714</v>
      </c>
      <c r="S4">
        <f>1-_xlfn.EXPON.DIST(R4,V!$D$5,TRUE)</f>
        <v>0.99301126132999662</v>
      </c>
    </row>
    <row r="5" spans="1:19" x14ac:dyDescent="0.3">
      <c r="A5">
        <v>0.75316629535813473</v>
      </c>
      <c r="B5">
        <f>-LN(A5)/V!$D$5</f>
        <v>39.925243914864176</v>
      </c>
      <c r="D5" s="12">
        <v>71.579763417090277</v>
      </c>
      <c r="E5" s="8">
        <v>60</v>
      </c>
      <c r="F5" s="19">
        <f>$N$3*(_xlfn.EXPON.DIST(D5,V!$D$5,TRUE)-_xlfn.EXPON.DIST(D4,V!$D$5,TRUE))</f>
        <v>51.821194482333851</v>
      </c>
      <c r="H5" s="12">
        <v>60</v>
      </c>
      <c r="I5" s="19">
        <f t="shared" ref="I5:I14" si="1">F5</f>
        <v>51.821194482333851</v>
      </c>
      <c r="J5">
        <f t="shared" si="0"/>
        <v>1.2908397879290567</v>
      </c>
      <c r="L5" s="22"/>
      <c r="M5" s="21"/>
      <c r="N5" s="21"/>
      <c r="O5" s="21"/>
      <c r="P5" s="19"/>
      <c r="R5">
        <v>1.2260613821254425</v>
      </c>
      <c r="S5">
        <f>1-_xlfn.EXPON.DIST(R5,V!$D$5,TRUE)</f>
        <v>0.99133274330881682</v>
      </c>
    </row>
    <row r="6" spans="1:19" x14ac:dyDescent="0.3">
      <c r="A6">
        <v>3.4699545274208807E-2</v>
      </c>
      <c r="B6">
        <f>-LN(A6)/V!$D$5</f>
        <v>473.38432346547148</v>
      </c>
      <c r="D6" s="12">
        <v>107.13283642629661</v>
      </c>
      <c r="E6" s="8">
        <v>28</v>
      </c>
      <c r="F6" s="19">
        <f>$N$3*(_xlfn.EXPON.DIST(D6,V!$D$5,TRUE)-_xlfn.EXPON.DIST(D5,V!$D$5,TRUE))</f>
        <v>40.260563116369461</v>
      </c>
      <c r="H6" s="12">
        <v>28</v>
      </c>
      <c r="I6" s="19">
        <f t="shared" si="1"/>
        <v>40.260563116369461</v>
      </c>
      <c r="J6">
        <f t="shared" si="0"/>
        <v>3.7337134976475368</v>
      </c>
      <c r="L6" s="22"/>
      <c r="M6" s="21" t="s">
        <v>22</v>
      </c>
      <c r="N6" s="21"/>
      <c r="O6" s="21"/>
      <c r="P6" s="19"/>
      <c r="R6">
        <v>1.4560550780310237</v>
      </c>
      <c r="S6">
        <f>1-_xlfn.EXPON.DIST(R6,V!$D$5,TRUE)</f>
        <v>0.98971526230658891</v>
      </c>
    </row>
    <row r="7" spans="1:19" x14ac:dyDescent="0.3">
      <c r="A7">
        <v>0.97125156407361068</v>
      </c>
      <c r="B7">
        <f>-LN(A7)/V!$D$5</f>
        <v>4.10841787743332</v>
      </c>
      <c r="D7" s="12">
        <v>142.68590943550291</v>
      </c>
      <c r="E7" s="8">
        <v>33</v>
      </c>
      <c r="F7" s="19">
        <f>$N$3*(_xlfn.EXPON.DIST(D7,V!$D$5,TRUE)-_xlfn.EXPON.DIST(D6,V!$D$5,TRUE))</f>
        <v>31.278957550848151</v>
      </c>
      <c r="H7" s="12">
        <v>33</v>
      </c>
      <c r="I7" s="19">
        <f t="shared" si="1"/>
        <v>31.278957550848151</v>
      </c>
      <c r="J7">
        <f t="shared" si="0"/>
        <v>9.4695838471198585E-2</v>
      </c>
      <c r="L7" s="22"/>
      <c r="M7" s="21">
        <f>SUM(J3:J16)</f>
        <v>14.131794634817048</v>
      </c>
      <c r="N7" s="21"/>
      <c r="O7" s="21"/>
      <c r="P7" s="19"/>
      <c r="R7">
        <v>1.6559771420065463</v>
      </c>
      <c r="S7">
        <f>1-_xlfn.EXPON.DIST(R7,V!$D$5,TRUE)</f>
        <v>0.98831141087069307</v>
      </c>
    </row>
    <row r="8" spans="1:19" x14ac:dyDescent="0.3">
      <c r="A8">
        <v>0.28632465590380568</v>
      </c>
      <c r="B8">
        <f>-LN(A8)/V!$D$5</f>
        <v>176.14492274182822</v>
      </c>
      <c r="D8" s="12">
        <v>178.23898244470922</v>
      </c>
      <c r="E8" s="8">
        <v>26</v>
      </c>
      <c r="F8" s="19">
        <f>$N$3*(_xlfn.EXPON.DIST(D8,V!$D$5,TRUE)-_xlfn.EXPON.DIST(D7,V!$D$5,TRUE))</f>
        <v>24.3010308286018</v>
      </c>
      <c r="H8" s="12">
        <v>26</v>
      </c>
      <c r="I8" s="19">
        <f t="shared" si="1"/>
        <v>24.3010308286018</v>
      </c>
      <c r="J8">
        <f t="shared" si="0"/>
        <v>0.11878081492593075</v>
      </c>
      <c r="L8" s="22"/>
      <c r="M8" s="21"/>
      <c r="N8" s="21"/>
      <c r="O8" s="21"/>
      <c r="P8" s="19"/>
      <c r="R8">
        <v>1.8431177806833223</v>
      </c>
      <c r="S8">
        <f>1-_xlfn.EXPON.DIST(R8,V!$D$5,TRUE)</f>
        <v>0.98699911496322523</v>
      </c>
    </row>
    <row r="9" spans="1:19" x14ac:dyDescent="0.3">
      <c r="A9">
        <v>6.2227240821558276E-2</v>
      </c>
      <c r="B9">
        <f>-LN(A9)/V!$D$5</f>
        <v>391.12146757477871</v>
      </c>
      <c r="D9" s="12">
        <v>213.79205545391557</v>
      </c>
      <c r="E9" s="8">
        <v>16</v>
      </c>
      <c r="F9" s="19">
        <f>$N$3*(_xlfn.EXPON.DIST(D9,V!$D$5,TRUE)-_xlfn.EXPON.DIST(D8,V!$D$5,TRUE))</f>
        <v>18.879788380819672</v>
      </c>
      <c r="H9" s="12">
        <v>16</v>
      </c>
      <c r="I9" s="19">
        <f t="shared" si="1"/>
        <v>18.879788380819672</v>
      </c>
      <c r="J9">
        <f t="shared" si="0"/>
        <v>0.43926239802185424</v>
      </c>
      <c r="L9" s="59" t="s">
        <v>15</v>
      </c>
      <c r="M9" s="60"/>
      <c r="N9" s="51">
        <v>0.1</v>
      </c>
      <c r="O9" s="51">
        <v>0.05</v>
      </c>
      <c r="P9" s="52">
        <v>0.01</v>
      </c>
      <c r="R9">
        <v>1.9912656842807475</v>
      </c>
      <c r="S9">
        <f>1-_xlfn.EXPON.DIST(R9,V!$D$5,TRUE)</f>
        <v>0.98596148564104125</v>
      </c>
    </row>
    <row r="10" spans="1:19" x14ac:dyDescent="0.3">
      <c r="A10">
        <v>0.78533280434583574</v>
      </c>
      <c r="B10">
        <f>-LN(A10)/V!$D$5</f>
        <v>34.034886825689753</v>
      </c>
      <c r="D10" s="12">
        <v>249.34512846312188</v>
      </c>
      <c r="E10" s="8">
        <v>16</v>
      </c>
      <c r="F10" s="19">
        <f>$N$3*(_xlfn.EXPON.DIST(D10,V!$D$5,TRUE)-_xlfn.EXPON.DIST(D9,V!$D$5,TRUE))</f>
        <v>14.667954286326124</v>
      </c>
      <c r="H10" s="12">
        <v>16</v>
      </c>
      <c r="I10" s="19">
        <f t="shared" si="1"/>
        <v>14.667954286326124</v>
      </c>
      <c r="J10">
        <f t="shared" si="0"/>
        <v>0.12096750158071064</v>
      </c>
      <c r="L10" s="59" t="s">
        <v>25</v>
      </c>
      <c r="M10" s="60"/>
      <c r="N10" s="21">
        <f>_xlfn.CHISQ.INV(1-N9,$M$3-1)</f>
        <v>19.811929307127564</v>
      </c>
      <c r="O10" s="21">
        <f>_xlfn.CHISQ.INV(1-O9,$M$3-1)</f>
        <v>22.362032494826938</v>
      </c>
      <c r="P10" s="19">
        <f>_xlfn.CHISQ.INV(1-P9,$M$3-1)</f>
        <v>27.688249610457024</v>
      </c>
      <c r="R10">
        <v>2.0174256157122916</v>
      </c>
      <c r="S10">
        <f>1-_xlfn.EXPON.DIST(R10,V!$D$5,TRUE)</f>
        <v>0.98577837458418527</v>
      </c>
    </row>
    <row r="11" spans="1:19" ht="15" thickBot="1" x14ac:dyDescent="0.35">
      <c r="A11">
        <v>0.32065797906430249</v>
      </c>
      <c r="B11">
        <f>-LN(A11)/V!$D$5</f>
        <v>160.19439572769133</v>
      </c>
      <c r="D11" s="12">
        <v>284.8982014723282</v>
      </c>
      <c r="E11" s="8">
        <v>8</v>
      </c>
      <c r="F11" s="19">
        <f>$N$3*(_xlfn.EXPON.DIST(D11,V!$D$5,TRUE)-_xlfn.EXPON.DIST(D10,V!$D$5,TRUE))</f>
        <v>11.395725344269557</v>
      </c>
      <c r="H11" s="12">
        <v>8</v>
      </c>
      <c r="I11" s="19">
        <f t="shared" si="1"/>
        <v>11.395725344269557</v>
      </c>
      <c r="J11">
        <f t="shared" si="0"/>
        <v>1.0118663152506606</v>
      </c>
      <c r="L11" s="61" t="s">
        <v>12</v>
      </c>
      <c r="M11" s="62"/>
      <c r="N11" s="5" t="b">
        <f>$M$7&lt;=N10</f>
        <v>1</v>
      </c>
      <c r="O11" s="5" t="b">
        <f t="shared" ref="O11:P11" si="2">$M$7&lt;=O10</f>
        <v>1</v>
      </c>
      <c r="P11" s="6" t="b">
        <f t="shared" si="2"/>
        <v>1</v>
      </c>
      <c r="R11">
        <v>2.4847621956632508</v>
      </c>
      <c r="S11">
        <f>1-_xlfn.EXPON.DIST(R11,V!$D$5,TRUE)</f>
        <v>0.98251289407025366</v>
      </c>
    </row>
    <row r="12" spans="1:19" x14ac:dyDescent="0.3">
      <c r="A12">
        <v>0.53001495406964327</v>
      </c>
      <c r="B12">
        <f>-LN(A12)/V!$D$5</f>
        <v>89.415501071587244</v>
      </c>
      <c r="D12" s="12">
        <v>320.45127448153454</v>
      </c>
      <c r="E12" s="8">
        <v>11</v>
      </c>
      <c r="F12" s="19">
        <f>$N$3*(_xlfn.EXPON.DIST(D12,V!$D$5,TRUE)-_xlfn.EXPON.DIST(D11,V!$D$5,TRUE))</f>
        <v>8.8534879225175658</v>
      </c>
      <c r="H12" s="12">
        <v>11</v>
      </c>
      <c r="I12" s="19">
        <f t="shared" si="1"/>
        <v>8.8534879225175658</v>
      </c>
      <c r="J12">
        <f t="shared" si="0"/>
        <v>0.5204179572052513</v>
      </c>
      <c r="R12">
        <v>2.6160699559639782</v>
      </c>
      <c r="S12">
        <f>1-_xlfn.EXPON.DIST(R12,V!$D$5,TRUE)</f>
        <v>0.98159733878597366</v>
      </c>
    </row>
    <row r="13" spans="1:19" ht="15" thickBot="1" x14ac:dyDescent="0.35">
      <c r="A13">
        <v>0.16827906125064851</v>
      </c>
      <c r="B13">
        <f>-LN(A13)/V!$D$5</f>
        <v>251.00445053121717</v>
      </c>
      <c r="D13" s="12">
        <v>356.00434749074083</v>
      </c>
      <c r="E13" s="8">
        <v>4</v>
      </c>
      <c r="F13" s="19">
        <f>$N$3*(_xlfn.EXPON.DIST(D13,V!$D$5,TRUE)-_xlfn.EXPON.DIST(D12,V!$D$5,TRUE))</f>
        <v>6.878390451344119</v>
      </c>
      <c r="H13" s="12">
        <v>4</v>
      </c>
      <c r="I13" s="19">
        <f t="shared" si="1"/>
        <v>6.878390451344119</v>
      </c>
      <c r="J13">
        <f t="shared" si="0"/>
        <v>1.2045160345281052</v>
      </c>
      <c r="R13">
        <v>2.887827870735324</v>
      </c>
      <c r="S13">
        <f>1-_xlfn.EXPON.DIST(R13,V!$D$5,TRUE)</f>
        <v>0.97970519119846189</v>
      </c>
    </row>
    <row r="14" spans="1:19" x14ac:dyDescent="0.3">
      <c r="A14">
        <v>0.8171330912198248</v>
      </c>
      <c r="B14">
        <f>-LN(A14)/V!$D$5</f>
        <v>28.444126061892163</v>
      </c>
      <c r="D14" s="12">
        <v>391.55742049994717</v>
      </c>
      <c r="E14" s="8">
        <v>10</v>
      </c>
      <c r="F14" s="19">
        <f>$N$3*(_xlfn.EXPON.DIST(D14,V!$D$5,TRUE)-_xlfn.EXPON.DIST(D13,V!$D$5,TRUE))</f>
        <v>5.3439114183248098</v>
      </c>
      <c r="H14" s="12">
        <v>10</v>
      </c>
      <c r="I14" s="19">
        <f t="shared" si="1"/>
        <v>5.3439114183248098</v>
      </c>
      <c r="J14">
        <f t="shared" si="0"/>
        <v>4.0567964517649111</v>
      </c>
      <c r="L14" s="57" t="s">
        <v>28</v>
      </c>
      <c r="M14" s="58"/>
      <c r="N14" s="49">
        <v>0.9</v>
      </c>
      <c r="O14" s="49">
        <v>0.95</v>
      </c>
      <c r="P14" s="50">
        <v>0.99</v>
      </c>
      <c r="R14">
        <v>2.988774778960217</v>
      </c>
      <c r="S14">
        <f>1-_xlfn.EXPON.DIST(R14,V!$D$5,TRUE)</f>
        <v>0.97900326548051397</v>
      </c>
    </row>
    <row r="15" spans="1:19" x14ac:dyDescent="0.3">
      <c r="A15">
        <v>0.59138767662587355</v>
      </c>
      <c r="B15">
        <f>-LN(A15)/V!$D$5</f>
        <v>73.983592874709089</v>
      </c>
      <c r="D15" s="12">
        <v>427.11049350915351</v>
      </c>
      <c r="E15" s="26">
        <v>3</v>
      </c>
      <c r="F15" s="34">
        <f>$N$3*(_xlfn.EXPON.DIST(D15,V!$D$5,TRUE)-_xlfn.EXPON.DIST(D14,V!$D$5,TRUE))</f>
        <v>4.151754607260127</v>
      </c>
      <c r="H15" s="35">
        <f>SUM(E15:E16)</f>
        <v>6</v>
      </c>
      <c r="I15" s="34">
        <f>SUM(F15:F16)</f>
        <v>7.377307010654798</v>
      </c>
      <c r="J15">
        <f t="shared" si="0"/>
        <v>0.25713645898959048</v>
      </c>
      <c r="L15" s="59" t="s">
        <v>31</v>
      </c>
      <c r="M15" s="60"/>
      <c r="N15" s="21">
        <f t="array" ref="N15">MIN(ABS($S$2:$S$301-N14))</f>
        <v>5.8076723532822783E-3</v>
      </c>
      <c r="O15" s="21">
        <f t="array" ref="O15">MIN(ABS($S$2:$S$301-O14))</f>
        <v>5.3865169225131293E-4</v>
      </c>
      <c r="P15" s="19">
        <f t="array" ref="P15">MIN(ABS($S$2:$S$301-P14))</f>
        <v>2.8473769341108568E-4</v>
      </c>
      <c r="R15">
        <v>3.3976907471222311</v>
      </c>
      <c r="S15">
        <f>1-_xlfn.EXPON.DIST(R15,V!$D$5,TRUE)</f>
        <v>0.9761650440992462</v>
      </c>
    </row>
    <row r="16" spans="1:19" ht="15" thickBot="1" x14ac:dyDescent="0.35">
      <c r="A16">
        <v>0.3716238898892178</v>
      </c>
      <c r="B16">
        <f>-LN(A16)/V!$D$5</f>
        <v>139.41873026033471</v>
      </c>
      <c r="D16" s="12">
        <v>462.6635665183598</v>
      </c>
      <c r="E16" s="26">
        <v>3</v>
      </c>
      <c r="F16" s="34">
        <f>$N$3*(_xlfn.EXPON.DIST(D16,V!$D$5,TRUE)-_xlfn.EXPON.DIST(D15,V!$D$5,TRUE))</f>
        <v>3.2255524033946714</v>
      </c>
      <c r="H16" s="40">
        <f>SUM(E17:E20)</f>
        <v>8</v>
      </c>
      <c r="I16" s="39">
        <f>SUM(F17:F20)</f>
        <v>7.1406394951681662</v>
      </c>
      <c r="J16">
        <f t="shared" si="0"/>
        <v>0.10342217637013366</v>
      </c>
      <c r="L16" s="59" t="s">
        <v>29</v>
      </c>
      <c r="M16" s="60"/>
      <c r="N16" s="21">
        <f t="array" ref="N16">MATCH(N15,ABS($S$2:$S$301-N14),0)</f>
        <v>35</v>
      </c>
      <c r="O16" s="21">
        <f t="array" ref="O16">MATCH(O15,ABS($S$2:$S$301-O14),0)</f>
        <v>25</v>
      </c>
      <c r="P16" s="19">
        <f t="array" ref="P16">MATCH(P15,ABS($S$2:$S$301-P14),0)</f>
        <v>5</v>
      </c>
      <c r="R16">
        <v>3.4285174647613617</v>
      </c>
      <c r="S16">
        <f>1-_xlfn.EXPON.DIST(R16,V!$D$5,TRUE)</f>
        <v>0.97595141453291423</v>
      </c>
    </row>
    <row r="17" spans="1:19" ht="15" thickBot="1" x14ac:dyDescent="0.35">
      <c r="A17">
        <v>0.42628254036072877</v>
      </c>
      <c r="B17">
        <f>-LN(A17)/V!$D$5</f>
        <v>120.09195947549301</v>
      </c>
      <c r="D17" s="12">
        <v>498.21663952756614</v>
      </c>
      <c r="E17" s="36">
        <v>4</v>
      </c>
      <c r="F17" s="37">
        <f>$N$3*(_xlfn.EXPON.DIST(D17,V!$D$5,TRUE)-_xlfn.EXPON.DIST(D16,V!$D$5,TRUE))</f>
        <v>2.5059738089653227</v>
      </c>
      <c r="H17" s="8"/>
      <c r="I17" s="21"/>
      <c r="L17" s="61" t="s">
        <v>30</v>
      </c>
      <c r="M17" s="62"/>
      <c r="N17" s="5">
        <f>INDEX($R$2:$R$301,N16)</f>
        <v>15.751323288764112</v>
      </c>
      <c r="O17" s="5">
        <f t="shared" ref="O17:P17" si="3">INDEX($R$2:$R$301,O16)</f>
        <v>7.3042897148120574</v>
      </c>
      <c r="P17" s="6">
        <f t="shared" si="3"/>
        <v>1.4560550780310237</v>
      </c>
      <c r="R17">
        <v>3.6665506274146318</v>
      </c>
      <c r="S17">
        <f>1-_xlfn.EXPON.DIST(R17,V!$D$5,TRUE)</f>
        <v>0.97430341502121032</v>
      </c>
    </row>
    <row r="18" spans="1:19" x14ac:dyDescent="0.3">
      <c r="A18">
        <v>0.46223334452345349</v>
      </c>
      <c r="B18">
        <f>-LN(A18)/V!$D$5</f>
        <v>108.68809023684729</v>
      </c>
      <c r="D18" s="12">
        <v>533.76971253677254</v>
      </c>
      <c r="E18" s="36">
        <v>2</v>
      </c>
      <c r="F18" s="37">
        <f>$N$3*(_xlfn.EXPON.DIST(D18,V!$D$5,TRUE)-_xlfn.EXPON.DIST(D17,V!$D$5,TRUE))</f>
        <v>1.9469237965599739</v>
      </c>
      <c r="H18" s="8"/>
      <c r="I18" s="21"/>
      <c r="R18">
        <v>3.8696374044808692</v>
      </c>
      <c r="S18">
        <f>1-_xlfn.EXPON.DIST(R18,V!$D$5,TRUE)</f>
        <v>0.97289956358531449</v>
      </c>
    </row>
    <row r="19" spans="1:19" x14ac:dyDescent="0.3">
      <c r="A19">
        <v>9.5950193792535179E-2</v>
      </c>
      <c r="B19">
        <f>-LN(A19)/V!$D$5</f>
        <v>330.13042771919527</v>
      </c>
      <c r="D19" s="12">
        <v>569.32278554597883</v>
      </c>
      <c r="E19" s="36">
        <v>1</v>
      </c>
      <c r="F19" s="37">
        <f>$N$3*(_xlfn.EXPON.DIST(D19,V!$D$5,TRUE)-_xlfn.EXPON.DIST(D18,V!$D$5,TRUE))</f>
        <v>1.512590537080083</v>
      </c>
      <c r="H19" s="8"/>
      <c r="I19" s="21"/>
      <c r="R19">
        <v>4.10841787743332</v>
      </c>
      <c r="S19">
        <f>1-_xlfn.EXPON.DIST(R19,V!$D$5,TRUE)</f>
        <v>0.97125156407361068</v>
      </c>
    </row>
    <row r="20" spans="1:19" ht="15" thickBot="1" x14ac:dyDescent="0.35">
      <c r="A20">
        <v>0.44624164555803092</v>
      </c>
      <c r="B20">
        <f>-LN(A20)/V!$D$5</f>
        <v>113.6471362679046</v>
      </c>
      <c r="D20" s="14">
        <f>MAX(B2:B301)</f>
        <v>604.87585855518512</v>
      </c>
      <c r="E20" s="38">
        <v>1</v>
      </c>
      <c r="F20" s="39">
        <f>$N$3*(_xlfn.EXPON.DIST(D20,V!$D$5,TRUE)-_xlfn.EXPON.DIST(D19,V!$D$5,TRUE))</f>
        <v>1.1751513525627866</v>
      </c>
      <c r="H20" s="8"/>
      <c r="I20" s="21"/>
      <c r="R20">
        <v>4.2899849099928229</v>
      </c>
      <c r="S20">
        <f>1-_xlfn.EXPON.DIST(R20,V!$D$5,TRUE)</f>
        <v>0.97000030518509472</v>
      </c>
    </row>
    <row r="21" spans="1:19" x14ac:dyDescent="0.3">
      <c r="A21">
        <v>0.71279030732139037</v>
      </c>
      <c r="B21">
        <f>-LN(A21)/V!$D$5</f>
        <v>47.685633936895165</v>
      </c>
      <c r="R21">
        <v>4.3343050810443753</v>
      </c>
      <c r="S21">
        <f>1-_xlfn.EXPON.DIST(R21,V!$D$5,TRUE)</f>
        <v>0.96969512009033476</v>
      </c>
    </row>
    <row r="22" spans="1:19" x14ac:dyDescent="0.3">
      <c r="A22">
        <v>0.24582659382915739</v>
      </c>
      <c r="B22">
        <f>-LN(A22)/V!$D$5</f>
        <v>197.6237879921562</v>
      </c>
      <c r="R22">
        <v>5.5094303667695224</v>
      </c>
      <c r="S22">
        <f>1-_xlfn.EXPON.DIST(R22,V!$D$5,TRUE)</f>
        <v>0.96163823358867151</v>
      </c>
    </row>
    <row r="23" spans="1:19" x14ac:dyDescent="0.3">
      <c r="A23">
        <v>0.2946256904812769</v>
      </c>
      <c r="B23">
        <f>-LN(A23)/V!$D$5</f>
        <v>172.1196583288656</v>
      </c>
      <c r="R23">
        <v>5.5183703566435147</v>
      </c>
      <c r="S23">
        <f>1-_xlfn.EXPON.DIST(R23,V!$D$5,TRUE)</f>
        <v>0.96157719656971952</v>
      </c>
    </row>
    <row r="24" spans="1:19" x14ac:dyDescent="0.3">
      <c r="A24">
        <v>0.76625873592333749</v>
      </c>
      <c r="B24">
        <f>-LN(A24)/V!$D$5</f>
        <v>37.497942382811488</v>
      </c>
      <c r="R24">
        <v>6.5682859087223004</v>
      </c>
      <c r="S24">
        <f>1-_xlfn.EXPON.DIST(R24,V!$D$5,TRUE)</f>
        <v>0.95443586535233615</v>
      </c>
    </row>
    <row r="25" spans="1:19" x14ac:dyDescent="0.3">
      <c r="A25">
        <v>0.31125827814569534</v>
      </c>
      <c r="B25">
        <f>-LN(A25)/V!$D$5</f>
        <v>164.38482184575574</v>
      </c>
      <c r="R25">
        <v>7.055514697158328</v>
      </c>
      <c r="S25">
        <f>1-_xlfn.EXPON.DIST(R25,V!$D$5,TRUE)</f>
        <v>0.95113986632892844</v>
      </c>
    </row>
    <row r="26" spans="1:19" x14ac:dyDescent="0.3">
      <c r="A26">
        <v>0.85491500595110936</v>
      </c>
      <c r="B26">
        <f>-LN(A26)/V!$D$5</f>
        <v>22.077918764932445</v>
      </c>
      <c r="R26">
        <v>7.3042897148120574</v>
      </c>
      <c r="S26">
        <f>1-_xlfn.EXPON.DIST(R26,V!$D$5,TRUE)</f>
        <v>0.94946134830774864</v>
      </c>
    </row>
    <row r="27" spans="1:19" x14ac:dyDescent="0.3">
      <c r="A27">
        <v>1.3641773735770746E-2</v>
      </c>
      <c r="B27">
        <f>-LN(A27)/V!$D$5</f>
        <v>604.87585855518512</v>
      </c>
      <c r="R27">
        <v>8.3813388188165199</v>
      </c>
      <c r="S27">
        <f>1-_xlfn.EXPON.DIST(R27,V!$D$5,TRUE)</f>
        <v>0.94222846156193729</v>
      </c>
    </row>
    <row r="28" spans="1:19" x14ac:dyDescent="0.3">
      <c r="A28">
        <v>0.6913052766502884</v>
      </c>
      <c r="B28">
        <f>-LN(A28)/V!$D$5</f>
        <v>51.996304665026514</v>
      </c>
      <c r="R28">
        <v>9.5724634793987935</v>
      </c>
      <c r="S28">
        <f>1-_xlfn.EXPON.DIST(R28,V!$D$5,TRUE)</f>
        <v>0.93429364909817803</v>
      </c>
    </row>
    <row r="29" spans="1:19" x14ac:dyDescent="0.3">
      <c r="A29">
        <v>0.12771996215704826</v>
      </c>
      <c r="B29">
        <f>-LN(A29)/V!$D$5</f>
        <v>289.84721231433917</v>
      </c>
      <c r="R29">
        <v>10.745909696594039</v>
      </c>
      <c r="S29">
        <f>1-_xlfn.EXPON.DIST(R29,V!$D$5,TRUE)</f>
        <v>0.92654194769127474</v>
      </c>
    </row>
    <row r="30" spans="1:19" x14ac:dyDescent="0.3">
      <c r="A30">
        <v>0.11688589129306924</v>
      </c>
      <c r="B30">
        <f>-LN(A30)/V!$D$5</f>
        <v>302.33198706770315</v>
      </c>
      <c r="R30">
        <v>11.798282956922559</v>
      </c>
      <c r="S30">
        <f>1-_xlfn.EXPON.DIST(R30,V!$D$5,TRUE)</f>
        <v>0.91964476454969935</v>
      </c>
    </row>
    <row r="31" spans="1:19" x14ac:dyDescent="0.3">
      <c r="A31">
        <v>0.63438825647755359</v>
      </c>
      <c r="B31">
        <f>-LN(A31)/V!$D$5</f>
        <v>64.097763388717311</v>
      </c>
      <c r="R31">
        <v>12.163324380504088</v>
      </c>
      <c r="S31">
        <f>1-_xlfn.EXPON.DIST(R31,V!$D$5,TRUE)</f>
        <v>0.91726432081057163</v>
      </c>
    </row>
    <row r="32" spans="1:19" x14ac:dyDescent="0.3">
      <c r="A32">
        <v>0.98596148564104125</v>
      </c>
      <c r="B32">
        <f>-LN(A32)/V!$D$5</f>
        <v>1.9912656842807475</v>
      </c>
      <c r="R32">
        <v>12.327433041805358</v>
      </c>
      <c r="S32">
        <f>1-_xlfn.EXPON.DIST(R32,V!$D$5,TRUE)</f>
        <v>0.91619617297891176</v>
      </c>
    </row>
    <row r="33" spans="1:19" x14ac:dyDescent="0.3">
      <c r="A33">
        <v>0.64241462446974085</v>
      </c>
      <c r="B33">
        <f>-LN(A33)/V!$D$5</f>
        <v>62.326950879557245</v>
      </c>
      <c r="R33">
        <v>13.382280855000992</v>
      </c>
      <c r="S33">
        <f>1-_xlfn.EXPON.DIST(R33,V!$D$5,TRUE)</f>
        <v>0.90936002685628836</v>
      </c>
    </row>
    <row r="34" spans="1:19" x14ac:dyDescent="0.3">
      <c r="A34">
        <v>0.76943266090884121</v>
      </c>
      <c r="B34">
        <f>-LN(A34)/V!$D$5</f>
        <v>36.915752073575092</v>
      </c>
      <c r="R34">
        <v>13.505231837526335</v>
      </c>
      <c r="S34">
        <f>1-_xlfn.EXPON.DIST(R34,V!$D$5,TRUE)</f>
        <v>0.90856654560991246</v>
      </c>
    </row>
    <row r="35" spans="1:19" x14ac:dyDescent="0.3">
      <c r="A35">
        <v>0.90936002685628836</v>
      </c>
      <c r="B35">
        <f>-LN(A35)/V!$D$5</f>
        <v>13.382280855000992</v>
      </c>
      <c r="R35">
        <v>13.604616814311001</v>
      </c>
      <c r="S35">
        <f>1-_xlfn.EXPON.DIST(R35,V!$D$5,TRUE)</f>
        <v>0.90792565691091642</v>
      </c>
    </row>
    <row r="36" spans="1:19" x14ac:dyDescent="0.3">
      <c r="A36">
        <v>0.99664296395764029</v>
      </c>
      <c r="B36">
        <f>-LN(A36)/V!$D$5</f>
        <v>0.47361739867762909</v>
      </c>
      <c r="R36">
        <v>15.751323288764112</v>
      </c>
      <c r="S36">
        <f>1-_xlfn.EXPON.DIST(R36,V!$D$5,TRUE)</f>
        <v>0.89419232764671774</v>
      </c>
    </row>
    <row r="37" spans="1:19" x14ac:dyDescent="0.3">
      <c r="A37">
        <v>0.50410473952452162</v>
      </c>
      <c r="B37">
        <f>-LN(A37)/V!$D$5</f>
        <v>96.474819152777684</v>
      </c>
      <c r="R37">
        <v>16.305215875703166</v>
      </c>
      <c r="S37">
        <f>1-_xlfn.EXPON.DIST(R37,V!$D$5,TRUE)</f>
        <v>0.89068269905697806</v>
      </c>
    </row>
    <row r="38" spans="1:19" x14ac:dyDescent="0.3">
      <c r="A38">
        <v>0.30213324381237222</v>
      </c>
      <c r="B38">
        <f>-LN(A38)/V!$D$5</f>
        <v>168.57565552573271</v>
      </c>
      <c r="R38">
        <v>16.546719827916796</v>
      </c>
      <c r="S38">
        <f>1-_xlfn.EXPON.DIST(R38,V!$D$5,TRUE)</f>
        <v>0.88915677358317824</v>
      </c>
    </row>
    <row r="39" spans="1:19" x14ac:dyDescent="0.3">
      <c r="A39">
        <v>0.56147953733939637</v>
      </c>
      <c r="B39">
        <f>-LN(A39)/V!$D$5</f>
        <v>81.292950467363553</v>
      </c>
      <c r="R39">
        <v>16.682143140153855</v>
      </c>
      <c r="S39">
        <f>1-_xlfn.EXPON.DIST(R39,V!$D$5,TRUE)</f>
        <v>0.88830225531785023</v>
      </c>
    </row>
    <row r="40" spans="1:19" x14ac:dyDescent="0.3">
      <c r="A40">
        <v>0.47880489516891994</v>
      </c>
      <c r="B40">
        <f>-LN(A40)/V!$D$5</f>
        <v>103.72705373555328</v>
      </c>
      <c r="R40">
        <v>17.814137347270979</v>
      </c>
      <c r="S40">
        <f>1-_xlfn.EXPON.DIST(R40,V!$D$5,TRUE)</f>
        <v>0.88119144260994298</v>
      </c>
    </row>
    <row r="41" spans="1:19" x14ac:dyDescent="0.3">
      <c r="A41">
        <v>0.17334513382366407</v>
      </c>
      <c r="B41">
        <f>-LN(A41)/V!$D$5</f>
        <v>246.82685614650515</v>
      </c>
      <c r="R41">
        <v>19.66028197178165</v>
      </c>
      <c r="S41">
        <f>1-_xlfn.EXPON.DIST(R41,V!$D$5,TRUE)</f>
        <v>0.86971648304696803</v>
      </c>
    </row>
    <row r="42" spans="1:19" x14ac:dyDescent="0.3">
      <c r="A42">
        <v>0.65215002899258401</v>
      </c>
      <c r="B42">
        <f>-LN(A42)/V!$D$5</f>
        <v>60.208540522383146</v>
      </c>
      <c r="R42">
        <v>20.254607646214815</v>
      </c>
      <c r="S42">
        <f>1-_xlfn.EXPON.DIST(R42,V!$D$5,TRUE)</f>
        <v>0.86605426190984836</v>
      </c>
    </row>
    <row r="43" spans="1:19" x14ac:dyDescent="0.3">
      <c r="A43">
        <v>0.32285531174657428</v>
      </c>
      <c r="B43">
        <f>-LN(A43)/V!$D$5</f>
        <v>159.23253624909989</v>
      </c>
      <c r="R43">
        <v>20.443334804325701</v>
      </c>
      <c r="S43">
        <f>1-_xlfn.EXPON.DIST(R43,V!$D$5,TRUE)</f>
        <v>0.86489455854976038</v>
      </c>
    </row>
    <row r="44" spans="1:19" x14ac:dyDescent="0.3">
      <c r="A44">
        <v>0.10596026490066225</v>
      </c>
      <c r="B44">
        <f>-LN(A44)/V!$D$5</f>
        <v>316.15367810917508</v>
      </c>
      <c r="R44">
        <v>22.077918764932445</v>
      </c>
      <c r="S44">
        <f>1-_xlfn.EXPON.DIST(R44,V!$D$5,TRUE)</f>
        <v>0.85491500595110936</v>
      </c>
    </row>
    <row r="45" spans="1:19" x14ac:dyDescent="0.3">
      <c r="A45">
        <v>0.52076784569841605</v>
      </c>
      <c r="B45">
        <f>-LN(A45)/V!$D$5</f>
        <v>91.894497211858791</v>
      </c>
      <c r="R45">
        <v>22.606834548768546</v>
      </c>
      <c r="S45">
        <f>1-_xlfn.EXPON.DIST(R45,V!$D$5,TRUE)</f>
        <v>0.85171056245612964</v>
      </c>
    </row>
    <row r="46" spans="1:19" x14ac:dyDescent="0.3">
      <c r="A46">
        <v>3.4302804651020848E-2</v>
      </c>
      <c r="B46">
        <f>-LN(A46)/V!$D$5</f>
        <v>475.00396618334469</v>
      </c>
      <c r="R46">
        <v>22.930198319271369</v>
      </c>
      <c r="S46">
        <f>1-_xlfn.EXPON.DIST(R46,V!$D$5,TRUE)</f>
        <v>0.84975737784966587</v>
      </c>
    </row>
    <row r="47" spans="1:19" x14ac:dyDescent="0.3">
      <c r="A47">
        <v>0.56901760917996769</v>
      </c>
      <c r="B47">
        <f>-LN(A47)/V!$D$5</f>
        <v>79.414633484853894</v>
      </c>
      <c r="R47">
        <v>22.980791038814825</v>
      </c>
      <c r="S47">
        <f>1-_xlfn.EXPON.DIST(R47,V!$D$5,TRUE)</f>
        <v>0.8494521927549058</v>
      </c>
    </row>
    <row r="48" spans="1:19" x14ac:dyDescent="0.3">
      <c r="A48">
        <v>0.19147312845240638</v>
      </c>
      <c r="B48">
        <f>-LN(A48)/V!$D$5</f>
        <v>232.81800022602258</v>
      </c>
      <c r="R48">
        <v>23.56391728709001</v>
      </c>
      <c r="S48">
        <f>1-_xlfn.EXPON.DIST(R48,V!$D$5,TRUE)</f>
        <v>0.84594256416516622</v>
      </c>
    </row>
    <row r="49" spans="1:19" x14ac:dyDescent="0.3">
      <c r="A49">
        <v>0.78661458174382759</v>
      </c>
      <c r="B49">
        <f>-LN(A49)/V!$D$5</f>
        <v>33.805194573270882</v>
      </c>
      <c r="R49">
        <v>23.955712139635477</v>
      </c>
      <c r="S49">
        <f>1-_xlfn.EXPON.DIST(R49,V!$D$5,TRUE)</f>
        <v>0.84359263893551439</v>
      </c>
    </row>
    <row r="50" spans="1:19" x14ac:dyDescent="0.3">
      <c r="A50">
        <v>0.68736838892788477</v>
      </c>
      <c r="B50">
        <f>-LN(A50)/V!$D$5</f>
        <v>52.800690430141636</v>
      </c>
      <c r="R50">
        <v>24.415039877172752</v>
      </c>
      <c r="S50">
        <f>1-_xlfn.EXPON.DIST(R50,V!$D$5,TRUE)</f>
        <v>0.84084597308267461</v>
      </c>
    </row>
    <row r="51" spans="1:19" x14ac:dyDescent="0.3">
      <c r="A51">
        <v>0.2053285317545091</v>
      </c>
      <c r="B51">
        <f>-LN(A51)/V!$D$5</f>
        <v>222.97802657783097</v>
      </c>
      <c r="R51">
        <v>24.819465800242675</v>
      </c>
      <c r="S51">
        <f>1-_xlfn.EXPON.DIST(R51,V!$D$5,TRUE)</f>
        <v>0.8384350108340709</v>
      </c>
    </row>
    <row r="52" spans="1:19" x14ac:dyDescent="0.3">
      <c r="A52">
        <v>0.65434736167485585</v>
      </c>
      <c r="B52">
        <f>-LN(A52)/V!$D$5</f>
        <v>59.734779502435948</v>
      </c>
      <c r="R52">
        <v>24.957954017719072</v>
      </c>
      <c r="S52">
        <f>1-_xlfn.EXPON.DIST(R52,V!$D$5,TRUE)</f>
        <v>0.83761101107821889</v>
      </c>
    </row>
    <row r="53" spans="1:19" x14ac:dyDescent="0.3">
      <c r="A53">
        <v>0.80797753837702568</v>
      </c>
      <c r="B53">
        <f>-LN(A53)/V!$D$5</f>
        <v>30.031129561376993</v>
      </c>
      <c r="R53">
        <v>25.178790834030433</v>
      </c>
      <c r="S53">
        <f>1-_xlfn.EXPON.DIST(R53,V!$D$5,TRUE)</f>
        <v>0.83629871517075105</v>
      </c>
    </row>
    <row r="54" spans="1:19" x14ac:dyDescent="0.3">
      <c r="A54">
        <v>0.81740775780510877</v>
      </c>
      <c r="B54">
        <f>-LN(A54)/V!$D$5</f>
        <v>28.396791136081976</v>
      </c>
      <c r="R54">
        <v>25.302199322453706</v>
      </c>
      <c r="S54">
        <f>1-_xlfn.EXPON.DIST(R54,V!$D$5,TRUE)</f>
        <v>0.83556627094332714</v>
      </c>
    </row>
    <row r="55" spans="1:19" x14ac:dyDescent="0.3">
      <c r="A55">
        <v>0.96163823358867151</v>
      </c>
      <c r="B55">
        <f>-LN(A55)/V!$D$5</f>
        <v>5.5094303667695224</v>
      </c>
      <c r="R55">
        <v>25.523576980317756</v>
      </c>
      <c r="S55">
        <f>1-_xlfn.EXPON.DIST(R55,V!$D$5,TRUE)</f>
        <v>0.8342539750358593</v>
      </c>
    </row>
    <row r="56" spans="1:19" x14ac:dyDescent="0.3">
      <c r="A56">
        <v>0.76073488570818204</v>
      </c>
      <c r="B56">
        <f>-LN(A56)/V!$D$5</f>
        <v>38.516951834125742</v>
      </c>
      <c r="R56">
        <v>25.972547631698678</v>
      </c>
      <c r="S56">
        <f>1-_xlfn.EXPON.DIST(R56,V!$D$5,TRUE)</f>
        <v>0.83159886471144751</v>
      </c>
    </row>
    <row r="57" spans="1:19" x14ac:dyDescent="0.3">
      <c r="A57">
        <v>0.91964476454969935</v>
      </c>
      <c r="B57">
        <f>-LN(A57)/V!$D$5</f>
        <v>11.798282956922559</v>
      </c>
      <c r="R57">
        <v>26.412583679112942</v>
      </c>
      <c r="S57">
        <f>1-_xlfn.EXPON.DIST(R57,V!$D$5,TRUE)</f>
        <v>0.82900479140598771</v>
      </c>
    </row>
    <row r="58" spans="1:19" x14ac:dyDescent="0.3">
      <c r="A58">
        <v>0.51991332743308816</v>
      </c>
      <c r="B58">
        <f>-LN(A58)/V!$D$5</f>
        <v>92.125797086236588</v>
      </c>
      <c r="R58">
        <v>27.62589745501208</v>
      </c>
      <c r="S58">
        <f>1-_xlfn.EXPON.DIST(R58,V!$D$5,TRUE)</f>
        <v>0.82189397869808034</v>
      </c>
    </row>
    <row r="59" spans="1:19" x14ac:dyDescent="0.3">
      <c r="A59">
        <v>0.75115207373271886</v>
      </c>
      <c r="B59">
        <f>-LN(A59)/V!$D$5</f>
        <v>40.302415877985531</v>
      </c>
      <c r="R59">
        <v>27.830009403726276</v>
      </c>
      <c r="S59">
        <f>1-_xlfn.EXPON.DIST(R59,V!$D$5,TRUE)</f>
        <v>0.82070375682851648</v>
      </c>
    </row>
    <row r="60" spans="1:19" x14ac:dyDescent="0.3">
      <c r="A60">
        <v>0.67183446760460219</v>
      </c>
      <c r="B60">
        <f>-LN(A60)/V!$D$5</f>
        <v>56.020182643950257</v>
      </c>
      <c r="R60">
        <v>27.850960697245391</v>
      </c>
      <c r="S60">
        <f>1-_xlfn.EXPON.DIST(R60,V!$D$5,TRUE)</f>
        <v>0.8205816827906125</v>
      </c>
    </row>
    <row r="61" spans="1:19" x14ac:dyDescent="0.3">
      <c r="A61">
        <v>0.43543809320352794</v>
      </c>
      <c r="B61">
        <f>-LN(A61)/V!$D$5</f>
        <v>117.09896392628193</v>
      </c>
      <c r="R61">
        <v>28.396791136081976</v>
      </c>
      <c r="S61">
        <f>1-_xlfn.EXPON.DIST(R61,V!$D$5,TRUE)</f>
        <v>0.81740775780510877</v>
      </c>
    </row>
    <row r="62" spans="1:19" x14ac:dyDescent="0.3">
      <c r="A62">
        <v>0.96157719656971952</v>
      </c>
      <c r="B62">
        <f>-LN(A62)/V!$D$5</f>
        <v>5.5183703566435147</v>
      </c>
      <c r="R62">
        <v>28.444126061892163</v>
      </c>
      <c r="S62">
        <f>1-_xlfn.EXPON.DIST(R62,V!$D$5,TRUE)</f>
        <v>0.8171330912198248</v>
      </c>
    </row>
    <row r="63" spans="1:19" x14ac:dyDescent="0.3">
      <c r="A63">
        <v>0.25019074068422498</v>
      </c>
      <c r="B63">
        <f>-LN(A63)/V!$D$5</f>
        <v>195.14530835085927</v>
      </c>
      <c r="R63">
        <v>29.871622103306681</v>
      </c>
      <c r="S63">
        <f>1-_xlfn.EXPON.DIST(R63,V!$D$5,TRUE)</f>
        <v>0.80889309366130557</v>
      </c>
    </row>
    <row r="64" spans="1:19" x14ac:dyDescent="0.3">
      <c r="A64">
        <v>0.32975249488814967</v>
      </c>
      <c r="B64">
        <f>-LN(A64)/V!$D$5</f>
        <v>156.25534104428132</v>
      </c>
      <c r="R64">
        <v>30.031129561376993</v>
      </c>
      <c r="S64">
        <f>1-_xlfn.EXPON.DIST(R64,V!$D$5,TRUE)</f>
        <v>0.80797753837702568</v>
      </c>
    </row>
    <row r="65" spans="1:19" x14ac:dyDescent="0.3">
      <c r="A65">
        <v>0.11539048432874538</v>
      </c>
      <c r="B65">
        <f>-LN(A65)/V!$D$5</f>
        <v>304.14554738935931</v>
      </c>
      <c r="R65">
        <v>30.703040531007993</v>
      </c>
      <c r="S65">
        <f>1-_xlfn.EXPON.DIST(R65,V!$D$5,TRUE)</f>
        <v>0.80413220618305004</v>
      </c>
    </row>
    <row r="66" spans="1:19" x14ac:dyDescent="0.3">
      <c r="A66">
        <v>0.6028626361888485</v>
      </c>
      <c r="B66">
        <f>-LN(A66)/V!$D$5</f>
        <v>71.276888575677646</v>
      </c>
      <c r="R66">
        <v>30.729769901293469</v>
      </c>
      <c r="S66">
        <f>1-_xlfn.EXPON.DIST(R66,V!$D$5,TRUE)</f>
        <v>0.80397961363567005</v>
      </c>
    </row>
    <row r="67" spans="1:19" x14ac:dyDescent="0.3">
      <c r="A67">
        <v>0.35496078371532336</v>
      </c>
      <c r="B67">
        <f>-LN(A67)/V!$D$5</f>
        <v>145.87999493187957</v>
      </c>
      <c r="R67">
        <v>30.933079060092936</v>
      </c>
      <c r="S67">
        <f>1-_xlfn.EXPON.DIST(R67,V!$D$5,TRUE)</f>
        <v>0.80281991027558219</v>
      </c>
    </row>
    <row r="68" spans="1:19" x14ac:dyDescent="0.3">
      <c r="A68">
        <v>0.71260719626453439</v>
      </c>
      <c r="B68">
        <f>-LN(A68)/V!$D$5</f>
        <v>47.721820740611342</v>
      </c>
      <c r="R68">
        <v>32.835873451676036</v>
      </c>
      <c r="S68">
        <f>1-_xlfn.EXPON.DIST(R68,V!$D$5,TRUE)</f>
        <v>0.79204687643055516</v>
      </c>
    </row>
    <row r="69" spans="1:19" x14ac:dyDescent="0.3">
      <c r="A69">
        <v>0.52586443678090766</v>
      </c>
      <c r="B69">
        <f>-LN(A69)/V!$D$5</f>
        <v>90.522792142575241</v>
      </c>
      <c r="R69">
        <v>32.977044312800302</v>
      </c>
      <c r="S69">
        <f>1-_xlfn.EXPON.DIST(R69,V!$D$5,TRUE)</f>
        <v>0.79125339518417925</v>
      </c>
    </row>
    <row r="70" spans="1:19" x14ac:dyDescent="0.3">
      <c r="A70">
        <v>0.74336985381633958</v>
      </c>
      <c r="B70">
        <f>-LN(A70)/V!$D$5</f>
        <v>41.769235733567342</v>
      </c>
      <c r="R70">
        <v>33.227155297281044</v>
      </c>
      <c r="S70">
        <f>1-_xlfn.EXPON.DIST(R70,V!$D$5,TRUE)</f>
        <v>0.78984954374828331</v>
      </c>
    </row>
    <row r="71" spans="1:19" x14ac:dyDescent="0.3">
      <c r="A71">
        <v>0.67125461592455826</v>
      </c>
      <c r="B71">
        <f>-LN(A71)/V!$D$5</f>
        <v>56.141796700361084</v>
      </c>
      <c r="R71">
        <v>33.805194573270882</v>
      </c>
      <c r="S71">
        <f>1-_xlfn.EXPON.DIST(R71,V!$D$5,TRUE)</f>
        <v>0.78661458174382759</v>
      </c>
    </row>
    <row r="72" spans="1:19" x14ac:dyDescent="0.3">
      <c r="A72">
        <v>0.98971526230658891</v>
      </c>
      <c r="B72">
        <f>-LN(A72)/V!$D$5</f>
        <v>1.4560550780310237</v>
      </c>
      <c r="R72">
        <v>34.034886825689753</v>
      </c>
      <c r="S72">
        <f>1-_xlfn.EXPON.DIST(R72,V!$D$5,TRUE)</f>
        <v>0.78533280434583574</v>
      </c>
    </row>
    <row r="73" spans="1:19" x14ac:dyDescent="0.3">
      <c r="A73">
        <v>0.69826349681081579</v>
      </c>
      <c r="B73">
        <f>-LN(A73)/V!$D$5</f>
        <v>50.585738712908395</v>
      </c>
      <c r="R73">
        <v>35.470718550883703</v>
      </c>
      <c r="S73">
        <f>1-_xlfn.EXPON.DIST(R73,V!$D$5,TRUE)</f>
        <v>0.77736747337260048</v>
      </c>
    </row>
    <row r="74" spans="1:19" x14ac:dyDescent="0.3">
      <c r="A74">
        <v>0.17014069032868434</v>
      </c>
      <c r="B74">
        <f>-LN(A74)/V!$D$5</f>
        <v>249.45487239817805</v>
      </c>
      <c r="R74">
        <v>35.631162721911849</v>
      </c>
      <c r="S74">
        <f>1-_xlfn.EXPON.DIST(R74,V!$D$5,TRUE)</f>
        <v>0.77648243659779659</v>
      </c>
    </row>
    <row r="75" spans="1:19" x14ac:dyDescent="0.3">
      <c r="A75">
        <v>0.69386883144627221</v>
      </c>
      <c r="B75">
        <f>-LN(A75)/V!$D$5</f>
        <v>51.474977467394638</v>
      </c>
      <c r="R75">
        <v>35.769623508925079</v>
      </c>
      <c r="S75">
        <f>1-_xlfn.EXPON.DIST(R75,V!$D$5,TRUE)</f>
        <v>0.77571947386089668</v>
      </c>
    </row>
    <row r="76" spans="1:19" x14ac:dyDescent="0.3">
      <c r="A76">
        <v>0.60881374553666801</v>
      </c>
      <c r="B76">
        <f>-LN(A76)/V!$D$5</f>
        <v>69.89336543760183</v>
      </c>
      <c r="R76">
        <v>36.041402137004468</v>
      </c>
      <c r="S76">
        <f>1-_xlfn.EXPON.DIST(R76,V!$D$5,TRUE)</f>
        <v>0.77422406689657275</v>
      </c>
    </row>
    <row r="77" spans="1:19" x14ac:dyDescent="0.3">
      <c r="A77">
        <v>0.99301126132999662</v>
      </c>
      <c r="B77">
        <f>-LN(A77)/V!$D$5</f>
        <v>0.98778511074200714</v>
      </c>
      <c r="R77">
        <v>36.915752073575092</v>
      </c>
      <c r="S77">
        <f>1-_xlfn.EXPON.DIST(R77,V!$D$5,TRUE)</f>
        <v>0.76943266090884121</v>
      </c>
    </row>
    <row r="78" spans="1:19" x14ac:dyDescent="0.3">
      <c r="A78">
        <v>0.19104586931974243</v>
      </c>
      <c r="B78">
        <f>-LN(A78)/V!$D$5</f>
        <v>233.13263750158302</v>
      </c>
      <c r="R78">
        <v>37.307346039522187</v>
      </c>
      <c r="S78">
        <f>1-_xlfn.EXPON.DIST(R78,V!$D$5,TRUE)</f>
        <v>0.76729636524552136</v>
      </c>
    </row>
    <row r="79" spans="1:19" x14ac:dyDescent="0.3">
      <c r="A79">
        <v>0.83159886471144751</v>
      </c>
      <c r="B79">
        <f>-LN(A79)/V!$D$5</f>
        <v>25.972547631698678</v>
      </c>
      <c r="R79">
        <v>37.497942382811488</v>
      </c>
      <c r="S79">
        <f>1-_xlfn.EXPON.DIST(R79,V!$D$5,TRUE)</f>
        <v>0.76625873592333749</v>
      </c>
    </row>
    <row r="80" spans="1:19" x14ac:dyDescent="0.3">
      <c r="A80">
        <v>0.84594256416516622</v>
      </c>
      <c r="B80">
        <f>-LN(A80)/V!$D$5</f>
        <v>23.56391728709001</v>
      </c>
      <c r="R80">
        <v>38.516951834125742</v>
      </c>
      <c r="S80">
        <f>1-_xlfn.EXPON.DIST(R80,V!$D$5,TRUE)</f>
        <v>0.76073488570818204</v>
      </c>
    </row>
    <row r="81" spans="1:19" x14ac:dyDescent="0.3">
      <c r="A81">
        <v>0.57472457045197911</v>
      </c>
      <c r="B81">
        <f>-LN(A81)/V!$D$5</f>
        <v>78.009064909200831</v>
      </c>
      <c r="R81">
        <v>39.02639923217864</v>
      </c>
      <c r="S81">
        <f>1-_xlfn.EXPON.DIST(R81,V!$D$5,TRUE)</f>
        <v>0.75798821985534226</v>
      </c>
    </row>
    <row r="82" spans="1:19" x14ac:dyDescent="0.3">
      <c r="A82">
        <v>0.8342539750358593</v>
      </c>
      <c r="B82">
        <f>-LN(A82)/V!$D$5</f>
        <v>25.523576980317756</v>
      </c>
      <c r="R82">
        <v>39.173916641369274</v>
      </c>
      <c r="S82">
        <f>1-_xlfn.EXPON.DIST(R82,V!$D$5,TRUE)</f>
        <v>0.75719473860896636</v>
      </c>
    </row>
    <row r="83" spans="1:19" x14ac:dyDescent="0.3">
      <c r="A83">
        <v>0.93429364909817803</v>
      </c>
      <c r="B83">
        <f>-LN(A83)/V!$D$5</f>
        <v>9.5724634793987935</v>
      </c>
      <c r="R83">
        <v>39.173916641369274</v>
      </c>
      <c r="S83">
        <f>1-_xlfn.EXPON.DIST(R83,V!$D$5,TRUE)</f>
        <v>0.75719473860896636</v>
      </c>
    </row>
    <row r="84" spans="1:19" x14ac:dyDescent="0.3">
      <c r="A84">
        <v>0.8494521927549058</v>
      </c>
      <c r="B84">
        <f>-LN(A84)/V!$D$5</f>
        <v>22.980791038814825</v>
      </c>
      <c r="R84">
        <v>39.287496801891265</v>
      </c>
      <c r="S84">
        <f>1-_xlfn.EXPON.DIST(R84,V!$D$5,TRUE)</f>
        <v>0.75658436841944643</v>
      </c>
    </row>
    <row r="85" spans="1:19" x14ac:dyDescent="0.3">
      <c r="A85">
        <v>0.40504165776543471</v>
      </c>
      <c r="B85">
        <f>-LN(A85)/V!$D$5</f>
        <v>127.29089556128218</v>
      </c>
      <c r="R85">
        <v>39.406854629856134</v>
      </c>
      <c r="S85">
        <f>1-_xlfn.EXPON.DIST(R85,V!$D$5,TRUE)</f>
        <v>0.75594347972045051</v>
      </c>
    </row>
    <row r="86" spans="1:19" x14ac:dyDescent="0.3">
      <c r="A86">
        <v>0.49458296456801049</v>
      </c>
      <c r="B86">
        <f>-LN(A86)/V!$D$5</f>
        <v>99.160615117565243</v>
      </c>
      <c r="R86">
        <v>39.611703669490353</v>
      </c>
      <c r="S86">
        <f>1-_xlfn.EXPON.DIST(R86,V!$D$5,TRUE)</f>
        <v>0.75484481337931453</v>
      </c>
    </row>
    <row r="87" spans="1:19" x14ac:dyDescent="0.3">
      <c r="A87">
        <v>0.47782830286568806</v>
      </c>
      <c r="B87">
        <f>-LN(A87)/V!$D$5</f>
        <v>104.01462113293815</v>
      </c>
      <c r="R87">
        <v>39.708541601645656</v>
      </c>
      <c r="S87">
        <f>1-_xlfn.EXPON.DIST(R87,V!$D$5,TRUE)</f>
        <v>0.75432599871822259</v>
      </c>
    </row>
    <row r="88" spans="1:19" x14ac:dyDescent="0.3">
      <c r="A88">
        <v>0.70952482680745876</v>
      </c>
      <c r="B88">
        <f>-LN(A88)/V!$D$5</f>
        <v>48.332364932050496</v>
      </c>
      <c r="R88">
        <v>39.925243914864176</v>
      </c>
      <c r="S88">
        <f>1-_xlfn.EXPON.DIST(R88,V!$D$5,TRUE)</f>
        <v>0.75316629535813473</v>
      </c>
    </row>
    <row r="89" spans="1:19" x14ac:dyDescent="0.3">
      <c r="A89">
        <v>0.15924558244575335</v>
      </c>
      <c r="B89">
        <f>-LN(A89)/V!$D$5</f>
        <v>258.77573586742398</v>
      </c>
      <c r="R89">
        <v>40.302415877985531</v>
      </c>
      <c r="S89">
        <f>1-_xlfn.EXPON.DIST(R89,V!$D$5,TRUE)</f>
        <v>0.75115207373271886</v>
      </c>
    </row>
    <row r="90" spans="1:19" x14ac:dyDescent="0.3">
      <c r="A90">
        <v>0.80889309366130557</v>
      </c>
      <c r="B90">
        <f>-LN(A90)/V!$D$5</f>
        <v>29.871622103306681</v>
      </c>
      <c r="R90">
        <v>40.640441917549097</v>
      </c>
      <c r="S90">
        <f>1-_xlfn.EXPON.DIST(R90,V!$D$5,TRUE)</f>
        <v>0.74935148167363508</v>
      </c>
    </row>
    <row r="91" spans="1:19" x14ac:dyDescent="0.3">
      <c r="A91">
        <v>6.4027832880642108E-2</v>
      </c>
      <c r="B91">
        <f>-LN(A91)/V!$D$5</f>
        <v>387.10385935199173</v>
      </c>
      <c r="R91">
        <v>40.962032367289183</v>
      </c>
      <c r="S91">
        <f>1-_xlfn.EXPON.DIST(R91,V!$D$5,TRUE)</f>
        <v>0.74764244514297917</v>
      </c>
    </row>
    <row r="92" spans="1:19" x14ac:dyDescent="0.3">
      <c r="A92">
        <v>0.5842158268990143</v>
      </c>
      <c r="B92">
        <f>-LN(A92)/V!$D$5</f>
        <v>75.702084199848898</v>
      </c>
      <c r="R92">
        <v>41.52081638131525</v>
      </c>
      <c r="S92">
        <f>1-_xlfn.EXPON.DIST(R92,V!$D$5,TRUE)</f>
        <v>0.74468214972380753</v>
      </c>
    </row>
    <row r="93" spans="1:19" x14ac:dyDescent="0.3">
      <c r="A93">
        <v>0.97289956358531449</v>
      </c>
      <c r="B93">
        <f>-LN(A93)/V!$D$5</f>
        <v>3.8696374044808692</v>
      </c>
      <c r="R93">
        <v>41.769235733567342</v>
      </c>
      <c r="S93">
        <f>1-_xlfn.EXPON.DIST(R93,V!$D$5,TRUE)</f>
        <v>0.74336985381633958</v>
      </c>
    </row>
    <row r="94" spans="1:19" x14ac:dyDescent="0.3">
      <c r="A94">
        <v>4.0772728659932249E-2</v>
      </c>
      <c r="B94">
        <f>-LN(A94)/V!$D$5</f>
        <v>450.66786426180175</v>
      </c>
      <c r="R94">
        <v>42.035472642078147</v>
      </c>
      <c r="S94">
        <f>1-_xlfn.EXPON.DIST(R94,V!$D$5,TRUE)</f>
        <v>0.74196600238044375</v>
      </c>
    </row>
    <row r="95" spans="1:19" x14ac:dyDescent="0.3">
      <c r="A95">
        <v>0.39082003234962004</v>
      </c>
      <c r="B95">
        <f>-LN(A95)/V!$D$5</f>
        <v>132.32508454600512</v>
      </c>
      <c r="R95">
        <v>46.789964351711674</v>
      </c>
      <c r="S95">
        <f>1-_xlfn.EXPON.DIST(R95,V!$D$5,TRUE)</f>
        <v>0.71733756523331405</v>
      </c>
    </row>
    <row r="96" spans="1:19" x14ac:dyDescent="0.3">
      <c r="A96">
        <v>0.41358684041871396</v>
      </c>
      <c r="B96">
        <f>-LN(A96)/V!$D$5</f>
        <v>124.35039062866875</v>
      </c>
      <c r="R96">
        <v>47.685633936895165</v>
      </c>
      <c r="S96">
        <f>1-_xlfn.EXPON.DIST(R96,V!$D$5,TRUE)</f>
        <v>0.71279030732139037</v>
      </c>
    </row>
    <row r="97" spans="1:19" x14ac:dyDescent="0.3">
      <c r="A97">
        <v>0.42497024445326093</v>
      </c>
      <c r="B97">
        <f>-LN(A97)/V!$D$5</f>
        <v>120.52621486759142</v>
      </c>
      <c r="R97">
        <v>47.721820740611342</v>
      </c>
      <c r="S97">
        <f>1-_xlfn.EXPON.DIST(R97,V!$D$5,TRUE)</f>
        <v>0.71260719626453439</v>
      </c>
    </row>
    <row r="98" spans="1:19" x14ac:dyDescent="0.3">
      <c r="A98">
        <v>0.75658436841944643</v>
      </c>
      <c r="B98">
        <f>-LN(A98)/V!$D$5</f>
        <v>39.287496801891265</v>
      </c>
      <c r="R98">
        <v>48.332364932050496</v>
      </c>
      <c r="S98">
        <f>1-_xlfn.EXPON.DIST(R98,V!$D$5,TRUE)</f>
        <v>0.70952482680745876</v>
      </c>
    </row>
    <row r="99" spans="1:19" x14ac:dyDescent="0.3">
      <c r="A99">
        <v>0.34943693350016786</v>
      </c>
      <c r="B99">
        <f>-LN(A99)/V!$D$5</f>
        <v>148.08903962999972</v>
      </c>
      <c r="R99">
        <v>48.93948286172926</v>
      </c>
      <c r="S99">
        <f>1-_xlfn.EXPON.DIST(R99,V!$D$5,TRUE)</f>
        <v>0.70647297585985902</v>
      </c>
    </row>
    <row r="100" spans="1:19" x14ac:dyDescent="0.3">
      <c r="A100">
        <v>0.25260170293282874</v>
      </c>
      <c r="B100">
        <f>-LN(A100)/V!$D$5</f>
        <v>193.79455316478703</v>
      </c>
      <c r="R100">
        <v>49.366027919484445</v>
      </c>
      <c r="S100">
        <f>1-_xlfn.EXPON.DIST(R100,V!$D$5,TRUE)</f>
        <v>0.70433668019653917</v>
      </c>
    </row>
    <row r="101" spans="1:19" x14ac:dyDescent="0.3">
      <c r="A101">
        <v>0.66344187749870298</v>
      </c>
      <c r="B101">
        <f>-LN(A101)/V!$D$5</f>
        <v>57.790708295521803</v>
      </c>
      <c r="R101">
        <v>49.604235992331873</v>
      </c>
      <c r="S101">
        <f>1-_xlfn.EXPON.DIST(R101,V!$D$5,TRUE)</f>
        <v>0.70314645832697531</v>
      </c>
    </row>
    <row r="102" spans="1:19" x14ac:dyDescent="0.3">
      <c r="A102">
        <v>7.3519089327677242E-2</v>
      </c>
      <c r="B102">
        <f>-LN(A102)/V!$D$5</f>
        <v>367.63523770993129</v>
      </c>
      <c r="R102">
        <v>49.855095021151214</v>
      </c>
      <c r="S102">
        <f>1-_xlfn.EXPON.DIST(R102,V!$D$5,TRUE)</f>
        <v>0.70189519943845946</v>
      </c>
    </row>
    <row r="103" spans="1:19" x14ac:dyDescent="0.3">
      <c r="A103">
        <v>0.40522476882229069</v>
      </c>
      <c r="B103">
        <f>-LN(A103)/V!$D$5</f>
        <v>127.22723677130692</v>
      </c>
      <c r="R103">
        <v>50.462676170852511</v>
      </c>
      <c r="S103">
        <f>1-_xlfn.EXPON.DIST(R103,V!$D$5,TRUE)</f>
        <v>0.69887386700033571</v>
      </c>
    </row>
    <row r="104" spans="1:19" x14ac:dyDescent="0.3">
      <c r="A104">
        <v>0.75484481337931453</v>
      </c>
      <c r="B104">
        <f>-LN(A104)/V!$D$5</f>
        <v>39.611703669490353</v>
      </c>
      <c r="R104">
        <v>50.585738712908395</v>
      </c>
      <c r="S104">
        <f>1-_xlfn.EXPON.DIST(R104,V!$D$5,TRUE)</f>
        <v>0.69826349681081579</v>
      </c>
    </row>
    <row r="105" spans="1:19" x14ac:dyDescent="0.3">
      <c r="A105">
        <v>7.9592272713400677E-2</v>
      </c>
      <c r="B105">
        <f>-LN(A105)/V!$D$5</f>
        <v>356.45609398716056</v>
      </c>
      <c r="R105">
        <v>51.474977467394638</v>
      </c>
      <c r="S105">
        <f>1-_xlfn.EXPON.DIST(R105,V!$D$5,TRUE)</f>
        <v>0.69386883144627221</v>
      </c>
    </row>
    <row r="106" spans="1:19" x14ac:dyDescent="0.3">
      <c r="A106">
        <v>0.26139103366191596</v>
      </c>
      <c r="B106">
        <f>-LN(A106)/V!$D$5</f>
        <v>188.97715205593855</v>
      </c>
      <c r="R106">
        <v>51.642336576157042</v>
      </c>
      <c r="S106">
        <f>1-_xlfn.EXPON.DIST(R106,V!$D$5,TRUE)</f>
        <v>0.69304483169042019</v>
      </c>
    </row>
    <row r="107" spans="1:19" x14ac:dyDescent="0.3">
      <c r="A107">
        <v>0.91726432081057163</v>
      </c>
      <c r="B107">
        <f>-LN(A107)/V!$D$5</f>
        <v>12.163324380504088</v>
      </c>
      <c r="R107">
        <v>51.72298786854882</v>
      </c>
      <c r="S107">
        <f>1-_xlfn.EXPON.DIST(R107,V!$D$5,TRUE)</f>
        <v>0.69264809106723224</v>
      </c>
    </row>
    <row r="108" spans="1:19" x14ac:dyDescent="0.3">
      <c r="A108">
        <v>0.83761101107821889</v>
      </c>
      <c r="B108">
        <f>-LN(A108)/V!$D$5</f>
        <v>24.957954017719072</v>
      </c>
      <c r="R108">
        <v>51.996304665026514</v>
      </c>
      <c r="S108">
        <f>1-_xlfn.EXPON.DIST(R108,V!$D$5,TRUE)</f>
        <v>0.6913052766502884</v>
      </c>
    </row>
    <row r="109" spans="1:19" x14ac:dyDescent="0.3">
      <c r="A109">
        <v>0.43778801843317972</v>
      </c>
      <c r="B109">
        <f>-LN(A109)/V!$D$5</f>
        <v>116.34091013238292</v>
      </c>
      <c r="R109">
        <v>52.532051078449655</v>
      </c>
      <c r="S109">
        <f>1-_xlfn.EXPON.DIST(R109,V!$D$5,TRUE)</f>
        <v>0.68868068483535261</v>
      </c>
    </row>
    <row r="110" spans="1:19" x14ac:dyDescent="0.3">
      <c r="A110">
        <v>0.97900326548051397</v>
      </c>
      <c r="B110">
        <f>-LN(A110)/V!$D$5</f>
        <v>2.988774778960217</v>
      </c>
      <c r="R110">
        <v>52.800690430141636</v>
      </c>
      <c r="S110">
        <f>1-_xlfn.EXPON.DIST(R110,V!$D$5,TRUE)</f>
        <v>0.68736838892788477</v>
      </c>
    </row>
    <row r="111" spans="1:19" x14ac:dyDescent="0.3">
      <c r="A111">
        <v>0.55418561357463303</v>
      </c>
      <c r="B111">
        <f>-LN(A111)/V!$D$5</f>
        <v>83.134592365575614</v>
      </c>
      <c r="R111">
        <v>54.315877991003106</v>
      </c>
      <c r="S111">
        <f>1-_xlfn.EXPON.DIST(R111,V!$D$5,TRUE)</f>
        <v>0.68001342814416943</v>
      </c>
    </row>
    <row r="112" spans="1:19" x14ac:dyDescent="0.3">
      <c r="A112">
        <v>5.9846797082430493E-2</v>
      </c>
      <c r="B112">
        <f>-LN(A112)/V!$D$5</f>
        <v>396.61512171254049</v>
      </c>
      <c r="R112">
        <v>55.547526302168087</v>
      </c>
      <c r="S112">
        <f>1-_xlfn.EXPON.DIST(R112,V!$D$5,TRUE)</f>
        <v>0.67409283730582603</v>
      </c>
    </row>
    <row r="113" spans="1:19" x14ac:dyDescent="0.3">
      <c r="A113">
        <v>0.86605426190984836</v>
      </c>
      <c r="B113">
        <f>-LN(A113)/V!$D$5</f>
        <v>20.254607646214815</v>
      </c>
      <c r="R113">
        <v>55.924245666994885</v>
      </c>
      <c r="S113">
        <f>1-_xlfn.EXPON.DIST(R113,V!$D$5,TRUE)</f>
        <v>0.67229224524674214</v>
      </c>
    </row>
    <row r="114" spans="1:19" x14ac:dyDescent="0.3">
      <c r="A114">
        <v>0.92654194769127474</v>
      </c>
      <c r="B114">
        <f>-LN(A114)/V!$D$5</f>
        <v>10.745909696594039</v>
      </c>
      <c r="R114">
        <v>56.020182643950257</v>
      </c>
      <c r="S114">
        <f>1-_xlfn.EXPON.DIST(R114,V!$D$5,TRUE)</f>
        <v>0.67183446760460219</v>
      </c>
    </row>
    <row r="115" spans="1:19" x14ac:dyDescent="0.3">
      <c r="A115">
        <v>0.4617450483718375</v>
      </c>
      <c r="B115">
        <f>-LN(A115)/V!$D$5</f>
        <v>108.83695543281441</v>
      </c>
      <c r="R115">
        <v>56.141796700361084</v>
      </c>
      <c r="S115">
        <f>1-_xlfn.EXPON.DIST(R115,V!$D$5,TRUE)</f>
        <v>0.67125461592455826</v>
      </c>
    </row>
    <row r="116" spans="1:19" x14ac:dyDescent="0.3">
      <c r="A116">
        <v>0.74468214972380753</v>
      </c>
      <c r="B116">
        <f>-LN(A116)/V!$D$5</f>
        <v>41.52081638131525</v>
      </c>
      <c r="R116">
        <v>56.520111063843423</v>
      </c>
      <c r="S116">
        <f>1-_xlfn.EXPON.DIST(R116,V!$D$5,TRUE)</f>
        <v>0.66945402386547437</v>
      </c>
    </row>
    <row r="117" spans="1:19" x14ac:dyDescent="0.3">
      <c r="A117">
        <v>0.61464278084658341</v>
      </c>
      <c r="B117">
        <f>-LN(A117)/V!$D$5</f>
        <v>68.551270997581781</v>
      </c>
      <c r="R117">
        <v>57.22816784258432</v>
      </c>
      <c r="S117">
        <f>1-_xlfn.EXPON.DIST(R117,V!$D$5,TRUE)</f>
        <v>0.66609698782311477</v>
      </c>
    </row>
    <row r="118" spans="1:19" x14ac:dyDescent="0.3">
      <c r="A118">
        <v>0.19556260872219</v>
      </c>
      <c r="B118">
        <f>-LN(A118)/V!$D$5</f>
        <v>229.84150726861813</v>
      </c>
      <c r="R118">
        <v>57.273346694751197</v>
      </c>
      <c r="S118">
        <f>1-_xlfn.EXPON.DIST(R118,V!$D$5,TRUE)</f>
        <v>0.66588335825678269</v>
      </c>
    </row>
    <row r="119" spans="1:19" x14ac:dyDescent="0.3">
      <c r="A119">
        <v>0.33860286263618883</v>
      </c>
      <c r="B119">
        <f>-LN(A119)/V!$D$5</f>
        <v>152.52497957587178</v>
      </c>
      <c r="R119">
        <v>57.486528128590578</v>
      </c>
      <c r="S119">
        <f>1-_xlfn.EXPON.DIST(R119,V!$D$5,TRUE)</f>
        <v>0.66487624744407481</v>
      </c>
    </row>
    <row r="120" spans="1:19" x14ac:dyDescent="0.3">
      <c r="A120">
        <v>0.37650685140537737</v>
      </c>
      <c r="B120">
        <f>-LN(A120)/V!$D$5</f>
        <v>137.58014567379144</v>
      </c>
      <c r="R120">
        <v>57.790708295521803</v>
      </c>
      <c r="S120">
        <f>1-_xlfn.EXPON.DIST(R120,V!$D$5,TRUE)</f>
        <v>0.66344187749870298</v>
      </c>
    </row>
    <row r="121" spans="1:19" x14ac:dyDescent="0.3">
      <c r="A121">
        <v>0.98831141087069307</v>
      </c>
      <c r="B121">
        <f>-LN(A121)/V!$D$5</f>
        <v>1.6559771420065463</v>
      </c>
      <c r="R121">
        <v>58.050103498308928</v>
      </c>
      <c r="S121">
        <f>1-_xlfn.EXPON.DIST(R121,V!$D$5,TRUE)</f>
        <v>0.66222113711966313</v>
      </c>
    </row>
    <row r="122" spans="1:19" x14ac:dyDescent="0.3">
      <c r="A122">
        <v>9.7018341624195079E-2</v>
      </c>
      <c r="B122">
        <f>-LN(A122)/V!$D$5</f>
        <v>328.57115907670152</v>
      </c>
      <c r="R122">
        <v>58.362009664084638</v>
      </c>
      <c r="S122">
        <f>1-_xlfn.EXPON.DIST(R122,V!$D$5,TRUE)</f>
        <v>0.66075624866481519</v>
      </c>
    </row>
    <row r="123" spans="1:19" x14ac:dyDescent="0.3">
      <c r="A123">
        <v>7.6662495803704947E-2</v>
      </c>
      <c r="B123">
        <f>-LN(A123)/V!$D$5</f>
        <v>361.73840320666119</v>
      </c>
      <c r="R123">
        <v>59.734779502435948</v>
      </c>
      <c r="S123">
        <f>1-_xlfn.EXPON.DIST(R123,V!$D$5,TRUE)</f>
        <v>0.65434736167485585</v>
      </c>
    </row>
    <row r="124" spans="1:19" x14ac:dyDescent="0.3">
      <c r="A124">
        <v>0.3057039094210639</v>
      </c>
      <c r="B124">
        <f>-LN(A124)/V!$D$5</f>
        <v>166.92088193572104</v>
      </c>
      <c r="R124">
        <v>60.208540522383146</v>
      </c>
      <c r="S124">
        <f>1-_xlfn.EXPON.DIST(R124,V!$D$5,TRUE)</f>
        <v>0.65215002899258401</v>
      </c>
    </row>
    <row r="125" spans="1:19" x14ac:dyDescent="0.3">
      <c r="A125">
        <v>0.35850093081453904</v>
      </c>
      <c r="B125">
        <f>-LN(A125)/V!$D$5</f>
        <v>144.48225669457716</v>
      </c>
      <c r="R125">
        <v>60.789754298973556</v>
      </c>
      <c r="S125">
        <f>1-_xlfn.EXPON.DIST(R125,V!$D$5,TRUE)</f>
        <v>0.64946440015869622</v>
      </c>
    </row>
    <row r="126" spans="1:19" x14ac:dyDescent="0.3">
      <c r="A126">
        <v>0.74935148167363508</v>
      </c>
      <c r="B126">
        <f>-LN(A126)/V!$D$5</f>
        <v>40.640441917549097</v>
      </c>
      <c r="R126">
        <v>62.326950879557245</v>
      </c>
      <c r="S126">
        <f>1-_xlfn.EXPON.DIST(R126,V!$D$5,TRUE)</f>
        <v>0.64241462446974085</v>
      </c>
    </row>
    <row r="127" spans="1:19" x14ac:dyDescent="0.3">
      <c r="A127">
        <v>0.12192144535660879</v>
      </c>
      <c r="B127">
        <f>-LN(A127)/V!$D$5</f>
        <v>296.3913143880294</v>
      </c>
      <c r="R127">
        <v>62.367102465448745</v>
      </c>
      <c r="S127">
        <f>1-_xlfn.EXPON.DIST(R127,V!$D$5,TRUE)</f>
        <v>0.64223151341288487</v>
      </c>
    </row>
    <row r="128" spans="1:19" x14ac:dyDescent="0.3">
      <c r="A128">
        <v>0.2904141361735893</v>
      </c>
      <c r="B128">
        <f>-LN(A128)/V!$D$5</f>
        <v>174.1475097088078</v>
      </c>
      <c r="R128">
        <v>64.097763388717311</v>
      </c>
      <c r="S128">
        <f>1-_xlfn.EXPON.DIST(R128,V!$D$5,TRUE)</f>
        <v>0.63438825647755359</v>
      </c>
    </row>
    <row r="129" spans="1:19" x14ac:dyDescent="0.3">
      <c r="A129">
        <v>0.66222113711966313</v>
      </c>
      <c r="B129">
        <f>-LN(A129)/V!$D$5</f>
        <v>58.050103498308928</v>
      </c>
      <c r="R129">
        <v>64.470917048702347</v>
      </c>
      <c r="S129">
        <f>1-_xlfn.EXPON.DIST(R129,V!$D$5,TRUE)</f>
        <v>0.63270973845637379</v>
      </c>
    </row>
    <row r="130" spans="1:19" x14ac:dyDescent="0.3">
      <c r="A130">
        <v>0.20740379039887691</v>
      </c>
      <c r="B130">
        <f>-LN(A130)/V!$D$5</f>
        <v>221.56164895261423</v>
      </c>
      <c r="R130">
        <v>67.138737887807324</v>
      </c>
      <c r="S130">
        <f>1-_xlfn.EXPON.DIST(R130,V!$D$5,TRUE)</f>
        <v>0.620838038270211</v>
      </c>
    </row>
    <row r="131" spans="1:19" x14ac:dyDescent="0.3">
      <c r="A131">
        <v>0.21240882595294047</v>
      </c>
      <c r="B131">
        <f>-LN(A131)/V!$D$5</f>
        <v>218.2031601446364</v>
      </c>
      <c r="R131">
        <v>67.339663078301029</v>
      </c>
      <c r="S131">
        <f>1-_xlfn.EXPON.DIST(R131,V!$D$5,TRUE)</f>
        <v>0.61995300149540711</v>
      </c>
    </row>
    <row r="132" spans="1:19" x14ac:dyDescent="0.3">
      <c r="A132">
        <v>0.90792565691091642</v>
      </c>
      <c r="B132">
        <f>-LN(A132)/V!$D$5</f>
        <v>13.604616814311001</v>
      </c>
      <c r="R132">
        <v>68.551270997581781</v>
      </c>
      <c r="S132">
        <f>1-_xlfn.EXPON.DIST(R132,V!$D$5,TRUE)</f>
        <v>0.61464278084658341</v>
      </c>
    </row>
    <row r="133" spans="1:19" x14ac:dyDescent="0.3">
      <c r="A133">
        <v>0.29300820947904904</v>
      </c>
      <c r="B133">
        <f>-LN(A133)/V!$D$5</f>
        <v>172.89502136024788</v>
      </c>
      <c r="R133">
        <v>69.89336543760183</v>
      </c>
      <c r="S133">
        <f>1-_xlfn.EXPON.DIST(R133,V!$D$5,TRUE)</f>
        <v>0.60881374553666801</v>
      </c>
    </row>
    <row r="134" spans="1:19" x14ac:dyDescent="0.3">
      <c r="A134">
        <v>0.41398358104190192</v>
      </c>
      <c r="B134">
        <f>-LN(A134)/V!$D$5</f>
        <v>124.21534722004954</v>
      </c>
      <c r="R134">
        <v>69.978114015853095</v>
      </c>
      <c r="S134">
        <f>1-_xlfn.EXPON.DIST(R134,V!$D$5,TRUE)</f>
        <v>0.60844752342295605</v>
      </c>
    </row>
    <row r="135" spans="1:19" x14ac:dyDescent="0.3">
      <c r="A135">
        <v>0.64946440015869622</v>
      </c>
      <c r="B135">
        <f>-LN(A135)/V!$D$5</f>
        <v>60.789754298973556</v>
      </c>
      <c r="R135">
        <v>71.276888575677646</v>
      </c>
      <c r="S135">
        <f>1-_xlfn.EXPON.DIST(R135,V!$D$5,TRUE)</f>
        <v>0.6028626361888485</v>
      </c>
    </row>
    <row r="136" spans="1:19" x14ac:dyDescent="0.3">
      <c r="A136">
        <v>0.36625263222144233</v>
      </c>
      <c r="B136">
        <f>-LN(A136)/V!$D$5</f>
        <v>141.46928615830174</v>
      </c>
      <c r="R136">
        <v>73.874610585794784</v>
      </c>
      <c r="S136">
        <f>1-_xlfn.EXPON.DIST(R136,V!$D$5,TRUE)</f>
        <v>0.5918454542680136</v>
      </c>
    </row>
    <row r="137" spans="1:19" x14ac:dyDescent="0.3">
      <c r="A137">
        <v>0.79125339518417925</v>
      </c>
      <c r="B137">
        <f>-LN(A137)/V!$D$5</f>
        <v>32.977044312800302</v>
      </c>
      <c r="R137">
        <v>73.983592874709089</v>
      </c>
      <c r="S137">
        <f>1-_xlfn.EXPON.DIST(R137,V!$D$5,TRUE)</f>
        <v>0.59138767662587355</v>
      </c>
    </row>
    <row r="138" spans="1:19" x14ac:dyDescent="0.3">
      <c r="A138">
        <v>0.75432599871822259</v>
      </c>
      <c r="B138">
        <f>-LN(A138)/V!$D$5</f>
        <v>39.708541601645656</v>
      </c>
      <c r="R138">
        <v>75.657945976227708</v>
      </c>
      <c r="S138">
        <f>1-_xlfn.EXPON.DIST(R138,V!$D$5,TRUE)</f>
        <v>0.58439893795587028</v>
      </c>
    </row>
    <row r="139" spans="1:19" x14ac:dyDescent="0.3">
      <c r="A139">
        <v>0.75798821985534226</v>
      </c>
      <c r="B139">
        <f>-LN(A139)/V!$D$5</f>
        <v>39.02639923217864</v>
      </c>
      <c r="R139">
        <v>75.702084199848898</v>
      </c>
      <c r="S139">
        <f>1-_xlfn.EXPON.DIST(R139,V!$D$5,TRUE)</f>
        <v>0.5842158268990143</v>
      </c>
    </row>
    <row r="140" spans="1:19" x14ac:dyDescent="0.3">
      <c r="A140">
        <v>0.74764244514297917</v>
      </c>
      <c r="B140">
        <f>-LN(A140)/V!$D$5</f>
        <v>40.962032367289183</v>
      </c>
      <c r="R140">
        <v>78.009064909200831</v>
      </c>
      <c r="S140">
        <f>1-_xlfn.EXPON.DIST(R140,V!$D$5,TRUE)</f>
        <v>0.57472457045197911</v>
      </c>
    </row>
    <row r="141" spans="1:19" x14ac:dyDescent="0.3">
      <c r="A141">
        <v>0.239143040253914</v>
      </c>
      <c r="B141">
        <f>-LN(A141)/V!$D$5</f>
        <v>201.50611426633131</v>
      </c>
      <c r="R141">
        <v>78.346023956068279</v>
      </c>
      <c r="S141">
        <f>1-_xlfn.EXPON.DIST(R141,V!$D$5,TRUE)</f>
        <v>0.57335123752555928</v>
      </c>
    </row>
    <row r="142" spans="1:19" x14ac:dyDescent="0.3">
      <c r="A142">
        <v>0.49595629749443038</v>
      </c>
      <c r="B142">
        <f>-LN(A142)/V!$D$5</f>
        <v>98.770065637940178</v>
      </c>
      <c r="R142">
        <v>79.414633484853894</v>
      </c>
      <c r="S142">
        <f>1-_xlfn.EXPON.DIST(R142,V!$D$5,TRUE)</f>
        <v>0.56901760917996769</v>
      </c>
    </row>
    <row r="143" spans="1:19" x14ac:dyDescent="0.3">
      <c r="A143">
        <v>0.69304483169042019</v>
      </c>
      <c r="B143">
        <f>-LN(A143)/V!$D$5</f>
        <v>51.642336576157042</v>
      </c>
      <c r="R143">
        <v>81.292950467363553</v>
      </c>
      <c r="S143">
        <f>1-_xlfn.EXPON.DIST(R143,V!$D$5,TRUE)</f>
        <v>0.56147953733939637</v>
      </c>
    </row>
    <row r="144" spans="1:19" x14ac:dyDescent="0.3">
      <c r="A144">
        <v>0.21436201055940429</v>
      </c>
      <c r="B144">
        <f>-LN(A144)/V!$D$5</f>
        <v>216.91395141414523</v>
      </c>
      <c r="R144">
        <v>83.134592365575614</v>
      </c>
      <c r="S144">
        <f>1-_xlfn.EXPON.DIST(R144,V!$D$5,TRUE)</f>
        <v>0.55418561357463303</v>
      </c>
    </row>
    <row r="145" spans="1:19" x14ac:dyDescent="0.3">
      <c r="A145">
        <v>0.76729636524552136</v>
      </c>
      <c r="B145">
        <f>-LN(A145)/V!$D$5</f>
        <v>37.307346039522187</v>
      </c>
      <c r="R145">
        <v>85.567669611692324</v>
      </c>
      <c r="S145">
        <f>1-_xlfn.EXPON.DIST(R145,V!$D$5,TRUE)</f>
        <v>0.54469435712759795</v>
      </c>
    </row>
    <row r="146" spans="1:19" x14ac:dyDescent="0.3">
      <c r="A146">
        <v>0.89419232764671774</v>
      </c>
      <c r="B146">
        <f>-LN(A146)/V!$D$5</f>
        <v>15.751323288764112</v>
      </c>
      <c r="R146">
        <v>85.804609728844341</v>
      </c>
      <c r="S146">
        <f>1-_xlfn.EXPON.DIST(R146,V!$D$5,TRUE)</f>
        <v>0.54377880184331795</v>
      </c>
    </row>
    <row r="147" spans="1:19" x14ac:dyDescent="0.3">
      <c r="A147">
        <v>0.24793237098300119</v>
      </c>
      <c r="B147">
        <f>-LN(A147)/V!$D$5</f>
        <v>196.42243206409981</v>
      </c>
      <c r="R147">
        <v>89.415501071587244</v>
      </c>
      <c r="S147">
        <f>1-_xlfn.EXPON.DIST(R147,V!$D$5,TRUE)</f>
        <v>0.53001495406964327</v>
      </c>
    </row>
    <row r="148" spans="1:19" x14ac:dyDescent="0.3">
      <c r="A148">
        <v>0.20938749351481672</v>
      </c>
      <c r="B148">
        <f>-LN(A148)/V!$D$5</f>
        <v>220.22094474147789</v>
      </c>
      <c r="R148">
        <v>90.522792142575241</v>
      </c>
      <c r="S148">
        <f>1-_xlfn.EXPON.DIST(R148,V!$D$5,TRUE)</f>
        <v>0.52586443678090766</v>
      </c>
    </row>
    <row r="149" spans="1:19" x14ac:dyDescent="0.3">
      <c r="A149">
        <v>7.8585161900692771E-2</v>
      </c>
      <c r="B149">
        <f>-LN(A149)/V!$D$5</f>
        <v>358.24963059965449</v>
      </c>
      <c r="R149">
        <v>90.874710628239185</v>
      </c>
      <c r="S149">
        <f>1-_xlfn.EXPON.DIST(R149,V!$D$5,TRUE)</f>
        <v>0.52455214087343971</v>
      </c>
    </row>
    <row r="150" spans="1:19" x14ac:dyDescent="0.3">
      <c r="A150">
        <v>0.24485000152592548</v>
      </c>
      <c r="B150">
        <f>-LN(A150)/V!$D$5</f>
        <v>198.18443585939829</v>
      </c>
      <c r="R150">
        <v>91.063307670928381</v>
      </c>
      <c r="S150">
        <f>1-_xlfn.EXPON.DIST(R150,V!$D$5,TRUE)</f>
        <v>0.52385021515549179</v>
      </c>
    </row>
    <row r="151" spans="1:19" x14ac:dyDescent="0.3">
      <c r="A151">
        <v>0.8205816827906125</v>
      </c>
      <c r="B151">
        <f>-LN(A151)/V!$D$5</f>
        <v>27.850960697245391</v>
      </c>
      <c r="R151">
        <v>91.894497211858791</v>
      </c>
      <c r="S151">
        <f>1-_xlfn.EXPON.DIST(R151,V!$D$5,TRUE)</f>
        <v>0.52076784569841605</v>
      </c>
    </row>
    <row r="152" spans="1:19" x14ac:dyDescent="0.3">
      <c r="A152">
        <v>0.18192083498641926</v>
      </c>
      <c r="B152">
        <f>-LN(A152)/V!$D$5</f>
        <v>240.02586748386722</v>
      </c>
      <c r="R152">
        <v>91.9853197242915</v>
      </c>
      <c r="S152">
        <f>1-_xlfn.EXPON.DIST(R152,V!$D$5,TRUE)</f>
        <v>0.52043214209418009</v>
      </c>
    </row>
    <row r="153" spans="1:19" x14ac:dyDescent="0.3">
      <c r="A153">
        <v>0.39634388256477554</v>
      </c>
      <c r="B153">
        <f>-LN(A153)/V!$D$5</f>
        <v>130.34831749933713</v>
      </c>
      <c r="R153">
        <v>92.125797086236588</v>
      </c>
      <c r="S153">
        <f>1-_xlfn.EXPON.DIST(R153,V!$D$5,TRUE)</f>
        <v>0.51991332743308816</v>
      </c>
    </row>
    <row r="154" spans="1:19" x14ac:dyDescent="0.3">
      <c r="A154">
        <v>0.66588335825678269</v>
      </c>
      <c r="B154">
        <f>-LN(A154)/V!$D$5</f>
        <v>57.273346694751197</v>
      </c>
      <c r="R154">
        <v>94.216377597358942</v>
      </c>
      <c r="S154">
        <f>1-_xlfn.EXPON.DIST(R154,V!$D$5,TRUE)</f>
        <v>0.51225318155461286</v>
      </c>
    </row>
    <row r="155" spans="1:19" x14ac:dyDescent="0.3">
      <c r="A155">
        <v>0.1945249794000061</v>
      </c>
      <c r="B155">
        <f>-LN(A155)/V!$D$5</f>
        <v>230.59080216592989</v>
      </c>
      <c r="R155">
        <v>94.653393501522558</v>
      </c>
      <c r="S155">
        <f>1-_xlfn.EXPON.DIST(R155,V!$D$5,TRUE)</f>
        <v>0.51066621906186116</v>
      </c>
    </row>
    <row r="156" spans="1:19" x14ac:dyDescent="0.3">
      <c r="A156">
        <v>0.86971648304696803</v>
      </c>
      <c r="B156">
        <f>-LN(A156)/V!$D$5</f>
        <v>19.66028197178165</v>
      </c>
      <c r="R156">
        <v>96.474819152777684</v>
      </c>
      <c r="S156">
        <f>1-_xlfn.EXPON.DIST(R156,V!$D$5,TRUE)</f>
        <v>0.50410473952452151</v>
      </c>
    </row>
    <row r="157" spans="1:19" x14ac:dyDescent="0.3">
      <c r="A157">
        <v>0.74196600238044375</v>
      </c>
      <c r="B157">
        <f>-LN(A157)/V!$D$5</f>
        <v>42.035472642078147</v>
      </c>
      <c r="R157">
        <v>98.770065637940178</v>
      </c>
      <c r="S157">
        <f>1-_xlfn.EXPON.DIST(R157,V!$D$5,TRUE)</f>
        <v>0.49595629749443038</v>
      </c>
    </row>
    <row r="158" spans="1:19" x14ac:dyDescent="0.3">
      <c r="A158">
        <v>0.88830225531785023</v>
      </c>
      <c r="B158">
        <f>-LN(A158)/V!$D$5</f>
        <v>16.682143140153855</v>
      </c>
      <c r="R158">
        <v>99.160615117565243</v>
      </c>
      <c r="S158">
        <f>1-_xlfn.EXPON.DIST(R158,V!$D$5,TRUE)</f>
        <v>0.49458296456801043</v>
      </c>
    </row>
    <row r="159" spans="1:19" x14ac:dyDescent="0.3">
      <c r="A159">
        <v>0.2904446546830653</v>
      </c>
      <c r="B159">
        <f>-LN(A159)/V!$D$5</f>
        <v>174.13270961732962</v>
      </c>
      <c r="R159">
        <v>99.291039305441032</v>
      </c>
      <c r="S159">
        <f>1-_xlfn.EXPON.DIST(R159,V!$D$5,TRUE)</f>
        <v>0.49412518692587049</v>
      </c>
    </row>
    <row r="160" spans="1:19" x14ac:dyDescent="0.3">
      <c r="A160">
        <v>0.66945402386547437</v>
      </c>
      <c r="B160">
        <f>-LN(A160)/V!$D$5</f>
        <v>56.520111063843423</v>
      </c>
      <c r="R160">
        <v>103.72705373555328</v>
      </c>
      <c r="S160">
        <f>1-_xlfn.EXPON.DIST(R160,V!$D$5,TRUE)</f>
        <v>0.47880489516891989</v>
      </c>
    </row>
    <row r="161" spans="1:19" x14ac:dyDescent="0.3">
      <c r="A161">
        <v>0.94946134830774864</v>
      </c>
      <c r="B161">
        <f>-LN(A161)/V!$D$5</f>
        <v>7.3042897148120574</v>
      </c>
      <c r="R161">
        <v>103.82583881784737</v>
      </c>
      <c r="S161">
        <f>1-_xlfn.EXPON.DIST(R161,V!$D$5,TRUE)</f>
        <v>0.47846919156468393</v>
      </c>
    </row>
    <row r="162" spans="1:19" x14ac:dyDescent="0.3">
      <c r="A162">
        <v>0.8384350108340709</v>
      </c>
      <c r="B162">
        <f>-LN(A162)/V!$D$5</f>
        <v>24.819465800242675</v>
      </c>
      <c r="R162">
        <v>104.01462113293815</v>
      </c>
      <c r="S162">
        <f>1-_xlfn.EXPON.DIST(R162,V!$D$5,TRUE)</f>
        <v>0.477828302865688</v>
      </c>
    </row>
    <row r="163" spans="1:19" x14ac:dyDescent="0.3">
      <c r="A163">
        <v>0.54469435712759784</v>
      </c>
      <c r="B163">
        <f>-LN(A163)/V!$D$5</f>
        <v>85.567669611692324</v>
      </c>
      <c r="R163">
        <v>105.17986838120248</v>
      </c>
      <c r="S163">
        <f>1-_xlfn.EXPON.DIST(R163,V!$D$5,TRUE)</f>
        <v>0.47389141514328448</v>
      </c>
    </row>
    <row r="164" spans="1:19" x14ac:dyDescent="0.3">
      <c r="A164">
        <v>0.12598040711691641</v>
      </c>
      <c r="B164">
        <f>-LN(A164)/V!$D$5</f>
        <v>291.77871594281476</v>
      </c>
      <c r="R164">
        <v>107.56736268992132</v>
      </c>
      <c r="S164">
        <f>1-_xlfn.EXPON.DIST(R164,V!$D$5,TRUE)</f>
        <v>0.46592608417004922</v>
      </c>
    </row>
    <row r="165" spans="1:19" x14ac:dyDescent="0.3">
      <c r="A165">
        <v>0.32209234900967437</v>
      </c>
      <c r="B165">
        <f>-LN(A165)/V!$D$5</f>
        <v>159.56577132250288</v>
      </c>
      <c r="R165">
        <v>107.79818818722833</v>
      </c>
      <c r="S165">
        <f>1-_xlfn.EXPON.DIST(R165,V!$D$5,TRUE)</f>
        <v>0.4651631214331492</v>
      </c>
    </row>
    <row r="166" spans="1:19" x14ac:dyDescent="0.3">
      <c r="A166">
        <v>0.29224524674214913</v>
      </c>
      <c r="B166">
        <f>-LN(A166)/V!$D$5</f>
        <v>173.26224550951756</v>
      </c>
      <c r="R166">
        <v>108.65089850955896</v>
      </c>
      <c r="S166">
        <f>1-_xlfn.EXPON.DIST(R166,V!$D$5,TRUE)</f>
        <v>0.46235541856135742</v>
      </c>
    </row>
    <row r="167" spans="1:19" x14ac:dyDescent="0.3">
      <c r="A167">
        <v>7.1108127079073463E-2</v>
      </c>
      <c r="B167">
        <f>-LN(A167)/V!$D$5</f>
        <v>372.33149912614613</v>
      </c>
      <c r="R167">
        <v>108.68809023684729</v>
      </c>
      <c r="S167">
        <f>1-_xlfn.EXPON.DIST(R167,V!$D$5,TRUE)</f>
        <v>0.46223334452345344</v>
      </c>
    </row>
    <row r="168" spans="1:19" x14ac:dyDescent="0.3">
      <c r="A168">
        <v>7.2237311929685355E-2</v>
      </c>
      <c r="B168">
        <f>-LN(A168)/V!$D$5</f>
        <v>370.11247617484503</v>
      </c>
      <c r="R168">
        <v>108.83695543281441</v>
      </c>
      <c r="S168">
        <f>1-_xlfn.EXPON.DIST(R168,V!$D$5,TRUE)</f>
        <v>0.4617450483718375</v>
      </c>
    </row>
    <row r="169" spans="1:19" x14ac:dyDescent="0.3">
      <c r="A169">
        <v>0.33835871456038086</v>
      </c>
      <c r="B169">
        <f>-LN(A169)/V!$D$5</f>
        <v>152.62657191310313</v>
      </c>
      <c r="R169">
        <v>109.98664119146399</v>
      </c>
      <c r="S169">
        <f>1-_xlfn.EXPON.DIST(R169,V!$D$5,TRUE)</f>
        <v>0.45799127170628984</v>
      </c>
    </row>
    <row r="170" spans="1:19" x14ac:dyDescent="0.3">
      <c r="A170">
        <v>0.3834955900753807</v>
      </c>
      <c r="B170">
        <f>-LN(A170)/V!$D$5</f>
        <v>134.9897404778157</v>
      </c>
      <c r="R170">
        <v>111.4204792195318</v>
      </c>
      <c r="S170">
        <f>1-_xlfn.EXPON.DIST(R170,V!$D$5,TRUE)</f>
        <v>0.45335245826593829</v>
      </c>
    </row>
    <row r="171" spans="1:19" x14ac:dyDescent="0.3">
      <c r="A171">
        <v>0.26215399639881587</v>
      </c>
      <c r="B171">
        <f>-LN(A171)/V!$D$5</f>
        <v>188.56664441930744</v>
      </c>
      <c r="R171">
        <v>112.30501408808254</v>
      </c>
      <c r="S171">
        <f>1-_xlfn.EXPON.DIST(R171,V!$D$5,TRUE)</f>
        <v>0.45051423688467063</v>
      </c>
    </row>
    <row r="172" spans="1:19" x14ac:dyDescent="0.3">
      <c r="A172">
        <v>0.45051423688467057</v>
      </c>
      <c r="B172">
        <f>-LN(A172)/V!$D$5</f>
        <v>112.30501408808254</v>
      </c>
      <c r="R172">
        <v>113.6471362679046</v>
      </c>
      <c r="S172">
        <f>1-_xlfn.EXPON.DIST(R172,V!$D$5,TRUE)</f>
        <v>0.44624164555803092</v>
      </c>
    </row>
    <row r="173" spans="1:19" x14ac:dyDescent="0.3">
      <c r="A173">
        <v>0.31238746299630726</v>
      </c>
      <c r="B173">
        <f>-LN(A173)/V!$D$5</f>
        <v>163.87478775714146</v>
      </c>
      <c r="R173">
        <v>115.52833075097948</v>
      </c>
      <c r="S173">
        <f>1-_xlfn.EXPON.DIST(R173,V!$D$5,TRUE)</f>
        <v>0.44032105471968741</v>
      </c>
    </row>
    <row r="174" spans="1:19" x14ac:dyDescent="0.3">
      <c r="A174">
        <v>0.24616229743339335</v>
      </c>
      <c r="B174">
        <f>-LN(A174)/V!$D$5</f>
        <v>197.43157956648878</v>
      </c>
      <c r="R174">
        <v>115.56738386932827</v>
      </c>
      <c r="S174">
        <f>1-_xlfn.EXPON.DIST(R174,V!$D$5,TRUE)</f>
        <v>0.44019898068178342</v>
      </c>
    </row>
    <row r="175" spans="1:19" x14ac:dyDescent="0.3">
      <c r="A175">
        <v>0.98577837458418527</v>
      </c>
      <c r="B175">
        <f>-LN(A175)/V!$D$5</f>
        <v>2.0174256157122916</v>
      </c>
      <c r="R175">
        <v>115.99768437751354</v>
      </c>
      <c r="S175">
        <f>1-_xlfn.EXPON.DIST(R175,V!$D$5,TRUE)</f>
        <v>0.43885616626483959</v>
      </c>
    </row>
    <row r="176" spans="1:19" x14ac:dyDescent="0.3">
      <c r="A176">
        <v>0.34681234168523212</v>
      </c>
      <c r="B176">
        <f>-LN(A176)/V!$D$5</f>
        <v>149.15090808187398</v>
      </c>
      <c r="R176">
        <v>116.34091013238292</v>
      </c>
      <c r="S176">
        <f>1-_xlfn.EXPON.DIST(R176,V!$D$5,TRUE)</f>
        <v>0.43778801843317972</v>
      </c>
    </row>
    <row r="177" spans="1:19" x14ac:dyDescent="0.3">
      <c r="A177">
        <v>0.41636402478102968</v>
      </c>
      <c r="B177">
        <f>-LN(A177)/V!$D$5</f>
        <v>123.40779461866335</v>
      </c>
      <c r="R177">
        <v>117.04961559515709</v>
      </c>
      <c r="S177">
        <f>1-_xlfn.EXPON.DIST(R177,V!$D$5,TRUE)</f>
        <v>0.43559068575090798</v>
      </c>
    </row>
    <row r="178" spans="1:19" x14ac:dyDescent="0.3">
      <c r="A178">
        <v>0.57335123752555928</v>
      </c>
      <c r="B178">
        <f>-LN(A178)/V!$D$5</f>
        <v>78.346023956068279</v>
      </c>
      <c r="R178">
        <v>117.09896392628193</v>
      </c>
      <c r="S178">
        <f>1-_xlfn.EXPON.DIST(R178,V!$D$5,TRUE)</f>
        <v>0.435438093203528</v>
      </c>
    </row>
    <row r="179" spans="1:19" x14ac:dyDescent="0.3">
      <c r="A179">
        <v>3.4302804651020848E-2</v>
      </c>
      <c r="B179">
        <f>-LN(A179)/V!$D$5</f>
        <v>475.00396618334469</v>
      </c>
      <c r="R179">
        <v>119.79984372320253</v>
      </c>
      <c r="S179">
        <f>1-_xlfn.EXPON.DIST(R179,V!$D$5,TRUE)</f>
        <v>0.42716757713553277</v>
      </c>
    </row>
    <row r="180" spans="1:19" x14ac:dyDescent="0.3">
      <c r="A180">
        <v>0.26929532761619923</v>
      </c>
      <c r="B180">
        <f>-LN(A180)/V!$D$5</f>
        <v>184.78121541155568</v>
      </c>
      <c r="R180">
        <v>119.94078948092019</v>
      </c>
      <c r="S180">
        <f>1-_xlfn.EXPON.DIST(R180,V!$D$5,TRUE)</f>
        <v>0.42674031800286871</v>
      </c>
    </row>
    <row r="181" spans="1:19" x14ac:dyDescent="0.3">
      <c r="A181">
        <v>0.97000030518509472</v>
      </c>
      <c r="B181">
        <f>-LN(A181)/V!$D$5</f>
        <v>4.2899849099928229</v>
      </c>
      <c r="R181">
        <v>120.09195947549301</v>
      </c>
      <c r="S181">
        <f>1-_xlfn.EXPON.DIST(R181,V!$D$5,TRUE)</f>
        <v>0.42628254036072877</v>
      </c>
    </row>
    <row r="182" spans="1:19" x14ac:dyDescent="0.3">
      <c r="A182">
        <v>0.37311929685354167</v>
      </c>
      <c r="B182">
        <f>-LN(A182)/V!$D$5</f>
        <v>138.85310982629764</v>
      </c>
      <c r="R182">
        <v>120.52621486759142</v>
      </c>
      <c r="S182">
        <f>1-_xlfn.EXPON.DIST(R182,V!$D$5,TRUE)</f>
        <v>0.42497024445326093</v>
      </c>
    </row>
    <row r="183" spans="1:19" x14ac:dyDescent="0.3">
      <c r="A183">
        <v>0.98159733878597366</v>
      </c>
      <c r="B183">
        <f>-LN(A183)/V!$D$5</f>
        <v>2.6160699559639782</v>
      </c>
      <c r="R183">
        <v>123.40779461866335</v>
      </c>
      <c r="S183">
        <f>1-_xlfn.EXPON.DIST(R183,V!$D$5,TRUE)</f>
        <v>0.41636402478102952</v>
      </c>
    </row>
    <row r="184" spans="1:19" x14ac:dyDescent="0.3">
      <c r="A184">
        <v>0.20212408825952941</v>
      </c>
      <c r="B184">
        <f>-LN(A184)/V!$D$5</f>
        <v>225.19344674231047</v>
      </c>
      <c r="R184">
        <v>124.21534722004954</v>
      </c>
      <c r="S184">
        <f>1-_xlfn.EXPON.DIST(R184,V!$D$5,TRUE)</f>
        <v>0.41398358104190192</v>
      </c>
    </row>
    <row r="185" spans="1:19" x14ac:dyDescent="0.3">
      <c r="A185">
        <v>0.40406506546220283</v>
      </c>
      <c r="B185">
        <f>-LN(A185)/V!$D$5</f>
        <v>127.6308958963922</v>
      </c>
      <c r="R185">
        <v>124.35039062866875</v>
      </c>
      <c r="S185">
        <f>1-_xlfn.EXPON.DIST(R185,V!$D$5,TRUE)</f>
        <v>0.41358684041871396</v>
      </c>
    </row>
    <row r="186" spans="1:19" x14ac:dyDescent="0.3">
      <c r="A186">
        <v>0.70314645832697531</v>
      </c>
      <c r="B186">
        <f>-LN(A186)/V!$D$5</f>
        <v>49.604235992331873</v>
      </c>
      <c r="R186">
        <v>127.22723677130692</v>
      </c>
      <c r="S186">
        <f>1-_xlfn.EXPON.DIST(R186,V!$D$5,TRUE)</f>
        <v>0.40522476882229075</v>
      </c>
    </row>
    <row r="187" spans="1:19" x14ac:dyDescent="0.3">
      <c r="A187">
        <v>0.1043427838984344</v>
      </c>
      <c r="B187">
        <f>-LN(A187)/V!$D$5</f>
        <v>318.32025362198345</v>
      </c>
      <c r="R187">
        <v>127.29089556128218</v>
      </c>
      <c r="S187">
        <f>1-_xlfn.EXPON.DIST(R187,V!$D$5,TRUE)</f>
        <v>0.40504165776543477</v>
      </c>
    </row>
    <row r="188" spans="1:19" x14ac:dyDescent="0.3">
      <c r="A188">
        <v>0.46592608417004916</v>
      </c>
      <c r="B188">
        <f>-LN(A188)/V!$D$5</f>
        <v>107.56736268992132</v>
      </c>
      <c r="R188">
        <v>127.6308958963922</v>
      </c>
      <c r="S188">
        <f>1-_xlfn.EXPON.DIST(R188,V!$D$5,TRUE)</f>
        <v>0.404065065462203</v>
      </c>
    </row>
    <row r="189" spans="1:19" x14ac:dyDescent="0.3">
      <c r="A189">
        <v>0.80413220618305004</v>
      </c>
      <c r="B189">
        <f>-LN(A189)/V!$D$5</f>
        <v>30.703040531007993</v>
      </c>
      <c r="R189">
        <v>130.34831749933713</v>
      </c>
      <c r="S189">
        <f>1-_xlfn.EXPON.DIST(R189,V!$D$5,TRUE)</f>
        <v>0.3963438825647756</v>
      </c>
    </row>
    <row r="190" spans="1:19" x14ac:dyDescent="0.3">
      <c r="A190">
        <v>0.66487624744407481</v>
      </c>
      <c r="B190">
        <f>-LN(A190)/V!$D$5</f>
        <v>57.486528128590578</v>
      </c>
      <c r="R190">
        <v>132.32508454600512</v>
      </c>
      <c r="S190">
        <f>1-_xlfn.EXPON.DIST(R190,V!$D$5,TRUE)</f>
        <v>0.39082003234962004</v>
      </c>
    </row>
    <row r="191" spans="1:19" x14ac:dyDescent="0.3">
      <c r="A191">
        <v>0.52455214087343971</v>
      </c>
      <c r="B191">
        <f>-LN(A191)/V!$D$5</f>
        <v>90.874710628239185</v>
      </c>
      <c r="R191">
        <v>134.90010160737711</v>
      </c>
      <c r="S191">
        <f>1-_xlfn.EXPON.DIST(R191,V!$D$5,TRUE)</f>
        <v>0.38373973815118867</v>
      </c>
    </row>
    <row r="192" spans="1:19" x14ac:dyDescent="0.3">
      <c r="A192">
        <v>0.91619617297891176</v>
      </c>
      <c r="B192">
        <f>-LN(A192)/V!$D$5</f>
        <v>12.327433041805358</v>
      </c>
      <c r="R192">
        <v>134.9897404778157</v>
      </c>
      <c r="S192">
        <f>1-_xlfn.EXPON.DIST(R192,V!$D$5,TRUE)</f>
        <v>0.3834955900753807</v>
      </c>
    </row>
    <row r="193" spans="1:19" x14ac:dyDescent="0.3">
      <c r="A193">
        <v>0.44019898068178348</v>
      </c>
      <c r="B193">
        <f>-LN(A193)/V!$D$5</f>
        <v>115.56738386932827</v>
      </c>
      <c r="R193">
        <v>137.58014567379144</v>
      </c>
      <c r="S193">
        <f>1-_xlfn.EXPON.DIST(R193,V!$D$5,TRUE)</f>
        <v>0.37650685140537732</v>
      </c>
    </row>
    <row r="194" spans="1:19" x14ac:dyDescent="0.3">
      <c r="A194">
        <v>0.43885616626483964</v>
      </c>
      <c r="B194">
        <f>-LN(A194)/V!$D$5</f>
        <v>115.99768437751354</v>
      </c>
      <c r="R194">
        <v>138.85310982629764</v>
      </c>
      <c r="S194">
        <f>1-_xlfn.EXPON.DIST(R194,V!$D$5,TRUE)</f>
        <v>0.37311929685354162</v>
      </c>
    </row>
    <row r="195" spans="1:19" x14ac:dyDescent="0.3">
      <c r="A195">
        <v>0.228339487899411</v>
      </c>
      <c r="B195">
        <f>-LN(A195)/V!$D$5</f>
        <v>208.01715147144961</v>
      </c>
      <c r="R195">
        <v>139.41873026033471</v>
      </c>
      <c r="S195">
        <f>1-_xlfn.EXPON.DIST(R195,V!$D$5,TRUE)</f>
        <v>0.3716238898892178</v>
      </c>
    </row>
    <row r="196" spans="1:19" x14ac:dyDescent="0.3">
      <c r="A196">
        <v>0.51066621906186105</v>
      </c>
      <c r="B196">
        <f>-LN(A196)/V!$D$5</f>
        <v>94.653393501522558</v>
      </c>
      <c r="R196">
        <v>141.46928615830174</v>
      </c>
      <c r="S196">
        <f>1-_xlfn.EXPON.DIST(R196,V!$D$5,TRUE)</f>
        <v>0.36625263222144233</v>
      </c>
    </row>
    <row r="197" spans="1:19" x14ac:dyDescent="0.3">
      <c r="A197">
        <v>0.18939786980803858</v>
      </c>
      <c r="B197">
        <f>-LN(A197)/V!$D$5</f>
        <v>234.35286554183918</v>
      </c>
      <c r="R197">
        <v>143.45488351701761</v>
      </c>
      <c r="S197">
        <f>1-_xlfn.EXPON.DIST(R197,V!$D$5,TRUE)</f>
        <v>0.36112552262947473</v>
      </c>
    </row>
    <row r="198" spans="1:19" x14ac:dyDescent="0.3">
      <c r="A198">
        <v>0.64223151341288487</v>
      </c>
      <c r="B198">
        <f>-LN(A198)/V!$D$5</f>
        <v>62.367102465448745</v>
      </c>
      <c r="R198">
        <v>144.48225669457716</v>
      </c>
      <c r="S198">
        <f>1-_xlfn.EXPON.DIST(R198,V!$D$5,TRUE)</f>
        <v>0.35850093081453904</v>
      </c>
    </row>
    <row r="199" spans="1:19" x14ac:dyDescent="0.3">
      <c r="A199">
        <v>0.11874752037110507</v>
      </c>
      <c r="B199">
        <f>-LN(A199)/V!$D$5</f>
        <v>300.10643906631412</v>
      </c>
      <c r="R199">
        <v>145.87999493187957</v>
      </c>
      <c r="S199">
        <f>1-_xlfn.EXPON.DIST(R199,V!$D$5,TRUE)</f>
        <v>0.35496078371532336</v>
      </c>
    </row>
    <row r="200" spans="1:19" x14ac:dyDescent="0.3">
      <c r="A200">
        <v>0.77736747337260048</v>
      </c>
      <c r="B200">
        <f>-LN(A200)/V!$D$5</f>
        <v>35.470718550883703</v>
      </c>
      <c r="R200">
        <v>148.08903962999972</v>
      </c>
      <c r="S200">
        <f>1-_xlfn.EXPON.DIST(R200,V!$D$5,TRUE)</f>
        <v>0.34943693350016791</v>
      </c>
    </row>
    <row r="201" spans="1:19" x14ac:dyDescent="0.3">
      <c r="A201">
        <v>0.25724051637318035</v>
      </c>
      <c r="B201">
        <f>-LN(A201)/V!$D$5</f>
        <v>191.23151695181713</v>
      </c>
      <c r="R201">
        <v>149.15090808187398</v>
      </c>
      <c r="S201">
        <f>1-_xlfn.EXPON.DIST(R201,V!$D$5,TRUE)</f>
        <v>0.34681234168523212</v>
      </c>
    </row>
    <row r="202" spans="1:19" x14ac:dyDescent="0.3">
      <c r="A202">
        <v>0.78984954374828331</v>
      </c>
      <c r="B202">
        <f>-LN(A202)/V!$D$5</f>
        <v>33.227155297281044</v>
      </c>
      <c r="R202">
        <v>150.08353677377985</v>
      </c>
      <c r="S202">
        <f>1-_xlfn.EXPON.DIST(R202,V!$D$5,TRUE)</f>
        <v>0.34452345347453228</v>
      </c>
    </row>
    <row r="203" spans="1:19" x14ac:dyDescent="0.3">
      <c r="A203">
        <v>0.75719473860896636</v>
      </c>
      <c r="B203">
        <f>-LN(A203)/V!$D$5</f>
        <v>39.173916641369274</v>
      </c>
      <c r="R203">
        <v>152.52497957587178</v>
      </c>
      <c r="S203">
        <f>1-_xlfn.EXPON.DIST(R203,V!$D$5,TRUE)</f>
        <v>0.33860286263618877</v>
      </c>
    </row>
    <row r="204" spans="1:19" x14ac:dyDescent="0.3">
      <c r="A204">
        <v>0.2140568254646443</v>
      </c>
      <c r="B204">
        <f>-LN(A204)/V!$D$5</f>
        <v>217.11461403595214</v>
      </c>
      <c r="R204">
        <v>152.62657191310313</v>
      </c>
      <c r="S204">
        <f>1-_xlfn.EXPON.DIST(R204,V!$D$5,TRUE)</f>
        <v>0.3383587145603808</v>
      </c>
    </row>
    <row r="205" spans="1:19" x14ac:dyDescent="0.3">
      <c r="A205">
        <v>0.10400708029419843</v>
      </c>
      <c r="B205">
        <f>-LN(A205)/V!$D$5</f>
        <v>318.77412709946157</v>
      </c>
      <c r="R205">
        <v>156.25534104428132</v>
      </c>
      <c r="S205">
        <f>1-_xlfn.EXPON.DIST(R205,V!$D$5,TRUE)</f>
        <v>0.32975249488814962</v>
      </c>
    </row>
    <row r="206" spans="1:19" x14ac:dyDescent="0.3">
      <c r="A206">
        <v>0.14001892147587511</v>
      </c>
      <c r="B206">
        <f>-LN(A206)/V!$D$5</f>
        <v>276.8982693107215</v>
      </c>
      <c r="R206">
        <v>159.23253624909989</v>
      </c>
      <c r="S206">
        <f>1-_xlfn.EXPON.DIST(R206,V!$D$5,TRUE)</f>
        <v>0.32285531174657423</v>
      </c>
    </row>
    <row r="207" spans="1:19" x14ac:dyDescent="0.3">
      <c r="A207">
        <v>0.95113986632892844</v>
      </c>
      <c r="B207">
        <f>-LN(A207)/V!$D$5</f>
        <v>7.055514697158328</v>
      </c>
      <c r="R207">
        <v>159.56577132250288</v>
      </c>
      <c r="S207">
        <f>1-_xlfn.EXPON.DIST(R207,V!$D$5,TRUE)</f>
        <v>0.32209234900967432</v>
      </c>
    </row>
    <row r="208" spans="1:19" x14ac:dyDescent="0.3">
      <c r="A208">
        <v>0.15076143681142612</v>
      </c>
      <c r="B208">
        <f>-LN(A208)/V!$D$5</f>
        <v>266.48684227794587</v>
      </c>
      <c r="R208">
        <v>160.19439572769133</v>
      </c>
      <c r="S208">
        <f>1-_xlfn.EXPON.DIST(R208,V!$D$5,TRUE)</f>
        <v>0.32065797906430249</v>
      </c>
    </row>
    <row r="209" spans="1:19" x14ac:dyDescent="0.3">
      <c r="A209">
        <v>0.98251289407025366</v>
      </c>
      <c r="B209">
        <f>-LN(A209)/V!$D$5</f>
        <v>2.4847621956632508</v>
      </c>
      <c r="R209">
        <v>160.7989107640602</v>
      </c>
      <c r="S209">
        <f>1-_xlfn.EXPON.DIST(R209,V!$D$5,TRUE)</f>
        <v>0.31928464613788266</v>
      </c>
    </row>
    <row r="210" spans="1:19" x14ac:dyDescent="0.3">
      <c r="A210">
        <v>0.70647297585985902</v>
      </c>
      <c r="B210">
        <f>-LN(A210)/V!$D$5</f>
        <v>48.93948286172926</v>
      </c>
      <c r="R210">
        <v>163.87478775714146</v>
      </c>
      <c r="S210">
        <f>1-_xlfn.EXPON.DIST(R210,V!$D$5,TRUE)</f>
        <v>0.31238746299630726</v>
      </c>
    </row>
    <row r="211" spans="1:19" x14ac:dyDescent="0.3">
      <c r="A211">
        <v>0.84359263893551439</v>
      </c>
      <c r="B211">
        <f>-LN(A211)/V!$D$5</f>
        <v>23.955712139635477</v>
      </c>
      <c r="R211">
        <v>164.38482184575574</v>
      </c>
      <c r="S211">
        <f>1-_xlfn.EXPON.DIST(R211,V!$D$5,TRUE)</f>
        <v>0.3112582781456954</v>
      </c>
    </row>
    <row r="212" spans="1:19" x14ac:dyDescent="0.3">
      <c r="A212">
        <v>0.10620441297647024</v>
      </c>
      <c r="B212">
        <f>-LN(A212)/V!$D$5</f>
        <v>315.82952360378357</v>
      </c>
      <c r="R212">
        <v>166.92088193572104</v>
      </c>
      <c r="S212">
        <f>1-_xlfn.EXPON.DIST(R212,V!$D$5,TRUE)</f>
        <v>0.30570390942106396</v>
      </c>
    </row>
    <row r="213" spans="1:19" x14ac:dyDescent="0.3">
      <c r="A213">
        <v>0.9931943723868526</v>
      </c>
      <c r="B213">
        <f>-LN(A213)/V!$D$5</f>
        <v>0.96181570522498727</v>
      </c>
      <c r="R213">
        <v>168.26301373160419</v>
      </c>
      <c r="S213">
        <f>1-_xlfn.EXPON.DIST(R213,V!$D$5,TRUE)</f>
        <v>0.3028046510208442</v>
      </c>
    </row>
    <row r="214" spans="1:19" x14ac:dyDescent="0.3">
      <c r="A214">
        <v>0.71733756523331405</v>
      </c>
      <c r="B214">
        <f>-LN(A214)/V!$D$5</f>
        <v>46.789964351711674</v>
      </c>
      <c r="R214">
        <v>168.57565552573271</v>
      </c>
      <c r="S214">
        <f>1-_xlfn.EXPON.DIST(R214,V!$D$5,TRUE)</f>
        <v>0.30213324381237228</v>
      </c>
    </row>
    <row r="215" spans="1:19" x14ac:dyDescent="0.3">
      <c r="A215">
        <v>0.66075624866481519</v>
      </c>
      <c r="B215">
        <f>-LN(A215)/V!$D$5</f>
        <v>58.362009664084638</v>
      </c>
      <c r="R215">
        <v>171.90098871434313</v>
      </c>
      <c r="S215">
        <f>1-_xlfn.EXPON.DIST(R215,V!$D$5,TRUE)</f>
        <v>0.2950834681234169</v>
      </c>
    </row>
    <row r="216" spans="1:19" x14ac:dyDescent="0.3">
      <c r="A216">
        <v>0.16980498672444838</v>
      </c>
      <c r="B216">
        <f>-LN(A216)/V!$D$5</f>
        <v>249.73304750873945</v>
      </c>
      <c r="R216">
        <v>172.1196583288656</v>
      </c>
      <c r="S216">
        <f>1-_xlfn.EXPON.DIST(R216,V!$D$5,TRUE)</f>
        <v>0.29462569048127685</v>
      </c>
    </row>
    <row r="217" spans="1:19" x14ac:dyDescent="0.3">
      <c r="A217">
        <v>6.3539536729026153E-2</v>
      </c>
      <c r="B217">
        <f>-LN(A217)/V!$D$5</f>
        <v>388.18210439161544</v>
      </c>
      <c r="R217">
        <v>172.89502136024788</v>
      </c>
      <c r="S217">
        <f>1-_xlfn.EXPON.DIST(R217,V!$D$5,TRUE)</f>
        <v>0.29300820947904904</v>
      </c>
    </row>
    <row r="218" spans="1:19" x14ac:dyDescent="0.3">
      <c r="A218">
        <v>0.30280465102084414</v>
      </c>
      <c r="B218">
        <f>-LN(A218)/V!$D$5</f>
        <v>168.26301373160419</v>
      </c>
      <c r="R218">
        <v>173.26224550951756</v>
      </c>
      <c r="S218">
        <f>1-_xlfn.EXPON.DIST(R218,V!$D$5,TRUE)</f>
        <v>0.29224524674214913</v>
      </c>
    </row>
    <row r="219" spans="1:19" x14ac:dyDescent="0.3">
      <c r="A219">
        <v>0.77422406689657275</v>
      </c>
      <c r="B219">
        <f>-LN(A219)/V!$D$5</f>
        <v>36.041402137004468</v>
      </c>
      <c r="R219">
        <v>174.13270961732962</v>
      </c>
      <c r="S219">
        <f>1-_xlfn.EXPON.DIST(R219,V!$D$5,TRUE)</f>
        <v>0.29044465468306524</v>
      </c>
    </row>
    <row r="220" spans="1:19" x14ac:dyDescent="0.3">
      <c r="A220">
        <v>0.44032105471968747</v>
      </c>
      <c r="B220">
        <f>-LN(A220)/V!$D$5</f>
        <v>115.52833075097948</v>
      </c>
      <c r="R220">
        <v>174.1475097088078</v>
      </c>
      <c r="S220">
        <f>1-_xlfn.EXPON.DIST(R220,V!$D$5,TRUE)</f>
        <v>0.29041413617358924</v>
      </c>
    </row>
    <row r="221" spans="1:19" x14ac:dyDescent="0.3">
      <c r="A221">
        <v>0.75719473860896636</v>
      </c>
      <c r="B221">
        <f>-LN(A221)/V!$D$5</f>
        <v>39.173916641369274</v>
      </c>
      <c r="R221">
        <v>176.14492274182822</v>
      </c>
      <c r="S221">
        <f>1-_xlfn.EXPON.DIST(R221,V!$D$5,TRUE)</f>
        <v>0.28632465590380574</v>
      </c>
    </row>
    <row r="222" spans="1:19" x14ac:dyDescent="0.3">
      <c r="A222">
        <v>0.69264809106723224</v>
      </c>
      <c r="B222">
        <f>-LN(A222)/V!$D$5</f>
        <v>51.72298786854882</v>
      </c>
      <c r="R222">
        <v>176.85227244782547</v>
      </c>
      <c r="S222">
        <f>1-_xlfn.EXPON.DIST(R222,V!$D$5,TRUE)</f>
        <v>0.2848902859584338</v>
      </c>
    </row>
    <row r="223" spans="1:19" x14ac:dyDescent="0.3">
      <c r="A223">
        <v>0.2336497085482345</v>
      </c>
      <c r="B223">
        <f>-LN(A223)/V!$D$5</f>
        <v>204.77919115811179</v>
      </c>
      <c r="R223">
        <v>184.78121541155568</v>
      </c>
      <c r="S223">
        <f>1-_xlfn.EXPON.DIST(R223,V!$D$5,TRUE)</f>
        <v>0.26929532761619923</v>
      </c>
    </row>
    <row r="224" spans="1:19" x14ac:dyDescent="0.3">
      <c r="A224">
        <v>5.2339243751335182E-2</v>
      </c>
      <c r="B224">
        <f>-LN(A224)/V!$D$5</f>
        <v>415.49420151483713</v>
      </c>
      <c r="R224">
        <v>188.56664441930744</v>
      </c>
      <c r="S224">
        <f>1-_xlfn.EXPON.DIST(R224,V!$D$5,TRUE)</f>
        <v>0.26215399639881587</v>
      </c>
    </row>
    <row r="225" spans="1:19" x14ac:dyDescent="0.3">
      <c r="A225">
        <v>0.3192846461378826</v>
      </c>
      <c r="B225">
        <f>-LN(A225)/V!$D$5</f>
        <v>160.7989107640602</v>
      </c>
      <c r="R225">
        <v>188.97715205593855</v>
      </c>
      <c r="S225">
        <f>1-_xlfn.EXPON.DIST(R225,V!$D$5,TRUE)</f>
        <v>0.26139103366191585</v>
      </c>
    </row>
    <row r="226" spans="1:19" x14ac:dyDescent="0.3">
      <c r="A226">
        <v>0.70433668019653917</v>
      </c>
      <c r="B226">
        <f>-LN(A226)/V!$D$5</f>
        <v>49.366027919484445</v>
      </c>
      <c r="R226">
        <v>191.23151695181713</v>
      </c>
      <c r="S226">
        <f>1-_xlfn.EXPON.DIST(R226,V!$D$5,TRUE)</f>
        <v>0.25724051637318035</v>
      </c>
    </row>
    <row r="227" spans="1:19" x14ac:dyDescent="0.3">
      <c r="A227">
        <v>0.42674031800286871</v>
      </c>
      <c r="B227">
        <f>-LN(A227)/V!$D$5</f>
        <v>119.94078948092019</v>
      </c>
      <c r="R227">
        <v>193.79455316478703</v>
      </c>
      <c r="S227">
        <f>1-_xlfn.EXPON.DIST(R227,V!$D$5,TRUE)</f>
        <v>0.25260170293282869</v>
      </c>
    </row>
    <row r="228" spans="1:19" x14ac:dyDescent="0.3">
      <c r="A228">
        <v>0.82189397869808034</v>
      </c>
      <c r="B228">
        <f>-LN(A228)/V!$D$5</f>
        <v>27.62589745501208</v>
      </c>
      <c r="R228">
        <v>195.14530835085927</v>
      </c>
      <c r="S228">
        <f>1-_xlfn.EXPON.DIST(R228,V!$D$5,TRUE)</f>
        <v>0.25019074068422498</v>
      </c>
    </row>
    <row r="229" spans="1:19" x14ac:dyDescent="0.3">
      <c r="A229">
        <v>0.86489455854976038</v>
      </c>
      <c r="B229">
        <f>-LN(A229)/V!$D$5</f>
        <v>20.443334804325701</v>
      </c>
      <c r="R229">
        <v>196.42243206409981</v>
      </c>
      <c r="S229">
        <f>1-_xlfn.EXPON.DIST(R229,V!$D$5,TRUE)</f>
        <v>0.24793237098300114</v>
      </c>
    </row>
    <row r="230" spans="1:19" x14ac:dyDescent="0.3">
      <c r="A230">
        <v>0.80397961363567005</v>
      </c>
      <c r="B230">
        <f>-LN(A230)/V!$D$5</f>
        <v>30.729769901293469</v>
      </c>
      <c r="R230">
        <v>197.43157956648878</v>
      </c>
      <c r="S230">
        <f>1-_xlfn.EXPON.DIST(R230,V!$D$5,TRUE)</f>
        <v>0.24616229743339335</v>
      </c>
    </row>
    <row r="231" spans="1:19" x14ac:dyDescent="0.3">
      <c r="A231">
        <v>2.2064882351145971E-2</v>
      </c>
      <c r="B231">
        <f>-LN(A231)/V!$D$5</f>
        <v>537.15041805586179</v>
      </c>
      <c r="R231">
        <v>197.6237879921562</v>
      </c>
      <c r="S231">
        <f>1-_xlfn.EXPON.DIST(R231,V!$D$5,TRUE)</f>
        <v>0.24582659382915739</v>
      </c>
    </row>
    <row r="232" spans="1:19" x14ac:dyDescent="0.3">
      <c r="A232">
        <v>4.2329172643208103E-2</v>
      </c>
      <c r="B232">
        <f>-LN(A232)/V!$D$5</f>
        <v>445.39137606204957</v>
      </c>
      <c r="R232">
        <v>198.18443585939829</v>
      </c>
      <c r="S232">
        <f>1-_xlfn.EXPON.DIST(R232,V!$D$5,TRUE)</f>
        <v>0.2448500015259254</v>
      </c>
    </row>
    <row r="233" spans="1:19" x14ac:dyDescent="0.3">
      <c r="A233">
        <v>0.11557359538560137</v>
      </c>
      <c r="B233">
        <f>-LN(A233)/V!$D$5</f>
        <v>303.92222006388573</v>
      </c>
      <c r="R233">
        <v>201.50611426633131</v>
      </c>
      <c r="S233">
        <f>1-_xlfn.EXPON.DIST(R233,V!$D$5,TRUE)</f>
        <v>0.23914304025391409</v>
      </c>
    </row>
    <row r="234" spans="1:19" x14ac:dyDescent="0.3">
      <c r="A234">
        <v>0.52043214209418009</v>
      </c>
      <c r="B234">
        <f>-LN(A234)/V!$D$5</f>
        <v>91.9853197242915</v>
      </c>
      <c r="R234">
        <v>203.00592199104574</v>
      </c>
      <c r="S234">
        <f>1-_xlfn.EXPON.DIST(R234,V!$D$5,TRUE)</f>
        <v>0.23661000396740628</v>
      </c>
    </row>
    <row r="235" spans="1:19" x14ac:dyDescent="0.3">
      <c r="A235">
        <v>0.85171056245612964</v>
      </c>
      <c r="B235">
        <f>-LN(A235)/V!$D$5</f>
        <v>22.606834548768546</v>
      </c>
      <c r="R235">
        <v>204.77919115811179</v>
      </c>
      <c r="S235">
        <f>1-_xlfn.EXPON.DIST(R235,V!$D$5,TRUE)</f>
        <v>0.23364970854823452</v>
      </c>
    </row>
    <row r="236" spans="1:19" x14ac:dyDescent="0.3">
      <c r="A236">
        <v>0.46235541856135748</v>
      </c>
      <c r="B236">
        <f>-LN(A236)/V!$D$5</f>
        <v>108.65089850955896</v>
      </c>
      <c r="R236">
        <v>208.01715147144961</v>
      </c>
      <c r="S236">
        <f>1-_xlfn.EXPON.DIST(R236,V!$D$5,TRUE)</f>
        <v>0.22833948789941105</v>
      </c>
    </row>
    <row r="237" spans="1:19" x14ac:dyDescent="0.3">
      <c r="A237">
        <v>0.5918454542680136</v>
      </c>
      <c r="B237">
        <f>-LN(A237)/V!$D$5</f>
        <v>73.874610585794784</v>
      </c>
      <c r="R237">
        <v>211.08098319841423</v>
      </c>
      <c r="S237">
        <f>1-_xlfn.EXPON.DIST(R237,V!$D$5,TRUE)</f>
        <v>0.22342600787377542</v>
      </c>
    </row>
    <row r="238" spans="1:19" x14ac:dyDescent="0.3">
      <c r="A238">
        <v>0.49412518692587054</v>
      </c>
      <c r="B238">
        <f>-LN(A238)/V!$D$5</f>
        <v>99.291039305441032</v>
      </c>
      <c r="R238">
        <v>212.6674416989074</v>
      </c>
      <c r="S238">
        <f>1-_xlfn.EXPON.DIST(R238,V!$D$5,TRUE)</f>
        <v>0.22092349009674361</v>
      </c>
    </row>
    <row r="239" spans="1:19" x14ac:dyDescent="0.3">
      <c r="A239">
        <v>0.88915677358317824</v>
      </c>
      <c r="B239">
        <f>-LN(A239)/V!$D$5</f>
        <v>16.546719827916796</v>
      </c>
      <c r="R239">
        <v>216.91395141414523</v>
      </c>
      <c r="S239">
        <f>1-_xlfn.EXPON.DIST(R239,V!$D$5,TRUE)</f>
        <v>0.21436201055940429</v>
      </c>
    </row>
    <row r="240" spans="1:19" x14ac:dyDescent="0.3">
      <c r="A240">
        <v>0.9761650440992462</v>
      </c>
      <c r="B240">
        <f>-LN(A240)/V!$D$5</f>
        <v>3.3976907471222311</v>
      </c>
      <c r="R240">
        <v>217.11461403595214</v>
      </c>
      <c r="S240">
        <f>1-_xlfn.EXPON.DIST(R240,V!$D$5,TRUE)</f>
        <v>0.21405682546464433</v>
      </c>
    </row>
    <row r="241" spans="1:19" x14ac:dyDescent="0.3">
      <c r="A241">
        <v>0.66609698782311477</v>
      </c>
      <c r="B241">
        <f>-LN(A241)/V!$D$5</f>
        <v>57.22816784258432</v>
      </c>
      <c r="R241">
        <v>218.2031601446364</v>
      </c>
      <c r="S241">
        <f>1-_xlfn.EXPON.DIST(R241,V!$D$5,TRUE)</f>
        <v>0.21240882595294042</v>
      </c>
    </row>
    <row r="242" spans="1:19" x14ac:dyDescent="0.3">
      <c r="A242">
        <v>0.94222846156193729</v>
      </c>
      <c r="B242">
        <f>-LN(A242)/V!$D$5</f>
        <v>8.3813388188165199</v>
      </c>
      <c r="R242">
        <v>220.22094474147789</v>
      </c>
      <c r="S242">
        <f>1-_xlfn.EXPON.DIST(R242,V!$D$5,TRUE)</f>
        <v>0.20938749351481678</v>
      </c>
    </row>
    <row r="243" spans="1:19" x14ac:dyDescent="0.3">
      <c r="A243">
        <v>0.97970519119846189</v>
      </c>
      <c r="B243">
        <f>-LN(A243)/V!$D$5</f>
        <v>2.887827870735324</v>
      </c>
      <c r="R243">
        <v>221.56164895261423</v>
      </c>
      <c r="S243">
        <f>1-_xlfn.EXPON.DIST(R243,V!$D$5,TRUE)</f>
        <v>0.20740379039887691</v>
      </c>
    </row>
    <row r="244" spans="1:19" x14ac:dyDescent="0.3">
      <c r="A244">
        <v>5.8290353099154639E-2</v>
      </c>
      <c r="B244">
        <f>-LN(A244)/V!$D$5</f>
        <v>400.32657314291663</v>
      </c>
      <c r="R244">
        <v>222.97802657783097</v>
      </c>
      <c r="S244">
        <f>1-_xlfn.EXPON.DIST(R244,V!$D$5,TRUE)</f>
        <v>0.20532853175450905</v>
      </c>
    </row>
    <row r="245" spans="1:19" x14ac:dyDescent="0.3">
      <c r="A245">
        <v>0.38373973815118867</v>
      </c>
      <c r="B245">
        <f>-LN(A245)/V!$D$5</f>
        <v>134.90010160737711</v>
      </c>
      <c r="R245">
        <v>225.19344674231047</v>
      </c>
      <c r="S245">
        <f>1-_xlfn.EXPON.DIST(R245,V!$D$5,TRUE)</f>
        <v>0.20212408825952943</v>
      </c>
    </row>
    <row r="246" spans="1:19" x14ac:dyDescent="0.3">
      <c r="A246">
        <v>0.82070375682851648</v>
      </c>
      <c r="B246">
        <f>-LN(A246)/V!$D$5</f>
        <v>27.830009403726276</v>
      </c>
      <c r="R246">
        <v>229.84150726861813</v>
      </c>
      <c r="S246">
        <f>1-_xlfn.EXPON.DIST(R246,V!$D$5,TRUE)</f>
        <v>0.19556260872219</v>
      </c>
    </row>
    <row r="247" spans="1:19" x14ac:dyDescent="0.3">
      <c r="A247">
        <v>0.47846919156468398</v>
      </c>
      <c r="B247">
        <f>-LN(A247)/V!$D$5</f>
        <v>103.82583881784737</v>
      </c>
      <c r="R247">
        <v>230.59080216592989</v>
      </c>
      <c r="S247">
        <f>1-_xlfn.EXPON.DIST(R247,V!$D$5,TRUE)</f>
        <v>0.19452497940000613</v>
      </c>
    </row>
    <row r="248" spans="1:19" x14ac:dyDescent="0.3">
      <c r="A248">
        <v>0.47389141514328442</v>
      </c>
      <c r="B248">
        <f>-LN(A248)/V!$D$5</f>
        <v>105.17986838120248</v>
      </c>
      <c r="R248">
        <v>232.81800022602258</v>
      </c>
      <c r="S248">
        <f>1-_xlfn.EXPON.DIST(R248,V!$D$5,TRUE)</f>
        <v>0.19147312845240638</v>
      </c>
    </row>
    <row r="249" spans="1:19" x14ac:dyDescent="0.3">
      <c r="A249">
        <v>0.45799127170628984</v>
      </c>
      <c r="B249">
        <f>-LN(A249)/V!$D$5</f>
        <v>109.98664119146399</v>
      </c>
      <c r="R249">
        <v>233.13263750158302</v>
      </c>
      <c r="S249">
        <f>1-_xlfn.EXPON.DIST(R249,V!$D$5,TRUE)</f>
        <v>0.19104586931974243</v>
      </c>
    </row>
    <row r="250" spans="1:19" x14ac:dyDescent="0.3">
      <c r="A250">
        <v>0.4651631214331492</v>
      </c>
      <c r="B250">
        <f>-LN(A250)/V!$D$5</f>
        <v>107.79818818722833</v>
      </c>
      <c r="R250">
        <v>234.35286554183918</v>
      </c>
      <c r="S250">
        <f>1-_xlfn.EXPON.DIST(R250,V!$D$5,TRUE)</f>
        <v>0.18939786980803863</v>
      </c>
    </row>
    <row r="251" spans="1:19" x14ac:dyDescent="0.3">
      <c r="A251">
        <v>0.45335245826593829</v>
      </c>
      <c r="B251">
        <f>-LN(A251)/V!$D$5</f>
        <v>111.4204792195318</v>
      </c>
      <c r="R251">
        <v>237.12608238503609</v>
      </c>
      <c r="S251">
        <f>1-_xlfn.EXPON.DIST(R251,V!$D$5,TRUE)</f>
        <v>0.18570513016144297</v>
      </c>
    </row>
    <row r="252" spans="1:19" x14ac:dyDescent="0.3">
      <c r="A252">
        <v>0.29508346812341685</v>
      </c>
      <c r="B252">
        <f>-LN(A252)/V!$D$5</f>
        <v>171.90098871434313</v>
      </c>
      <c r="R252">
        <v>240.02586748386722</v>
      </c>
      <c r="S252">
        <f>1-_xlfn.EXPON.DIST(R252,V!$D$5,TRUE)</f>
        <v>0.1819208349864192</v>
      </c>
    </row>
    <row r="253" spans="1:19" x14ac:dyDescent="0.3">
      <c r="A253">
        <v>0.34452345347453228</v>
      </c>
      <c r="B253">
        <f>-LN(A253)/V!$D$5</f>
        <v>150.08353677377985</v>
      </c>
      <c r="R253">
        <v>244.27132767842016</v>
      </c>
      <c r="S253">
        <f>1-_xlfn.EXPON.DIST(R253,V!$D$5,TRUE)</f>
        <v>0.17651905880916774</v>
      </c>
    </row>
    <row r="254" spans="1:19" x14ac:dyDescent="0.3">
      <c r="A254">
        <v>0.99133274330881682</v>
      </c>
      <c r="B254">
        <f>-LN(A254)/V!$D$5</f>
        <v>1.2260613821254425</v>
      </c>
      <c r="R254">
        <v>246.82685614650515</v>
      </c>
      <c r="S254">
        <f>1-_xlfn.EXPON.DIST(R254,V!$D$5,TRUE)</f>
        <v>0.17334513382366412</v>
      </c>
    </row>
    <row r="255" spans="1:19" x14ac:dyDescent="0.3">
      <c r="A255">
        <v>0.60844752342295605</v>
      </c>
      <c r="B255">
        <f>-LN(A255)/V!$D$5</f>
        <v>69.978114015853095</v>
      </c>
      <c r="R255">
        <v>249.45487239817805</v>
      </c>
      <c r="S255">
        <f>1-_xlfn.EXPON.DIST(R255,V!$D$5,TRUE)</f>
        <v>0.1701406903286844</v>
      </c>
    </row>
    <row r="256" spans="1:19" x14ac:dyDescent="0.3">
      <c r="A256">
        <v>0.75594347972045051</v>
      </c>
      <c r="B256">
        <f>-LN(A256)/V!$D$5</f>
        <v>39.406854629856134</v>
      </c>
      <c r="R256">
        <v>249.73304750873945</v>
      </c>
      <c r="S256">
        <f>1-_xlfn.EXPON.DIST(R256,V!$D$5,TRUE)</f>
        <v>0.16980498672444844</v>
      </c>
    </row>
    <row r="257" spans="1:19" x14ac:dyDescent="0.3">
      <c r="A257">
        <v>0.80281991027558219</v>
      </c>
      <c r="B257">
        <f>-LN(A257)/V!$D$5</f>
        <v>30.933079060092936</v>
      </c>
      <c r="R257">
        <v>251.00445053121717</v>
      </c>
      <c r="S257">
        <f>1-_xlfn.EXPON.DIST(R257,V!$D$5,TRUE)</f>
        <v>0.16827906125064851</v>
      </c>
    </row>
    <row r="258" spans="1:19" x14ac:dyDescent="0.3">
      <c r="A258">
        <v>0.23661000396740622</v>
      </c>
      <c r="B258">
        <f>-LN(A258)/V!$D$5</f>
        <v>203.00592199104574</v>
      </c>
      <c r="R258">
        <v>258.55996398236988</v>
      </c>
      <c r="S258">
        <f>1-_xlfn.EXPON.DIST(R258,V!$D$5,TRUE)</f>
        <v>0.15948973052156135</v>
      </c>
    </row>
    <row r="259" spans="1:19" x14ac:dyDescent="0.3">
      <c r="A259">
        <v>0.58439893795587028</v>
      </c>
      <c r="B259">
        <f>-LN(A259)/V!$D$5</f>
        <v>75.657945976227708</v>
      </c>
      <c r="R259">
        <v>258.77573586742398</v>
      </c>
      <c r="S259">
        <f>1-_xlfn.EXPON.DIST(R259,V!$D$5,TRUE)</f>
        <v>0.15924558244575326</v>
      </c>
    </row>
    <row r="260" spans="1:19" x14ac:dyDescent="0.3">
      <c r="A260">
        <v>0.97595141453291423</v>
      </c>
      <c r="B260">
        <f>-LN(A260)/V!$D$5</f>
        <v>3.4285174647613617</v>
      </c>
      <c r="R260">
        <v>266.48684227794587</v>
      </c>
      <c r="S260">
        <f>1-_xlfn.EXPON.DIST(R260,V!$D$5,TRUE)</f>
        <v>0.15076143681142606</v>
      </c>
    </row>
    <row r="261" spans="1:19" x14ac:dyDescent="0.3">
      <c r="A261">
        <v>0.84975737784966587</v>
      </c>
      <c r="B261">
        <f>-LN(A261)/V!$D$5</f>
        <v>22.930198319271369</v>
      </c>
      <c r="R261">
        <v>276.8982693107215</v>
      </c>
      <c r="S261">
        <f>1-_xlfn.EXPON.DIST(R261,V!$D$5,TRUE)</f>
        <v>0.14001892147587514</v>
      </c>
    </row>
    <row r="262" spans="1:19" x14ac:dyDescent="0.3">
      <c r="A262">
        <v>0.52385021515549179</v>
      </c>
      <c r="B262">
        <f>-LN(A262)/V!$D$5</f>
        <v>91.063307670928381</v>
      </c>
      <c r="R262">
        <v>278.87681029850319</v>
      </c>
      <c r="S262">
        <f>1-_xlfn.EXPON.DIST(R262,V!$D$5,TRUE)</f>
        <v>0.13806573686941137</v>
      </c>
    </row>
    <row r="263" spans="1:19" x14ac:dyDescent="0.3">
      <c r="A263">
        <v>0.79204687643055516</v>
      </c>
      <c r="B263">
        <f>-LN(A263)/V!$D$5</f>
        <v>32.835873451676036</v>
      </c>
      <c r="R263">
        <v>289.84721231433917</v>
      </c>
      <c r="S263">
        <f>1-_xlfn.EXPON.DIST(R263,V!$D$5,TRUE)</f>
        <v>0.12771996215704828</v>
      </c>
    </row>
    <row r="264" spans="1:19" x14ac:dyDescent="0.3">
      <c r="A264">
        <v>8.429212317270425E-2</v>
      </c>
      <c r="B264">
        <f>-LN(A264)/V!$D$5</f>
        <v>348.37561357551357</v>
      </c>
      <c r="R264">
        <v>291.77871594281476</v>
      </c>
      <c r="S264">
        <f>1-_xlfn.EXPON.DIST(R264,V!$D$5,TRUE)</f>
        <v>0.12598040711691638</v>
      </c>
    </row>
    <row r="265" spans="1:19" x14ac:dyDescent="0.3">
      <c r="A265">
        <v>0.51225318155461286</v>
      </c>
      <c r="B265">
        <f>-LN(A265)/V!$D$5</f>
        <v>94.216377597358942</v>
      </c>
      <c r="R265">
        <v>296.3913143880294</v>
      </c>
      <c r="S265">
        <f>1-_xlfn.EXPON.DIST(R265,V!$D$5,TRUE)</f>
        <v>0.12192144535660876</v>
      </c>
    </row>
    <row r="266" spans="1:19" x14ac:dyDescent="0.3">
      <c r="A266">
        <v>2.8626361888485368E-2</v>
      </c>
      <c r="B266">
        <f>-LN(A266)/V!$D$5</f>
        <v>500.48271004917729</v>
      </c>
      <c r="R266">
        <v>300.10643906631412</v>
      </c>
      <c r="S266">
        <f>1-_xlfn.EXPON.DIST(R266,V!$D$5,TRUE)</f>
        <v>0.11874752037110503</v>
      </c>
    </row>
    <row r="267" spans="1:19" x14ac:dyDescent="0.3">
      <c r="A267">
        <v>0.43559068575090792</v>
      </c>
      <c r="B267">
        <f>-LN(A267)/V!$D$5</f>
        <v>117.04961559515709</v>
      </c>
      <c r="R267">
        <v>302.33198706770315</v>
      </c>
      <c r="S267">
        <f>1-_xlfn.EXPON.DIST(R267,V!$D$5,TRUE)</f>
        <v>0.11688589129306926</v>
      </c>
    </row>
    <row r="268" spans="1:19" x14ac:dyDescent="0.3">
      <c r="A268">
        <v>0.77571947386089668</v>
      </c>
      <c r="B268">
        <f>-LN(A268)/V!$D$5</f>
        <v>35.769623508925079</v>
      </c>
      <c r="R268">
        <v>303.92222006388573</v>
      </c>
      <c r="S268">
        <f>1-_xlfn.EXPON.DIST(R268,V!$D$5,TRUE)</f>
        <v>0.11557359538560141</v>
      </c>
    </row>
    <row r="269" spans="1:19" x14ac:dyDescent="0.3">
      <c r="A269">
        <v>0.2848902859584338</v>
      </c>
      <c r="B269">
        <f>-LN(A269)/V!$D$5</f>
        <v>176.85227244782547</v>
      </c>
      <c r="R269">
        <v>304.14554738935931</v>
      </c>
      <c r="S269">
        <f>1-_xlfn.EXPON.DIST(R269,V!$D$5,TRUE)</f>
        <v>0.11539048432874544</v>
      </c>
    </row>
    <row r="270" spans="1:19" x14ac:dyDescent="0.3">
      <c r="A270">
        <v>3.1403546250801113E-2</v>
      </c>
      <c r="B270">
        <f>-LN(A270)/V!$D$5</f>
        <v>487.44147246779352</v>
      </c>
      <c r="R270">
        <v>315.82952360378357</v>
      </c>
      <c r="S270">
        <f>1-_xlfn.EXPON.DIST(R270,V!$D$5,TRUE)</f>
        <v>0.10620441297647021</v>
      </c>
    </row>
    <row r="271" spans="1:19" x14ac:dyDescent="0.3">
      <c r="A271">
        <v>0.88119144260994298</v>
      </c>
      <c r="B271">
        <f>-LN(A271)/V!$D$5</f>
        <v>17.814137347270979</v>
      </c>
      <c r="R271">
        <v>316.15367810917508</v>
      </c>
      <c r="S271">
        <f>1-_xlfn.EXPON.DIST(R271,V!$D$5,TRUE)</f>
        <v>0.10596026490066224</v>
      </c>
    </row>
    <row r="272" spans="1:19" x14ac:dyDescent="0.3">
      <c r="A272">
        <v>0.82900479140598771</v>
      </c>
      <c r="B272">
        <f>-LN(A272)/V!$D$5</f>
        <v>26.412583679112942</v>
      </c>
      <c r="R272">
        <v>318.32025362198345</v>
      </c>
      <c r="S272">
        <f>1-_xlfn.EXPON.DIST(R272,V!$D$5,TRUE)</f>
        <v>0.10434278389843443</v>
      </c>
    </row>
    <row r="273" spans="1:19" x14ac:dyDescent="0.3">
      <c r="A273">
        <v>0.69887386700033571</v>
      </c>
      <c r="B273">
        <f>-LN(A273)/V!$D$5</f>
        <v>50.462676170852511</v>
      </c>
      <c r="R273">
        <v>318.77412709946157</v>
      </c>
      <c r="S273">
        <f>1-_xlfn.EXPON.DIST(R273,V!$D$5,TRUE)</f>
        <v>0.10400708029419847</v>
      </c>
    </row>
    <row r="274" spans="1:19" x14ac:dyDescent="0.3">
      <c r="A274">
        <v>0.83556627094332714</v>
      </c>
      <c r="B274">
        <f>-LN(A274)/V!$D$5</f>
        <v>25.302199322453706</v>
      </c>
      <c r="R274">
        <v>328.57115907670152</v>
      </c>
      <c r="S274">
        <f>1-_xlfn.EXPON.DIST(R274,V!$D$5,TRUE)</f>
        <v>9.7018341624195092E-2</v>
      </c>
    </row>
    <row r="275" spans="1:19" x14ac:dyDescent="0.3">
      <c r="A275">
        <v>2.7832880642109439E-2</v>
      </c>
      <c r="B275">
        <f>-LN(A275)/V!$D$5</f>
        <v>504.44185919451445</v>
      </c>
      <c r="R275">
        <v>329.10382307278081</v>
      </c>
      <c r="S275">
        <f>1-_xlfn.EXPON.DIST(R275,V!$D$5,TRUE)</f>
        <v>9.6652119510483137E-2</v>
      </c>
    </row>
    <row r="276" spans="1:19" x14ac:dyDescent="0.3">
      <c r="A276">
        <v>0.619953001495407</v>
      </c>
      <c r="B276">
        <f>-LN(A276)/V!$D$5</f>
        <v>67.339663078301029</v>
      </c>
      <c r="R276">
        <v>330.13042771919527</v>
      </c>
      <c r="S276">
        <f>1-_xlfn.EXPON.DIST(R276,V!$D$5,TRUE)</f>
        <v>9.5950193792535221E-2</v>
      </c>
    </row>
    <row r="277" spans="1:19" x14ac:dyDescent="0.3">
      <c r="A277">
        <v>0.90856654560991246</v>
      </c>
      <c r="B277">
        <f>-LN(A277)/V!$D$5</f>
        <v>13.505231837526335</v>
      </c>
      <c r="R277">
        <v>348.37561357551357</v>
      </c>
      <c r="S277">
        <f>1-_xlfn.EXPON.DIST(R277,V!$D$5,TRUE)</f>
        <v>8.4292123172704292E-2</v>
      </c>
    </row>
    <row r="278" spans="1:19" x14ac:dyDescent="0.3">
      <c r="A278">
        <v>0.63270973845637379</v>
      </c>
      <c r="B278">
        <f>-LN(A278)/V!$D$5</f>
        <v>64.470917048702347</v>
      </c>
      <c r="R278">
        <v>356.45609398716056</v>
      </c>
      <c r="S278">
        <f>1-_xlfn.EXPON.DIST(R278,V!$D$5,TRUE)</f>
        <v>7.9592272713400636E-2</v>
      </c>
    </row>
    <row r="279" spans="1:19" x14ac:dyDescent="0.3">
      <c r="A279">
        <v>0.83629871517075105</v>
      </c>
      <c r="B279">
        <f>-LN(A279)/V!$D$5</f>
        <v>25.178790834030433</v>
      </c>
      <c r="R279">
        <v>358.24963059965449</v>
      </c>
      <c r="S279">
        <f>1-_xlfn.EXPON.DIST(R279,V!$D$5,TRUE)</f>
        <v>7.8585161900692757E-2</v>
      </c>
    </row>
    <row r="280" spans="1:19" x14ac:dyDescent="0.3">
      <c r="A280">
        <v>0.15948973052156132</v>
      </c>
      <c r="B280">
        <f>-LN(A280)/V!$D$5</f>
        <v>258.55996398236988</v>
      </c>
      <c r="R280">
        <v>360.45468652536624</v>
      </c>
      <c r="S280">
        <f>1-_xlfn.EXPON.DIST(R280,V!$D$5,TRUE)</f>
        <v>7.7364421521652904E-2</v>
      </c>
    </row>
    <row r="281" spans="1:19" x14ac:dyDescent="0.3">
      <c r="A281">
        <v>0.70189519943845946</v>
      </c>
      <c r="B281">
        <f>-LN(A281)/V!$D$5</f>
        <v>49.855095021151214</v>
      </c>
      <c r="R281">
        <v>361.73840320666119</v>
      </c>
      <c r="S281">
        <f>1-_xlfn.EXPON.DIST(R281,V!$D$5,TRUE)</f>
        <v>7.6662495803704989E-2</v>
      </c>
    </row>
    <row r="282" spans="1:19" x14ac:dyDescent="0.3">
      <c r="A282">
        <v>9.6652119510483109E-2</v>
      </c>
      <c r="B282">
        <f>-LN(A282)/V!$D$5</f>
        <v>329.10382307278081</v>
      </c>
      <c r="R282">
        <v>367.63523770993129</v>
      </c>
      <c r="S282">
        <f>1-_xlfn.EXPON.DIST(R282,V!$D$5,TRUE)</f>
        <v>7.3519089327677256E-2</v>
      </c>
    </row>
    <row r="283" spans="1:19" x14ac:dyDescent="0.3">
      <c r="A283">
        <v>0.67229224524674214</v>
      </c>
      <c r="B283">
        <f>-LN(A283)/V!$D$5</f>
        <v>55.924245666994885</v>
      </c>
      <c r="R283">
        <v>370.11247617484503</v>
      </c>
      <c r="S283">
        <f>1-_xlfn.EXPON.DIST(R283,V!$D$5,TRUE)</f>
        <v>7.223731192968541E-2</v>
      </c>
    </row>
    <row r="284" spans="1:19" x14ac:dyDescent="0.3">
      <c r="A284">
        <v>0.68868068483535261</v>
      </c>
      <c r="B284">
        <f>-LN(A284)/V!$D$5</f>
        <v>52.532051078449655</v>
      </c>
      <c r="R284">
        <v>372.33149912614613</v>
      </c>
      <c r="S284">
        <f>1-_xlfn.EXPON.DIST(R284,V!$D$5,TRUE)</f>
        <v>7.1108127079073435E-2</v>
      </c>
    </row>
    <row r="285" spans="1:19" x14ac:dyDescent="0.3">
      <c r="A285">
        <v>0.84084597308267461</v>
      </c>
      <c r="B285">
        <f>-LN(A285)/V!$D$5</f>
        <v>24.415039877172752</v>
      </c>
      <c r="R285">
        <v>387.10385935199173</v>
      </c>
      <c r="S285">
        <f>1-_xlfn.EXPON.DIST(R285,V!$D$5,TRUE)</f>
        <v>6.4027832880642066E-2</v>
      </c>
    </row>
    <row r="286" spans="1:19" x14ac:dyDescent="0.3">
      <c r="A286">
        <v>0.98699911496322523</v>
      </c>
      <c r="B286">
        <f>-LN(A286)/V!$D$5</f>
        <v>1.8431177806833223</v>
      </c>
      <c r="R286">
        <v>388.18210439161544</v>
      </c>
      <c r="S286">
        <f>1-_xlfn.EXPON.DIST(R286,V!$D$5,TRUE)</f>
        <v>6.3539536729026125E-2</v>
      </c>
    </row>
    <row r="287" spans="1:19" x14ac:dyDescent="0.3">
      <c r="A287">
        <v>0.62083803827021089</v>
      </c>
      <c r="B287">
        <f>-LN(A287)/V!$D$5</f>
        <v>67.138737887807324</v>
      </c>
      <c r="R287">
        <v>391.12146757477871</v>
      </c>
      <c r="S287">
        <f>1-_xlfn.EXPON.DIST(R287,V!$D$5,TRUE)</f>
        <v>6.2227240821558283E-2</v>
      </c>
    </row>
    <row r="288" spans="1:19" x14ac:dyDescent="0.3">
      <c r="A288">
        <v>0.36112552262947478</v>
      </c>
      <c r="B288">
        <f>-LN(A288)/V!$D$5</f>
        <v>143.45488351701761</v>
      </c>
      <c r="R288">
        <v>396.61512171254049</v>
      </c>
      <c r="S288">
        <f>1-_xlfn.EXPON.DIST(R288,V!$D$5,TRUE)</f>
        <v>5.9846797082430458E-2</v>
      </c>
    </row>
    <row r="289" spans="1:19" x14ac:dyDescent="0.3">
      <c r="A289">
        <v>0.13806573686941129</v>
      </c>
      <c r="B289">
        <f>-LN(A289)/V!$D$5</f>
        <v>278.87681029850319</v>
      </c>
      <c r="R289">
        <v>400.32657314291663</v>
      </c>
      <c r="S289">
        <f>1-_xlfn.EXPON.DIST(R289,V!$D$5,TRUE)</f>
        <v>5.8290353099154646E-2</v>
      </c>
    </row>
    <row r="290" spans="1:19" x14ac:dyDescent="0.3">
      <c r="A290">
        <v>0.54377880184331795</v>
      </c>
      <c r="B290">
        <f>-LN(A290)/V!$D$5</f>
        <v>85.804609728844341</v>
      </c>
      <c r="R290">
        <v>415.49420151483713</v>
      </c>
      <c r="S290">
        <f>1-_xlfn.EXPON.DIST(R290,V!$D$5,TRUE)</f>
        <v>5.2339243751335141E-2</v>
      </c>
    </row>
    <row r="291" spans="1:19" x14ac:dyDescent="0.3">
      <c r="A291">
        <v>0.42716757713553272</v>
      </c>
      <c r="B291">
        <f>-LN(A291)/V!$D$5</f>
        <v>119.79984372320253</v>
      </c>
      <c r="R291">
        <v>435.87053051099412</v>
      </c>
      <c r="S291">
        <f>1-_xlfn.EXPON.DIST(R291,V!$D$5,TRUE)</f>
        <v>4.5289468062379878E-2</v>
      </c>
    </row>
    <row r="292" spans="1:19" x14ac:dyDescent="0.3">
      <c r="A292">
        <v>4.5289468062379837E-2</v>
      </c>
      <c r="B292">
        <f>-LN(A292)/V!$D$5</f>
        <v>435.87053051099412</v>
      </c>
      <c r="R292">
        <v>445.39137606204957</v>
      </c>
      <c r="S292">
        <f>1-_xlfn.EXPON.DIST(R292,V!$D$5,TRUE)</f>
        <v>4.2329172643208124E-2</v>
      </c>
    </row>
    <row r="293" spans="1:19" x14ac:dyDescent="0.3">
      <c r="A293">
        <v>0.17651905880916777</v>
      </c>
      <c r="B293">
        <f>-LN(A293)/V!$D$5</f>
        <v>244.27132767842016</v>
      </c>
      <c r="R293">
        <v>450.66786426180175</v>
      </c>
      <c r="S293">
        <f>1-_xlfn.EXPON.DIST(R293,V!$D$5,TRUE)</f>
        <v>4.07727286599322E-2</v>
      </c>
    </row>
    <row r="294" spans="1:19" x14ac:dyDescent="0.3">
      <c r="A294">
        <v>0.95443586535233615</v>
      </c>
      <c r="B294">
        <f>-LN(A294)/V!$D$5</f>
        <v>6.5682859087223004</v>
      </c>
      <c r="R294">
        <v>473.38432346547148</v>
      </c>
      <c r="S294">
        <f>1-_xlfn.EXPON.DIST(R294,V!$D$5,TRUE)</f>
        <v>3.4699545274208821E-2</v>
      </c>
    </row>
    <row r="295" spans="1:19" x14ac:dyDescent="0.3">
      <c r="A295">
        <v>0.22092349009674367</v>
      </c>
      <c r="B295">
        <f>-LN(A295)/V!$D$5</f>
        <v>212.6674416989074</v>
      </c>
      <c r="R295">
        <v>475.00396618334469</v>
      </c>
      <c r="S295">
        <f>1-_xlfn.EXPON.DIST(R295,V!$D$5,TRUE)</f>
        <v>3.4302804651020868E-2</v>
      </c>
    </row>
    <row r="296" spans="1:19" x14ac:dyDescent="0.3">
      <c r="A296">
        <v>0.77648243659779659</v>
      </c>
      <c r="B296">
        <f>-LN(A296)/V!$D$5</f>
        <v>35.631162721911849</v>
      </c>
      <c r="R296">
        <v>475.00396618334469</v>
      </c>
      <c r="S296">
        <f>1-_xlfn.EXPON.DIST(R296,V!$D$5,TRUE)</f>
        <v>3.4302804651020868E-2</v>
      </c>
    </row>
    <row r="297" spans="1:19" x14ac:dyDescent="0.3">
      <c r="A297">
        <v>7.7364421521652876E-2</v>
      </c>
      <c r="B297">
        <f>-LN(A297)/V!$D$5</f>
        <v>360.45468652536624</v>
      </c>
      <c r="R297">
        <v>487.44147246779352</v>
      </c>
      <c r="S297">
        <f>1-_xlfn.EXPON.DIST(R297,V!$D$5,TRUE)</f>
        <v>3.1403546250801107E-2</v>
      </c>
    </row>
    <row r="298" spans="1:19" x14ac:dyDescent="0.3">
      <c r="A298">
        <v>0.67409283730582603</v>
      </c>
      <c r="B298">
        <f>-LN(A298)/V!$D$5</f>
        <v>55.547526302168087</v>
      </c>
      <c r="R298">
        <v>500.48271004917729</v>
      </c>
      <c r="S298">
        <f>1-_xlfn.EXPON.DIST(R298,V!$D$5,TRUE)</f>
        <v>2.862636188848533E-2</v>
      </c>
    </row>
    <row r="299" spans="1:19" x14ac:dyDescent="0.3">
      <c r="A299">
        <v>0.68001342814416943</v>
      </c>
      <c r="B299">
        <f>-LN(A299)/V!$D$5</f>
        <v>54.315877991003106</v>
      </c>
      <c r="R299">
        <v>504.44185919451445</v>
      </c>
      <c r="S299">
        <f>1-_xlfn.EXPON.DIST(R299,V!$D$5,TRUE)</f>
        <v>2.7832880642109425E-2</v>
      </c>
    </row>
    <row r="300" spans="1:19" x14ac:dyDescent="0.3">
      <c r="A300">
        <v>0.89068269905697806</v>
      </c>
      <c r="B300">
        <f>-LN(A300)/V!$D$5</f>
        <v>16.305215875703166</v>
      </c>
      <c r="R300">
        <v>537.15041805586179</v>
      </c>
      <c r="S300">
        <f>1-_xlfn.EXPON.DIST(R300,V!$D$5,TRUE)</f>
        <v>2.2064882351146009E-2</v>
      </c>
    </row>
    <row r="301" spans="1:19" x14ac:dyDescent="0.3">
      <c r="A301">
        <v>0.22342600787377545</v>
      </c>
      <c r="B301">
        <f>-LN(A301)/V!$D$5</f>
        <v>211.08098319841423</v>
      </c>
      <c r="R301">
        <v>604.87585855518512</v>
      </c>
      <c r="S301">
        <f>1-_xlfn.EXPON.DIST(R301,V!$D$5,TRUE)</f>
        <v>1.3641773735770801E-2</v>
      </c>
    </row>
  </sheetData>
  <sortState ref="R2:R301">
    <sortCondition ref="R1"/>
  </sortState>
  <mergeCells count="7">
    <mergeCell ref="L17:M17"/>
    <mergeCell ref="L9:M9"/>
    <mergeCell ref="L10:M10"/>
    <mergeCell ref="L11:M11"/>
    <mergeCell ref="L14:M14"/>
    <mergeCell ref="L15:M15"/>
    <mergeCell ref="L16:M1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7F2B-F310-45EF-9390-09ADEC312C5C}">
  <dimension ref="C3:I11"/>
  <sheetViews>
    <sheetView tabSelected="1" topLeftCell="A2" workbookViewId="0">
      <selection activeCell="L13" sqref="L13"/>
    </sheetView>
  </sheetViews>
  <sheetFormatPr defaultRowHeight="14.4" x14ac:dyDescent="0.3"/>
  <sheetData>
    <row r="3" spans="3:9" x14ac:dyDescent="0.3">
      <c r="C3">
        <v>5</v>
      </c>
      <c r="D3">
        <v>5</v>
      </c>
      <c r="E3">
        <v>5</v>
      </c>
      <c r="G3">
        <f>(D3-E3)*(D3-E3)/E3</f>
        <v>0</v>
      </c>
      <c r="I3">
        <v>9</v>
      </c>
    </row>
    <row r="4" spans="3:9" x14ac:dyDescent="0.3">
      <c r="C4">
        <v>10</v>
      </c>
      <c r="D4">
        <v>17</v>
      </c>
      <c r="E4">
        <v>9</v>
      </c>
      <c r="G4">
        <f t="shared" ref="G4:G11" si="0">(D4-E4)*(D4-E4)/E4</f>
        <v>7.1111111111111107</v>
      </c>
    </row>
    <row r="5" spans="3:9" x14ac:dyDescent="0.3">
      <c r="C5">
        <v>20</v>
      </c>
      <c r="D5">
        <v>38</v>
      </c>
      <c r="E5">
        <v>32</v>
      </c>
      <c r="G5">
        <f t="shared" si="0"/>
        <v>1.125</v>
      </c>
      <c r="I5">
        <f>SUM(G3:G11)</f>
        <v>11.003543818961274</v>
      </c>
    </row>
    <row r="6" spans="3:9" x14ac:dyDescent="0.3">
      <c r="C6">
        <v>30</v>
      </c>
      <c r="D6">
        <v>52</v>
      </c>
      <c r="E6">
        <v>54</v>
      </c>
      <c r="G6">
        <f t="shared" si="0"/>
        <v>7.407407407407407E-2</v>
      </c>
    </row>
    <row r="7" spans="3:9" x14ac:dyDescent="0.3">
      <c r="C7">
        <v>40</v>
      </c>
      <c r="D7">
        <v>64</v>
      </c>
      <c r="E7">
        <v>68</v>
      </c>
      <c r="G7">
        <f t="shared" si="0"/>
        <v>0.23529411764705882</v>
      </c>
      <c r="I7" s="9">
        <v>0.01</v>
      </c>
    </row>
    <row r="8" spans="3:9" x14ac:dyDescent="0.3">
      <c r="C8">
        <v>50</v>
      </c>
      <c r="D8">
        <v>58</v>
      </c>
      <c r="E8">
        <v>62</v>
      </c>
      <c r="G8">
        <f t="shared" si="0"/>
        <v>0.25806451612903225</v>
      </c>
      <c r="I8">
        <f>_xlfn.CHISQ.INV(1-I7,I3-1)</f>
        <v>20.090235029663219</v>
      </c>
    </row>
    <row r="9" spans="3:9" x14ac:dyDescent="0.3">
      <c r="C9">
        <v>60</v>
      </c>
      <c r="D9">
        <v>42</v>
      </c>
      <c r="E9">
        <v>42</v>
      </c>
      <c r="G9">
        <f t="shared" si="0"/>
        <v>0</v>
      </c>
    </row>
    <row r="10" spans="3:9" x14ac:dyDescent="0.3">
      <c r="C10">
        <v>70</v>
      </c>
      <c r="D10">
        <v>22</v>
      </c>
      <c r="E10">
        <v>20</v>
      </c>
      <c r="G10">
        <f t="shared" si="0"/>
        <v>0.2</v>
      </c>
      <c r="I10" t="b">
        <f>I5&lt;=I8</f>
        <v>1</v>
      </c>
    </row>
    <row r="11" spans="3:9" x14ac:dyDescent="0.3">
      <c r="C11">
        <v>80</v>
      </c>
      <c r="D11">
        <v>12</v>
      </c>
      <c r="E11">
        <v>8</v>
      </c>
      <c r="G11">
        <f t="shared" si="0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V</vt:lpstr>
      <vt:lpstr>X3</vt:lpstr>
      <vt:lpstr>X4</vt:lpstr>
      <vt:lpstr>Y3</vt:lpstr>
      <vt:lpstr>Y4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Антанович</dc:creator>
  <cp:lastModifiedBy>Саша Антанович</cp:lastModifiedBy>
  <dcterms:created xsi:type="dcterms:W3CDTF">2023-12-05T11:09:35Z</dcterms:created>
  <dcterms:modified xsi:type="dcterms:W3CDTF">2023-12-12T10:36:48Z</dcterms:modified>
</cp:coreProperties>
</file>