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13_ncr:1_{97E1D5CC-B64B-4219-9330-22DD5F893E07}" xr6:coauthVersionLast="36" xr6:coauthVersionMax="36" xr10:uidLastSave="{00000000-0000-0000-0000-000000000000}"/>
  <bookViews>
    <workbookView xWindow="0" yWindow="0" windowWidth="18204" windowHeight="9036" activeTab="1" xr2:uid="{B0F7E798-7210-434E-B9F9-9357282C0B9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" l="1"/>
  <c r="N17" i="2"/>
  <c r="O20" i="2"/>
  <c r="O19" i="2"/>
  <c r="O9" i="2"/>
  <c r="O8" i="2"/>
  <c r="N7" i="2"/>
  <c r="N6" i="2"/>
  <c r="D13" i="2"/>
  <c r="D2" i="2"/>
  <c r="M17" i="2"/>
  <c r="M18" i="2"/>
  <c r="M19" i="2"/>
  <c r="M20" i="2"/>
  <c r="M21" i="2"/>
  <c r="M22" i="2"/>
  <c r="M16" i="2"/>
  <c r="M6" i="2"/>
  <c r="M7" i="2"/>
  <c r="M8" i="2"/>
  <c r="M9" i="2"/>
  <c r="M10" i="2"/>
  <c r="M11" i="2"/>
  <c r="M5" i="2"/>
  <c r="J5" i="2"/>
  <c r="L17" i="2"/>
  <c r="L18" i="2"/>
  <c r="L19" i="2"/>
  <c r="L20" i="2"/>
  <c r="L21" i="2"/>
  <c r="L22" i="2"/>
  <c r="L16" i="2"/>
  <c r="L6" i="2"/>
  <c r="L7" i="2"/>
  <c r="L8" i="2"/>
  <c r="L9" i="2"/>
  <c r="L10" i="2"/>
  <c r="L11" i="2"/>
  <c r="L5" i="2"/>
  <c r="K17" i="2"/>
  <c r="K18" i="2"/>
  <c r="K19" i="2"/>
  <c r="K20" i="2"/>
  <c r="K21" i="2"/>
  <c r="K22" i="2"/>
  <c r="K16" i="2"/>
  <c r="K6" i="2"/>
  <c r="K7" i="2"/>
  <c r="K8" i="2"/>
  <c r="K9" i="2"/>
  <c r="K10" i="2"/>
  <c r="K11" i="2"/>
  <c r="K5" i="2"/>
  <c r="R22" i="2"/>
  <c r="Q22" i="2"/>
  <c r="H22" i="2" s="1"/>
  <c r="F22" i="2"/>
  <c r="G22" i="2" s="1"/>
  <c r="R21" i="2"/>
  <c r="Q21" i="2"/>
  <c r="H21" i="2" s="1"/>
  <c r="F21" i="2"/>
  <c r="G21" i="2" s="1"/>
  <c r="R20" i="2"/>
  <c r="Q20" i="2"/>
  <c r="F20" i="2"/>
  <c r="G20" i="2" s="1"/>
  <c r="R19" i="2"/>
  <c r="Q19" i="2"/>
  <c r="F19" i="2"/>
  <c r="G19" i="2" s="1"/>
  <c r="R18" i="2"/>
  <c r="Q18" i="2"/>
  <c r="F18" i="2"/>
  <c r="G18" i="2" s="1"/>
  <c r="R17" i="2"/>
  <c r="Q17" i="2"/>
  <c r="F17" i="2"/>
  <c r="G17" i="2" s="1"/>
  <c r="R16" i="2"/>
  <c r="Q16" i="2"/>
  <c r="F16" i="2"/>
  <c r="G16" i="2" s="1"/>
  <c r="Q6" i="2"/>
  <c r="H6" i="2" s="1"/>
  <c r="R6" i="2"/>
  <c r="Q7" i="2"/>
  <c r="R7" i="2"/>
  <c r="Q8" i="2"/>
  <c r="R8" i="2"/>
  <c r="Q9" i="2"/>
  <c r="H9" i="2" s="1"/>
  <c r="R9" i="2"/>
  <c r="Q10" i="2"/>
  <c r="H10" i="2" s="1"/>
  <c r="R10" i="2"/>
  <c r="Q11" i="2"/>
  <c r="R11" i="2"/>
  <c r="H11" i="2" s="1"/>
  <c r="J11" i="2" s="1"/>
  <c r="R5" i="2"/>
  <c r="Q5" i="2"/>
  <c r="H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5" i="2"/>
  <c r="G5" i="2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N5" i="1"/>
  <c r="K5" i="1"/>
  <c r="H5" i="1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I21" i="2" l="1"/>
  <c r="H8" i="2"/>
  <c r="H19" i="2"/>
  <c r="J19" i="2" s="1"/>
  <c r="H7" i="2"/>
  <c r="I7" i="2" s="1"/>
  <c r="H20" i="2"/>
  <c r="J20" i="2" s="1"/>
  <c r="I10" i="2"/>
  <c r="J10" i="2"/>
  <c r="I6" i="2"/>
  <c r="J6" i="2"/>
  <c r="I9" i="2"/>
  <c r="J9" i="2"/>
  <c r="I5" i="2"/>
  <c r="J8" i="2"/>
  <c r="I8" i="2"/>
  <c r="I11" i="2"/>
  <c r="J22" i="2"/>
  <c r="H17" i="2"/>
  <c r="J17" i="2" s="1"/>
  <c r="H16" i="2"/>
  <c r="I16" i="2" s="1"/>
  <c r="J21" i="2"/>
  <c r="H18" i="2"/>
  <c r="J18" i="2" s="1"/>
  <c r="I22" i="2"/>
  <c r="I20" i="2" l="1"/>
  <c r="I19" i="2"/>
  <c r="J7" i="2"/>
  <c r="I17" i="2"/>
  <c r="J16" i="2"/>
  <c r="I18" i="2"/>
</calcChain>
</file>

<file path=xl/sharedStrings.xml><?xml version="1.0" encoding="utf-8"?>
<sst xmlns="http://schemas.openxmlformats.org/spreadsheetml/2006/main" count="85" uniqueCount="28">
  <si>
    <t>n</t>
  </si>
  <si>
    <t>L1</t>
  </si>
  <si>
    <t>R1</t>
  </si>
  <si>
    <t>C1</t>
  </si>
  <si>
    <t>R4L4C4</t>
  </si>
  <si>
    <t>R2L2</t>
  </si>
  <si>
    <t>R3C2</t>
  </si>
  <si>
    <t>L3C3</t>
  </si>
  <si>
    <t>dn</t>
  </si>
  <si>
    <t>phi</t>
  </si>
  <si>
    <t>cos phi</t>
  </si>
  <si>
    <t>Uдей</t>
  </si>
  <si>
    <t>Iдей</t>
  </si>
  <si>
    <t>Гц</t>
  </si>
  <si>
    <t>U, В</t>
  </si>
  <si>
    <t>I, мА</t>
  </si>
  <si>
    <t>P, мВт</t>
  </si>
  <si>
    <t>U0, В</t>
  </si>
  <si>
    <t>I0, мА</t>
  </si>
  <si>
    <t>S, мВА</t>
  </si>
  <si>
    <t>Q, мВА</t>
  </si>
  <si>
    <t>Z, Ом</t>
  </si>
  <si>
    <t>R, Ом</t>
  </si>
  <si>
    <t>X, Ом</t>
  </si>
  <si>
    <t>L, Гн</t>
  </si>
  <si>
    <t>C, мкФ</t>
  </si>
  <si>
    <t>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</si>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</sst>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DDCC-8AD2-4320-A140-E214CF19C779}">
  <dimension ref="B3:N19"/>
  <sheetViews>
    <sheetView workbookViewId="0">
      <selection activeCell="L5" sqref="L5:N19"/>
    </sheetView>
  </sheetViews>
  <sheetFormatPr defaultRowHeight="14.4" x14ac:dyDescent="0.3"/>
  <sheetData>
    <row r="3" spans="2:14" x14ac:dyDescent="0.3">
      <c r="C3" s="12" t="s">
        <v>2</v>
      </c>
      <c r="D3" s="12"/>
      <c r="E3" s="12"/>
      <c r="F3" s="12" t="s">
        <v>1</v>
      </c>
      <c r="G3" s="12"/>
      <c r="H3" s="12"/>
      <c r="I3" s="12" t="s">
        <v>3</v>
      </c>
      <c r="J3" s="12"/>
      <c r="K3" s="12"/>
      <c r="L3" s="12" t="s">
        <v>4</v>
      </c>
      <c r="M3" s="12"/>
      <c r="N3" s="12"/>
    </row>
    <row r="4" spans="2:14" x14ac:dyDescent="0.3">
      <c r="B4" t="s">
        <v>0</v>
      </c>
      <c r="C4" t="s">
        <v>14</v>
      </c>
      <c r="D4" t="s">
        <v>15</v>
      </c>
      <c r="E4" t="s">
        <v>16</v>
      </c>
      <c r="F4" t="s">
        <v>14</v>
      </c>
      <c r="G4" t="s">
        <v>15</v>
      </c>
      <c r="H4" t="s">
        <v>16</v>
      </c>
      <c r="I4" t="s">
        <v>14</v>
      </c>
      <c r="J4" t="s">
        <v>15</v>
      </c>
      <c r="K4" t="s">
        <v>16</v>
      </c>
      <c r="L4" t="s">
        <v>14</v>
      </c>
      <c r="M4" t="s">
        <v>15</v>
      </c>
      <c r="N4" t="s">
        <v>16</v>
      </c>
    </row>
    <row r="5" spans="2:14" x14ac:dyDescent="0.3">
      <c r="B5">
        <v>0</v>
      </c>
      <c r="C5" s="1">
        <v>5.01</v>
      </c>
      <c r="D5" s="2">
        <v>78.53</v>
      </c>
      <c r="E5" s="3">
        <f>C5*D5</f>
        <v>393.43529999999998</v>
      </c>
      <c r="F5" s="1">
        <v>5.17</v>
      </c>
      <c r="G5" s="2">
        <v>7.65</v>
      </c>
      <c r="H5" s="3">
        <f>F5*G5</f>
        <v>39.5505</v>
      </c>
      <c r="I5" s="1">
        <v>5.08</v>
      </c>
      <c r="J5" s="2">
        <v>-2.5299999999999998</v>
      </c>
      <c r="K5" s="3">
        <f>I5*J5</f>
        <v>-12.852399999999999</v>
      </c>
      <c r="L5" s="2">
        <v>5.07</v>
      </c>
      <c r="M5" s="2">
        <v>4.0199999999999996</v>
      </c>
      <c r="N5" s="3">
        <f>L5*M5</f>
        <v>20.381399999999999</v>
      </c>
    </row>
    <row r="6" spans="2:14" x14ac:dyDescent="0.3">
      <c r="B6">
        <v>20</v>
      </c>
      <c r="C6" s="4">
        <v>1.02</v>
      </c>
      <c r="D6" s="5">
        <v>21.9</v>
      </c>
      <c r="E6" s="6">
        <f t="shared" ref="E6:E18" si="0">C6*D6</f>
        <v>22.337999999999997</v>
      </c>
      <c r="F6" s="11">
        <v>1.26</v>
      </c>
      <c r="G6" s="10">
        <v>18.95</v>
      </c>
      <c r="H6" s="6">
        <f t="shared" ref="H6:H19" si="1">F6*G6</f>
        <v>23.876999999999999</v>
      </c>
      <c r="I6" s="11">
        <v>1.26</v>
      </c>
      <c r="J6" s="10">
        <v>-11.45</v>
      </c>
      <c r="K6" s="6">
        <f t="shared" ref="K6:K19" si="2">I6*J6</f>
        <v>-14.427</v>
      </c>
      <c r="L6" s="10">
        <v>1.19</v>
      </c>
      <c r="M6" s="10">
        <v>-11.68</v>
      </c>
      <c r="N6" s="6">
        <f t="shared" ref="N6:N19" si="3">L6*M6</f>
        <v>-13.899199999999999</v>
      </c>
    </row>
    <row r="7" spans="2:14" x14ac:dyDescent="0.3">
      <c r="B7">
        <v>40</v>
      </c>
      <c r="C7" s="4">
        <v>-3.86</v>
      </c>
      <c r="D7" s="5">
        <v>-54.31</v>
      </c>
      <c r="E7" s="6">
        <f t="shared" si="0"/>
        <v>209.63660000000002</v>
      </c>
      <c r="F7" s="11">
        <v>-3.9</v>
      </c>
      <c r="G7" s="10">
        <v>11.64</v>
      </c>
      <c r="H7" s="6">
        <f t="shared" si="1"/>
        <v>-45.396000000000001</v>
      </c>
      <c r="I7" s="11">
        <v>-3.77</v>
      </c>
      <c r="J7" s="10">
        <v>-7.59</v>
      </c>
      <c r="K7" s="6">
        <f t="shared" si="2"/>
        <v>28.6143</v>
      </c>
      <c r="L7" s="10">
        <v>-3.77</v>
      </c>
      <c r="M7" s="10">
        <v>-15.76</v>
      </c>
      <c r="N7" s="6">
        <f t="shared" si="3"/>
        <v>59.415199999999999</v>
      </c>
    </row>
    <row r="8" spans="2:14" x14ac:dyDescent="0.3">
      <c r="B8">
        <v>60</v>
      </c>
      <c r="C8" s="4">
        <v>-5.13</v>
      </c>
      <c r="D8" s="10">
        <v>-79.48</v>
      </c>
      <c r="E8" s="6">
        <f t="shared" si="0"/>
        <v>407.73239999999998</v>
      </c>
      <c r="F8" s="11">
        <v>-5.47</v>
      </c>
      <c r="G8" s="10">
        <v>-6.26</v>
      </c>
      <c r="H8" s="6">
        <f t="shared" si="1"/>
        <v>34.242199999999997</v>
      </c>
      <c r="I8" s="11">
        <v>-5.42</v>
      </c>
      <c r="J8" s="5">
        <v>1.38</v>
      </c>
      <c r="K8" s="6">
        <f t="shared" si="2"/>
        <v>-7.4795999999999996</v>
      </c>
      <c r="L8" s="10">
        <v>-5.35</v>
      </c>
      <c r="M8" s="10">
        <v>-6.22</v>
      </c>
      <c r="N8" s="6">
        <f t="shared" si="3"/>
        <v>33.276999999999994</v>
      </c>
    </row>
    <row r="9" spans="2:14" x14ac:dyDescent="0.3">
      <c r="B9">
        <v>80</v>
      </c>
      <c r="C9" s="4">
        <v>-1.49</v>
      </c>
      <c r="D9" s="10">
        <v>-28.81</v>
      </c>
      <c r="E9" s="6">
        <f t="shared" si="0"/>
        <v>42.926899999999996</v>
      </c>
      <c r="F9" s="11">
        <v>-1.73</v>
      </c>
      <c r="G9" s="10">
        <v>-18.11</v>
      </c>
      <c r="H9" s="6">
        <f t="shared" si="1"/>
        <v>31.330299999999998</v>
      </c>
      <c r="I9" s="11">
        <v>-1.72</v>
      </c>
      <c r="J9" s="10">
        <v>10.62</v>
      </c>
      <c r="K9" s="6">
        <f t="shared" si="2"/>
        <v>-18.266399999999997</v>
      </c>
      <c r="L9" s="10">
        <v>-1.71</v>
      </c>
      <c r="M9" s="10">
        <v>11.81</v>
      </c>
      <c r="N9" s="6">
        <f t="shared" si="3"/>
        <v>-20.1951</v>
      </c>
    </row>
    <row r="10" spans="2:14" x14ac:dyDescent="0.3">
      <c r="B10">
        <v>100</v>
      </c>
      <c r="C10" s="4">
        <v>3.55</v>
      </c>
      <c r="D10" s="10">
        <v>49.46</v>
      </c>
      <c r="E10" s="6">
        <f t="shared" si="0"/>
        <v>175.583</v>
      </c>
      <c r="F10" s="11">
        <v>3.45</v>
      </c>
      <c r="G10" s="10">
        <v>-13.04</v>
      </c>
      <c r="H10" s="6">
        <f t="shared" si="1"/>
        <v>-44.988</v>
      </c>
      <c r="I10" s="11">
        <v>3.38</v>
      </c>
      <c r="J10" s="10">
        <v>9.26</v>
      </c>
      <c r="K10" s="6">
        <f t="shared" si="2"/>
        <v>31.2988</v>
      </c>
      <c r="L10" s="10">
        <v>3.38</v>
      </c>
      <c r="M10" s="10">
        <v>15.84</v>
      </c>
      <c r="N10" s="6">
        <f t="shared" si="3"/>
        <v>53.539200000000001</v>
      </c>
    </row>
    <row r="11" spans="2:14" x14ac:dyDescent="0.3">
      <c r="B11">
        <v>120</v>
      </c>
      <c r="C11" s="4">
        <v>5.26</v>
      </c>
      <c r="D11" s="10">
        <v>80.84</v>
      </c>
      <c r="E11" s="6">
        <f t="shared" si="0"/>
        <v>425.21839999999997</v>
      </c>
      <c r="F11" s="11">
        <v>5.38</v>
      </c>
      <c r="G11" s="10">
        <v>4.1100000000000003</v>
      </c>
      <c r="H11" s="6">
        <f t="shared" si="1"/>
        <v>22.111800000000002</v>
      </c>
      <c r="I11" s="11">
        <v>5.3</v>
      </c>
      <c r="J11" s="10">
        <v>-1</v>
      </c>
      <c r="K11" s="6">
        <f t="shared" si="2"/>
        <v>-5.3</v>
      </c>
      <c r="L11" s="10">
        <v>5.29</v>
      </c>
      <c r="M11" s="10">
        <v>7.3</v>
      </c>
      <c r="N11" s="6">
        <f t="shared" si="3"/>
        <v>38.616999999999997</v>
      </c>
    </row>
    <row r="12" spans="2:14" x14ac:dyDescent="0.3">
      <c r="B12">
        <v>140</v>
      </c>
      <c r="C12" s="4">
        <v>1.98</v>
      </c>
      <c r="D12" s="10">
        <v>36.22</v>
      </c>
      <c r="E12" s="6">
        <f t="shared" si="0"/>
        <v>71.715599999999995</v>
      </c>
      <c r="F12" s="11">
        <v>2.23</v>
      </c>
      <c r="G12" s="10">
        <v>18.350000000000001</v>
      </c>
      <c r="H12" s="6">
        <f t="shared" si="1"/>
        <v>40.920500000000004</v>
      </c>
      <c r="I12" s="11">
        <v>2.2200000000000002</v>
      </c>
      <c r="J12" s="10">
        <v>-9.3800000000000008</v>
      </c>
      <c r="K12" s="6">
        <f t="shared" si="2"/>
        <v>-20.823600000000003</v>
      </c>
      <c r="L12" s="10">
        <v>2.15</v>
      </c>
      <c r="M12" s="10">
        <v>-9.69</v>
      </c>
      <c r="N12" s="6">
        <f t="shared" si="3"/>
        <v>-20.833499999999997</v>
      </c>
    </row>
    <row r="13" spans="2:14" x14ac:dyDescent="0.3">
      <c r="B13">
        <v>160</v>
      </c>
      <c r="C13" s="4">
        <v>-3.14</v>
      </c>
      <c r="D13" s="10">
        <v>-42.69</v>
      </c>
      <c r="E13" s="6">
        <f t="shared" si="0"/>
        <v>134.04660000000001</v>
      </c>
      <c r="F13" s="11">
        <v>-3.07</v>
      </c>
      <c r="G13" s="10">
        <v>14.26</v>
      </c>
      <c r="H13" s="6">
        <f t="shared" si="1"/>
        <v>-43.778199999999998</v>
      </c>
      <c r="I13" s="11">
        <v>-2.97</v>
      </c>
      <c r="J13" s="10">
        <v>-9.64</v>
      </c>
      <c r="K13" s="6">
        <f t="shared" si="2"/>
        <v>28.630800000000004</v>
      </c>
      <c r="L13" s="10">
        <v>-3</v>
      </c>
      <c r="M13" s="10">
        <v>-15.66</v>
      </c>
      <c r="N13" s="6">
        <f t="shared" si="3"/>
        <v>46.980000000000004</v>
      </c>
    </row>
    <row r="14" spans="2:14" x14ac:dyDescent="0.3">
      <c r="B14">
        <v>180</v>
      </c>
      <c r="C14" s="4">
        <v>-5.3</v>
      </c>
      <c r="D14" s="10">
        <v>-80.78</v>
      </c>
      <c r="E14" s="6">
        <f t="shared" si="0"/>
        <v>428.13400000000001</v>
      </c>
      <c r="F14" s="11">
        <v>-5.61</v>
      </c>
      <c r="G14" s="10">
        <v>-2.84</v>
      </c>
      <c r="H14" s="6">
        <f t="shared" si="1"/>
        <v>15.932399999999999</v>
      </c>
      <c r="I14" s="11">
        <v>-5.52</v>
      </c>
      <c r="J14" s="10">
        <v>-0.19</v>
      </c>
      <c r="K14" s="6">
        <f t="shared" si="2"/>
        <v>1.0488</v>
      </c>
      <c r="L14" s="10">
        <v>-5.47</v>
      </c>
      <c r="M14" s="10">
        <v>-9.4600000000000009</v>
      </c>
      <c r="N14" s="6">
        <f t="shared" si="3"/>
        <v>51.746200000000002</v>
      </c>
    </row>
    <row r="15" spans="2:14" x14ac:dyDescent="0.3">
      <c r="B15">
        <v>200</v>
      </c>
      <c r="C15" s="4">
        <v>-2.42</v>
      </c>
      <c r="D15" s="10">
        <v>-42.46</v>
      </c>
      <c r="E15" s="6">
        <f t="shared" si="0"/>
        <v>102.75319999999999</v>
      </c>
      <c r="F15" s="11">
        <v>-2.66</v>
      </c>
      <c r="G15" s="10">
        <v>-17.16</v>
      </c>
      <c r="H15" s="6">
        <f t="shared" si="1"/>
        <v>45.645600000000002</v>
      </c>
      <c r="I15" s="11">
        <v>-2.66</v>
      </c>
      <c r="J15" s="10">
        <v>8.51</v>
      </c>
      <c r="K15" s="6">
        <f t="shared" si="2"/>
        <v>-22.636600000000001</v>
      </c>
      <c r="L15" s="10">
        <v>-2.64</v>
      </c>
      <c r="M15" s="10">
        <v>9.58</v>
      </c>
      <c r="N15" s="6">
        <f t="shared" si="3"/>
        <v>-25.2912</v>
      </c>
    </row>
    <row r="16" spans="2:14" x14ac:dyDescent="0.3">
      <c r="B16">
        <v>220</v>
      </c>
      <c r="C16" s="4">
        <v>2.78</v>
      </c>
      <c r="D16" s="10">
        <v>36.89</v>
      </c>
      <c r="E16" s="6">
        <f t="shared" si="0"/>
        <v>102.55419999999999</v>
      </c>
      <c r="F16" s="11">
        <v>2.61</v>
      </c>
      <c r="G16" s="10">
        <v>-15.2</v>
      </c>
      <c r="H16" s="6">
        <f t="shared" si="1"/>
        <v>-39.671999999999997</v>
      </c>
      <c r="I16" s="11">
        <v>2.58</v>
      </c>
      <c r="J16" s="10">
        <v>11.17</v>
      </c>
      <c r="K16" s="6">
        <f t="shared" si="2"/>
        <v>28.8186</v>
      </c>
      <c r="L16" s="10">
        <v>2.57</v>
      </c>
      <c r="M16" s="10">
        <v>15.79</v>
      </c>
      <c r="N16" s="6">
        <f t="shared" si="3"/>
        <v>40.580299999999994</v>
      </c>
    </row>
    <row r="17" spans="2:14" x14ac:dyDescent="0.3">
      <c r="B17">
        <v>240</v>
      </c>
      <c r="C17" s="4">
        <v>5.32</v>
      </c>
      <c r="D17" s="10">
        <v>80.61</v>
      </c>
      <c r="E17" s="6">
        <f t="shared" si="0"/>
        <v>428.84520000000003</v>
      </c>
      <c r="F17" s="11">
        <v>5.4</v>
      </c>
      <c r="G17" s="10">
        <v>0.66</v>
      </c>
      <c r="H17" s="6">
        <f t="shared" si="1"/>
        <v>3.5640000000000005</v>
      </c>
      <c r="I17" s="11">
        <v>5.31</v>
      </c>
      <c r="J17" s="10">
        <v>0.74</v>
      </c>
      <c r="K17" s="6">
        <f t="shared" si="2"/>
        <v>3.9293999999999998</v>
      </c>
      <c r="L17" s="10">
        <v>5.29</v>
      </c>
      <c r="M17" s="10">
        <v>10.35</v>
      </c>
      <c r="N17" s="6">
        <f t="shared" si="3"/>
        <v>54.7515</v>
      </c>
    </row>
    <row r="18" spans="2:14" x14ac:dyDescent="0.3">
      <c r="B18">
        <v>260</v>
      </c>
      <c r="C18" s="4">
        <v>2.88</v>
      </c>
      <c r="D18" s="10">
        <v>49.47</v>
      </c>
      <c r="E18" s="6">
        <f t="shared" si="0"/>
        <v>142.4736</v>
      </c>
      <c r="F18" s="11">
        <v>3.13</v>
      </c>
      <c r="G18" s="10">
        <v>16.84</v>
      </c>
      <c r="H18" s="6">
        <f t="shared" si="1"/>
        <v>52.709199999999996</v>
      </c>
      <c r="I18" s="11">
        <v>3.1</v>
      </c>
      <c r="J18" s="10">
        <v>-7.49</v>
      </c>
      <c r="K18" s="6">
        <f t="shared" si="2"/>
        <v>-23.219000000000001</v>
      </c>
      <c r="L18" s="10">
        <v>3.07</v>
      </c>
      <c r="M18" s="10">
        <v>-7.38</v>
      </c>
      <c r="N18" s="6">
        <f t="shared" si="3"/>
        <v>-22.656599999999997</v>
      </c>
    </row>
    <row r="19" spans="2:14" x14ac:dyDescent="0.3">
      <c r="B19">
        <v>280</v>
      </c>
      <c r="C19" s="7">
        <v>-2.2999999999999998</v>
      </c>
      <c r="D19" s="8">
        <v>-29.15</v>
      </c>
      <c r="E19" s="9">
        <f>C19*D19</f>
        <v>67.044999999999987</v>
      </c>
      <c r="F19" s="7">
        <v>-2.15</v>
      </c>
      <c r="G19" s="8">
        <v>16.399999999999999</v>
      </c>
      <c r="H19" s="9">
        <f t="shared" si="1"/>
        <v>-35.26</v>
      </c>
      <c r="I19" s="7">
        <v>-2.08</v>
      </c>
      <c r="J19" s="8">
        <v>-11.4</v>
      </c>
      <c r="K19" s="9">
        <f t="shared" si="2"/>
        <v>23.712000000000003</v>
      </c>
      <c r="L19" s="8">
        <v>-2.16</v>
      </c>
      <c r="M19" s="8">
        <v>-15.33</v>
      </c>
      <c r="N19" s="9">
        <f t="shared" si="3"/>
        <v>33.1128</v>
      </c>
    </row>
  </sheetData>
  <mergeCells count="4"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246-9CF1-42B3-BC09-BE1182F4E029}">
  <dimension ref="B2:R22"/>
  <sheetViews>
    <sheetView tabSelected="1" workbookViewId="0">
      <selection activeCell="B15" sqref="B15:O22"/>
    </sheetView>
  </sheetViews>
  <sheetFormatPr defaultRowHeight="14.4" x14ac:dyDescent="0.3"/>
  <sheetData>
    <row r="2" spans="2:18" x14ac:dyDescent="0.3">
      <c r="B2">
        <v>50</v>
      </c>
      <c r="C2" t="s">
        <v>13</v>
      </c>
      <c r="D2">
        <f>2*PI()*B2</f>
        <v>314.15926535897933</v>
      </c>
      <c r="E2" t="s">
        <v>26</v>
      </c>
    </row>
    <row r="4" spans="2:18" x14ac:dyDescent="0.3">
      <c r="C4" t="s">
        <v>17</v>
      </c>
      <c r="D4" t="s">
        <v>18</v>
      </c>
      <c r="E4" t="s">
        <v>8</v>
      </c>
      <c r="F4" t="s">
        <v>9</v>
      </c>
      <c r="G4" t="s">
        <v>10</v>
      </c>
      <c r="H4" t="s">
        <v>19</v>
      </c>
      <c r="I4" t="s">
        <v>16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Q4" t="s">
        <v>11</v>
      </c>
      <c r="R4" t="s">
        <v>12</v>
      </c>
    </row>
    <row r="5" spans="2:18" x14ac:dyDescent="0.3">
      <c r="B5" t="s">
        <v>2</v>
      </c>
      <c r="C5" s="13">
        <v>5.32</v>
      </c>
      <c r="D5" s="14">
        <v>81.489999999999995</v>
      </c>
      <c r="E5" s="14">
        <v>0</v>
      </c>
      <c r="F5" s="14">
        <f>360*E5/289</f>
        <v>0</v>
      </c>
      <c r="G5" s="14">
        <f>COS(RADIANS(F5))</f>
        <v>1</v>
      </c>
      <c r="H5" s="14">
        <f>Q5*R5</f>
        <v>216.76339999999996</v>
      </c>
      <c r="I5" s="14">
        <f>H5*G5</f>
        <v>216.76339999999996</v>
      </c>
      <c r="J5" s="14">
        <f>H5*SIN(RADIANS(F5))</f>
        <v>0</v>
      </c>
      <c r="K5" s="14">
        <f>C5/D5</f>
        <v>6.5284083936679352E-2</v>
      </c>
      <c r="L5" s="14">
        <f>K5*G5</f>
        <v>6.5284083936679352E-2</v>
      </c>
      <c r="M5" s="14">
        <f>K5*SIN(RADIANS(F5))</f>
        <v>0</v>
      </c>
      <c r="N5" s="14" t="s">
        <v>27</v>
      </c>
      <c r="O5" s="15" t="s">
        <v>27</v>
      </c>
      <c r="Q5">
        <f>C5/SQRT(2)</f>
        <v>3.7618080759124326</v>
      </c>
      <c r="R5">
        <f>D5/SQRT(2)</f>
        <v>57.622131598891748</v>
      </c>
    </row>
    <row r="6" spans="2:18" x14ac:dyDescent="0.3">
      <c r="B6" t="s">
        <v>1</v>
      </c>
      <c r="C6" s="16">
        <v>5.42</v>
      </c>
      <c r="D6" s="17">
        <v>19.14</v>
      </c>
      <c r="E6" s="17">
        <v>29</v>
      </c>
      <c r="F6" s="17">
        <f t="shared" ref="F6:F11" si="0">360*E6/289</f>
        <v>36.12456747404844</v>
      </c>
      <c r="G6" s="17">
        <f t="shared" ref="G6:G11" si="1">COS(RADIANS(F6))</f>
        <v>0.80773717206427065</v>
      </c>
      <c r="H6" s="17">
        <f t="shared" ref="H6:H11" si="2">Q6*R6</f>
        <v>51.869399999999992</v>
      </c>
      <c r="I6" s="17">
        <f t="shared" ref="I6:I11" si="3">H6*G6</f>
        <v>41.896842472670471</v>
      </c>
      <c r="J6" s="17">
        <f t="shared" ref="J6:J10" si="4">H6*SIN(RADIANS(F6))</f>
        <v>30.579229015464641</v>
      </c>
      <c r="K6" s="17">
        <f t="shared" ref="K6:K11" si="5">C6/D6</f>
        <v>0.2831765935214211</v>
      </c>
      <c r="L6" s="17">
        <f t="shared" ref="L6:L11" si="6">K6*G6</f>
        <v>0.22873226084578616</v>
      </c>
      <c r="M6" s="17">
        <f t="shared" ref="M6:M11" si="7">K6*SIN(RADIANS(F6))</f>
        <v>0.16694470931051214</v>
      </c>
      <c r="N6" s="17">
        <f>M6/$D$2</f>
        <v>5.314015141961514E-4</v>
      </c>
      <c r="O6" s="18" t="s">
        <v>27</v>
      </c>
      <c r="Q6">
        <f t="shared" ref="Q6:Q11" si="8">C6/SQRT(2)</f>
        <v>3.8325187540310872</v>
      </c>
      <c r="R6">
        <f t="shared" ref="R6:R11" si="9">D6/SQRT(2)</f>
        <v>13.534023791910519</v>
      </c>
    </row>
    <row r="7" spans="2:18" x14ac:dyDescent="0.3">
      <c r="B7" t="s">
        <v>5</v>
      </c>
      <c r="C7" s="16">
        <v>5.42</v>
      </c>
      <c r="D7" s="17">
        <v>17.62</v>
      </c>
      <c r="E7" s="17">
        <v>25</v>
      </c>
      <c r="F7" s="17">
        <f t="shared" si="0"/>
        <v>31.141868512110726</v>
      </c>
      <c r="G7" s="17">
        <f t="shared" si="1"/>
        <v>0.85588940270126246</v>
      </c>
      <c r="H7" s="17">
        <f t="shared" si="2"/>
        <v>47.750199999999992</v>
      </c>
      <c r="I7" s="17">
        <f t="shared" si="3"/>
        <v>40.868890156865817</v>
      </c>
      <c r="J7" s="17">
        <f t="shared" si="4"/>
        <v>24.694441021939245</v>
      </c>
      <c r="K7" s="17">
        <f t="shared" si="5"/>
        <v>0.30760499432463106</v>
      </c>
      <c r="L7" s="17">
        <f t="shared" si="6"/>
        <v>0.2632758548604337</v>
      </c>
      <c r="M7" s="17">
        <f t="shared" si="7"/>
        <v>0.159080661241284</v>
      </c>
      <c r="N7" s="17">
        <f>M7/$D$2</f>
        <v>5.0636947173755267E-4</v>
      </c>
      <c r="O7" s="18" t="s">
        <v>27</v>
      </c>
      <c r="Q7">
        <f t="shared" si="8"/>
        <v>3.8325187540310872</v>
      </c>
      <c r="R7">
        <f t="shared" si="9"/>
        <v>12.459221484506967</v>
      </c>
    </row>
    <row r="8" spans="2:18" x14ac:dyDescent="0.3">
      <c r="B8" t="s">
        <v>3</v>
      </c>
      <c r="C8" s="16">
        <v>5.33</v>
      </c>
      <c r="D8" s="17">
        <v>12.55</v>
      </c>
      <c r="E8" s="17">
        <v>31</v>
      </c>
      <c r="F8" s="17">
        <f t="shared" si="0"/>
        <v>38.615916955017298</v>
      </c>
      <c r="G8" s="17">
        <f t="shared" si="1"/>
        <v>0.78134712647099591</v>
      </c>
      <c r="H8" s="17">
        <f t="shared" si="2"/>
        <v>33.445749999999997</v>
      </c>
      <c r="I8" s="17">
        <f t="shared" si="3"/>
        <v>26.132740655167311</v>
      </c>
      <c r="J8" s="17">
        <f t="shared" si="4"/>
        <v>20.873381587856468</v>
      </c>
      <c r="K8" s="17">
        <f t="shared" si="5"/>
        <v>0.42470119521912347</v>
      </c>
      <c r="L8" s="17">
        <f t="shared" si="6"/>
        <v>0.33183905849325962</v>
      </c>
      <c r="M8" s="17">
        <f t="shared" si="7"/>
        <v>0.26505460659807267</v>
      </c>
      <c r="N8" s="17" t="s">
        <v>27</v>
      </c>
      <c r="O8" s="18">
        <f>1/$D$2/M8</f>
        <v>1.2009219166919593E-2</v>
      </c>
      <c r="Q8">
        <f t="shared" si="8"/>
        <v>3.7688791437242979</v>
      </c>
      <c r="R8">
        <f t="shared" si="9"/>
        <v>8.8741901038911717</v>
      </c>
    </row>
    <row r="9" spans="2:18" x14ac:dyDescent="0.3">
      <c r="B9" t="s">
        <v>6</v>
      </c>
      <c r="C9" s="16">
        <v>5.33</v>
      </c>
      <c r="D9" s="17">
        <v>12.71</v>
      </c>
      <c r="E9" s="17">
        <v>28</v>
      </c>
      <c r="F9" s="17">
        <f t="shared" si="0"/>
        <v>34.878892733564015</v>
      </c>
      <c r="G9" s="17">
        <f t="shared" si="1"/>
        <v>0.82036259377619802</v>
      </c>
      <c r="H9" s="17">
        <f t="shared" si="2"/>
        <v>33.872149999999998</v>
      </c>
      <c r="I9" s="17">
        <f t="shared" si="3"/>
        <v>27.787444830776444</v>
      </c>
      <c r="J9" s="17">
        <f t="shared" si="4"/>
        <v>19.369575509005234</v>
      </c>
      <c r="K9" s="17">
        <f t="shared" si="5"/>
        <v>0.41935483870967738</v>
      </c>
      <c r="L9" s="17">
        <f t="shared" si="6"/>
        <v>0.3440230231964701</v>
      </c>
      <c r="M9" s="17">
        <f t="shared" si="7"/>
        <v>0.2398054216651086</v>
      </c>
      <c r="N9" s="17" t="s">
        <v>27</v>
      </c>
      <c r="O9" s="18">
        <f>1/$D$2/M9</f>
        <v>1.3273673462992616E-2</v>
      </c>
      <c r="Q9">
        <f t="shared" si="8"/>
        <v>3.7688791437242979</v>
      </c>
      <c r="R9">
        <f t="shared" si="9"/>
        <v>8.9873271888810198</v>
      </c>
    </row>
    <row r="10" spans="2:18" x14ac:dyDescent="0.3">
      <c r="B10" t="s">
        <v>7</v>
      </c>
      <c r="C10" s="16">
        <v>5.29</v>
      </c>
      <c r="D10" s="17">
        <v>17.329999999999998</v>
      </c>
      <c r="E10" s="17">
        <v>24</v>
      </c>
      <c r="F10" s="17">
        <f t="shared" si="0"/>
        <v>29.896193771626297</v>
      </c>
      <c r="G10" s="17">
        <f t="shared" si="1"/>
        <v>0.86692986217003765</v>
      </c>
      <c r="H10" s="17">
        <f t="shared" si="2"/>
        <v>45.837849999999989</v>
      </c>
      <c r="I10" s="17">
        <f t="shared" si="3"/>
        <v>39.738200982670854</v>
      </c>
      <c r="J10" s="17">
        <f t="shared" si="4"/>
        <v>22.846966435029326</v>
      </c>
      <c r="K10" s="17">
        <f t="shared" si="5"/>
        <v>0.30525100980957881</v>
      </c>
      <c r="L10" s="17">
        <f t="shared" si="6"/>
        <v>0.26463121586148297</v>
      </c>
      <c r="M10" s="17">
        <f t="shared" si="7"/>
        <v>0.15214630649950328</v>
      </c>
      <c r="N10" s="17" t="s">
        <v>27</v>
      </c>
      <c r="O10" s="18" t="s">
        <v>27</v>
      </c>
      <c r="Q10">
        <f t="shared" si="8"/>
        <v>3.7405948724768363</v>
      </c>
      <c r="R10">
        <f t="shared" si="9"/>
        <v>12.254160517962866</v>
      </c>
    </row>
    <row r="11" spans="2:18" x14ac:dyDescent="0.3">
      <c r="B11" t="s">
        <v>4</v>
      </c>
      <c r="C11" s="19">
        <v>5.3</v>
      </c>
      <c r="D11" s="20">
        <v>15.85</v>
      </c>
      <c r="E11" s="20">
        <v>19</v>
      </c>
      <c r="F11" s="20">
        <f t="shared" si="0"/>
        <v>23.667820069204151</v>
      </c>
      <c r="G11" s="20">
        <f t="shared" si="1"/>
        <v>0.91588820116532332</v>
      </c>
      <c r="H11" s="20">
        <f t="shared" si="2"/>
        <v>42.002499999999991</v>
      </c>
      <c r="I11" s="20">
        <f t="shared" si="3"/>
        <v>38.469594169446488</v>
      </c>
      <c r="J11" s="20">
        <f>H11*SIN(RADIANS(F11))</f>
        <v>16.861207865633123</v>
      </c>
      <c r="K11" s="20">
        <f t="shared" si="5"/>
        <v>0.33438485804416401</v>
      </c>
      <c r="L11" s="20">
        <f t="shared" si="6"/>
        <v>0.30625914613099137</v>
      </c>
      <c r="M11" s="20">
        <f t="shared" si="7"/>
        <v>0.13423326227255222</v>
      </c>
      <c r="N11" s="20" t="s">
        <v>27</v>
      </c>
      <c r="O11" s="21" t="s">
        <v>27</v>
      </c>
      <c r="Q11">
        <f t="shared" si="8"/>
        <v>3.7476659402887016</v>
      </c>
      <c r="R11">
        <f t="shared" si="9"/>
        <v>11.207642481806777</v>
      </c>
    </row>
    <row r="13" spans="2:18" x14ac:dyDescent="0.3">
      <c r="B13">
        <v>100</v>
      </c>
      <c r="C13" t="s">
        <v>13</v>
      </c>
      <c r="D13">
        <f>2*PI()*B13</f>
        <v>628.31853071795865</v>
      </c>
      <c r="E13" t="s">
        <v>26</v>
      </c>
    </row>
    <row r="15" spans="2:18" x14ac:dyDescent="0.3">
      <c r="C15" t="s">
        <v>17</v>
      </c>
      <c r="D15" t="s">
        <v>18</v>
      </c>
      <c r="E15" t="s">
        <v>8</v>
      </c>
      <c r="F15" t="s">
        <v>9</v>
      </c>
      <c r="G15" t="s">
        <v>10</v>
      </c>
      <c r="H15" t="s">
        <v>19</v>
      </c>
      <c r="I15" t="s">
        <v>16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 t="s">
        <v>25</v>
      </c>
      <c r="Q15" t="s">
        <v>11</v>
      </c>
      <c r="R15" t="s">
        <v>12</v>
      </c>
    </row>
    <row r="16" spans="2:18" x14ac:dyDescent="0.3">
      <c r="B16" t="s">
        <v>2</v>
      </c>
      <c r="C16" s="13">
        <v>7.75</v>
      </c>
      <c r="D16" s="14">
        <v>87.3</v>
      </c>
      <c r="E16" s="14">
        <v>2</v>
      </c>
      <c r="F16" s="14">
        <f>360*E16/289</f>
        <v>2.4913494809688581</v>
      </c>
      <c r="G16" s="14">
        <f>COS(RADIANS(F16))</f>
        <v>0.99905479585200452</v>
      </c>
      <c r="H16" s="14">
        <f>Q16*R16</f>
        <v>338.28749999999997</v>
      </c>
      <c r="I16" s="14">
        <f>H16*G16</f>
        <v>337.96774925178494</v>
      </c>
      <c r="J16" s="14">
        <f>H16*SIN(RADIANS(F16))</f>
        <v>14.704867287146952</v>
      </c>
      <c r="K16" s="14">
        <f>C16/D16</f>
        <v>8.8774341351660943E-2</v>
      </c>
      <c r="L16" s="14">
        <f>K16*G16</f>
        <v>8.8690431475979783E-2</v>
      </c>
      <c r="M16" s="14">
        <f>K16*SIN(RADIANS(F16))</f>
        <v>3.8588919427411774E-3</v>
      </c>
      <c r="N16" s="14" t="s">
        <v>27</v>
      </c>
      <c r="O16" s="15" t="s">
        <v>27</v>
      </c>
      <c r="Q16">
        <f t="shared" ref="Q16:R18" si="10">C16/SQRT(2)</f>
        <v>5.4800775541957432</v>
      </c>
      <c r="R16">
        <f t="shared" si="10"/>
        <v>61.730421997585594</v>
      </c>
    </row>
    <row r="17" spans="2:18" x14ac:dyDescent="0.3">
      <c r="B17" t="s">
        <v>1</v>
      </c>
      <c r="C17" s="16">
        <v>5.83</v>
      </c>
      <c r="D17" s="17">
        <v>10.42</v>
      </c>
      <c r="E17" s="17">
        <v>30</v>
      </c>
      <c r="F17" s="17">
        <f t="shared" ref="F17:F22" si="11">360*E17/289</f>
        <v>37.370242214532873</v>
      </c>
      <c r="G17" s="17">
        <f t="shared" ref="G17:G22" si="12">COS(RADIANS(F17))</f>
        <v>0.79472996697634601</v>
      </c>
      <c r="H17" s="17">
        <f t="shared" ref="H17:H22" si="13">Q17*R17</f>
        <v>30.374299999999991</v>
      </c>
      <c r="I17" s="17">
        <f t="shared" ref="I17:I22" si="14">H17*G17</f>
        <v>24.13936643592962</v>
      </c>
      <c r="J17" s="17">
        <f t="shared" ref="J17:J21" si="15">H17*SIN(RADIANS(F17))</f>
        <v>18.436081160645664</v>
      </c>
      <c r="K17" s="17">
        <f t="shared" ref="K17:K22" si="16">C17/D17</f>
        <v>0.55950095969289826</v>
      </c>
      <c r="L17" s="17">
        <f t="shared" ref="L17:L22" si="17">K17*G17</f>
        <v>0.44465217921997091</v>
      </c>
      <c r="M17" s="17">
        <f t="shared" ref="M17:M22" si="18">K17*SIN(RADIANS(F17))</f>
        <v>0.33959647143662286</v>
      </c>
      <c r="N17" s="17">
        <f>M17/$D$13</f>
        <v>5.4048457085704169E-4</v>
      </c>
      <c r="O17" s="18" t="s">
        <v>27</v>
      </c>
      <c r="Q17">
        <f t="shared" si="10"/>
        <v>4.1224325343175714</v>
      </c>
      <c r="R17">
        <f t="shared" si="10"/>
        <v>7.3680526599638245</v>
      </c>
    </row>
    <row r="18" spans="2:18" x14ac:dyDescent="0.3">
      <c r="B18" t="s">
        <v>5</v>
      </c>
      <c r="C18" s="16">
        <v>5.83</v>
      </c>
      <c r="D18" s="17">
        <v>10.17</v>
      </c>
      <c r="E18" s="17">
        <v>26</v>
      </c>
      <c r="F18" s="17">
        <f t="shared" si="11"/>
        <v>32.387543252595158</v>
      </c>
      <c r="G18" s="17">
        <f t="shared" si="12"/>
        <v>0.84444440032305479</v>
      </c>
      <c r="H18" s="17">
        <f t="shared" si="13"/>
        <v>29.645549999999993</v>
      </c>
      <c r="I18" s="17">
        <f t="shared" si="14"/>
        <v>25.034018691997129</v>
      </c>
      <c r="J18" s="17">
        <f t="shared" si="15"/>
        <v>15.879437739770191</v>
      </c>
      <c r="K18" s="17">
        <f t="shared" si="16"/>
        <v>0.5732546705998034</v>
      </c>
      <c r="L18" s="17">
        <f t="shared" si="17"/>
        <v>0.48408169654704131</v>
      </c>
      <c r="M18" s="17">
        <f t="shared" si="18"/>
        <v>0.30705997530226459</v>
      </c>
      <c r="N18" s="17">
        <f>M18/$D$13</f>
        <v>4.8870112895030705E-4</v>
      </c>
      <c r="O18" s="18" t="s">
        <v>27</v>
      </c>
      <c r="Q18">
        <f t="shared" si="10"/>
        <v>4.1224325343175714</v>
      </c>
      <c r="R18">
        <f t="shared" si="10"/>
        <v>7.191275964667188</v>
      </c>
    </row>
    <row r="19" spans="2:18" x14ac:dyDescent="0.3">
      <c r="B19" t="s">
        <v>3</v>
      </c>
      <c r="C19" s="16">
        <v>5.78</v>
      </c>
      <c r="D19" s="22">
        <v>25.64</v>
      </c>
      <c r="E19" s="17">
        <v>22</v>
      </c>
      <c r="F19" s="17">
        <f t="shared" si="11"/>
        <v>27.40484429065744</v>
      </c>
      <c r="G19" s="17">
        <f t="shared" si="12"/>
        <v>0.88777647261353188</v>
      </c>
      <c r="H19" s="17">
        <f t="shared" si="13"/>
        <v>74.099599999999995</v>
      </c>
      <c r="I19" s="17">
        <f t="shared" si="14"/>
        <v>65.783881510073655</v>
      </c>
      <c r="J19" s="17">
        <f t="shared" si="15"/>
        <v>34.106182044148362</v>
      </c>
      <c r="K19" s="17">
        <f t="shared" si="16"/>
        <v>0.22542901716068645</v>
      </c>
      <c r="L19" s="17">
        <f t="shared" si="17"/>
        <v>0.20013057767964956</v>
      </c>
      <c r="M19" s="17">
        <f t="shared" si="18"/>
        <v>0.10375930635679298</v>
      </c>
      <c r="N19" s="17" t="s">
        <v>27</v>
      </c>
      <c r="O19" s="18">
        <f>1/$D$13/M19</f>
        <v>1.5338859585723867E-2</v>
      </c>
      <c r="Q19">
        <f t="shared" ref="Q19:Q22" si="19">C19/SQRT(2)</f>
        <v>4.087077195258245</v>
      </c>
      <c r="R19">
        <f t="shared" ref="R19:R22" si="20">D19/SQRT(2)</f>
        <v>18.130217869623078</v>
      </c>
    </row>
    <row r="20" spans="2:18" x14ac:dyDescent="0.3">
      <c r="B20" t="s">
        <v>6</v>
      </c>
      <c r="C20" s="16">
        <v>5.76</v>
      </c>
      <c r="D20" s="22">
        <v>24.86</v>
      </c>
      <c r="E20" s="17">
        <v>19</v>
      </c>
      <c r="F20" s="17">
        <f t="shared" si="11"/>
        <v>23.667820069204151</v>
      </c>
      <c r="G20" s="17">
        <f t="shared" si="12"/>
        <v>0.91588820116532332</v>
      </c>
      <c r="H20" s="17">
        <f t="shared" si="13"/>
        <v>71.596799999999988</v>
      </c>
      <c r="I20" s="17">
        <f t="shared" si="14"/>
        <v>65.574664361193413</v>
      </c>
      <c r="J20" s="17">
        <f t="shared" si="15"/>
        <v>28.741349379540782</v>
      </c>
      <c r="K20" s="17">
        <f t="shared" si="16"/>
        <v>0.23169750603378922</v>
      </c>
      <c r="L20" s="17">
        <f t="shared" si="17"/>
        <v>0.21220901201577885</v>
      </c>
      <c r="M20" s="17">
        <f t="shared" si="18"/>
        <v>9.301112579452428E-2</v>
      </c>
      <c r="N20" s="17" t="s">
        <v>27</v>
      </c>
      <c r="O20" s="18">
        <f>1/$D$13/M20</f>
        <v>1.7111387668126157E-2</v>
      </c>
      <c r="Q20">
        <f t="shared" si="19"/>
        <v>4.0729350596345135</v>
      </c>
      <c r="R20">
        <f t="shared" si="20"/>
        <v>17.578674580297569</v>
      </c>
    </row>
    <row r="21" spans="2:18" x14ac:dyDescent="0.3">
      <c r="B21" t="s">
        <v>7</v>
      </c>
      <c r="C21" s="16">
        <v>5.84</v>
      </c>
      <c r="D21" s="22">
        <v>16.329999999999998</v>
      </c>
      <c r="E21" s="17">
        <v>25</v>
      </c>
      <c r="F21" s="17">
        <f t="shared" si="11"/>
        <v>31.141868512110726</v>
      </c>
      <c r="G21" s="17">
        <f t="shared" si="12"/>
        <v>0.85588940270126246</v>
      </c>
      <c r="H21" s="17">
        <f t="shared" si="13"/>
        <v>47.683599999999998</v>
      </c>
      <c r="I21" s="17">
        <f t="shared" si="14"/>
        <v>40.811887922645916</v>
      </c>
      <c r="J21" s="17">
        <f t="shared" si="15"/>
        <v>24.659998239038629</v>
      </c>
      <c r="K21" s="17">
        <f t="shared" si="16"/>
        <v>0.35762400489895901</v>
      </c>
      <c r="L21" s="17">
        <f t="shared" si="17"/>
        <v>0.30608659594460341</v>
      </c>
      <c r="M21" s="17">
        <f t="shared" si="18"/>
        <v>0.18494843784962275</v>
      </c>
      <c r="N21" s="17" t="s">
        <v>27</v>
      </c>
      <c r="O21" s="18" t="s">
        <v>27</v>
      </c>
      <c r="Q21">
        <f t="shared" si="19"/>
        <v>4.1295036021294376</v>
      </c>
      <c r="R21">
        <f t="shared" si="20"/>
        <v>11.54705373677632</v>
      </c>
    </row>
    <row r="22" spans="2:18" x14ac:dyDescent="0.3">
      <c r="B22" t="s">
        <v>4</v>
      </c>
      <c r="C22" s="19">
        <v>5.83</v>
      </c>
      <c r="D22" s="20">
        <v>15.9</v>
      </c>
      <c r="E22" s="20">
        <v>22</v>
      </c>
      <c r="F22" s="20">
        <f t="shared" si="11"/>
        <v>27.40484429065744</v>
      </c>
      <c r="G22" s="20">
        <f t="shared" si="12"/>
        <v>0.88777647261353188</v>
      </c>
      <c r="H22" s="20">
        <f t="shared" si="13"/>
        <v>46.348499999999987</v>
      </c>
      <c r="I22" s="20">
        <f t="shared" si="14"/>
        <v>41.147107840928271</v>
      </c>
      <c r="J22" s="20">
        <f>H22*SIN(RADIANS(F22))</f>
        <v>21.333048740792258</v>
      </c>
      <c r="K22" s="20">
        <f t="shared" si="16"/>
        <v>0.36666666666666664</v>
      </c>
      <c r="L22" s="20">
        <f t="shared" si="17"/>
        <v>0.32551803995829498</v>
      </c>
      <c r="M22" s="20">
        <f t="shared" si="18"/>
        <v>0.16876744385738113</v>
      </c>
      <c r="N22" s="20" t="s">
        <v>27</v>
      </c>
      <c r="O22" s="21" t="s">
        <v>27</v>
      </c>
      <c r="Q22">
        <f t="shared" si="19"/>
        <v>4.1224325343175714</v>
      </c>
      <c r="R22">
        <f t="shared" si="20"/>
        <v>11.242997820866105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Антанович</dc:creator>
  <cp:lastModifiedBy>Саша Антанович</cp:lastModifiedBy>
  <dcterms:created xsi:type="dcterms:W3CDTF">2023-09-25T11:19:28Z</dcterms:created>
  <dcterms:modified xsi:type="dcterms:W3CDTF">2023-10-09T11:55:48Z</dcterms:modified>
</cp:coreProperties>
</file>