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2024-2025\1.FANLAR 2024-2025\2. PYTHON DASTURLASH TILI\"/>
    </mc:Choice>
  </mc:AlternateContent>
  <xr:revisionPtr revIDLastSave="0" documentId="13_ncr:1_{62F2C470-A4BE-43E6-B200-1D8D9E528AB7}" xr6:coauthVersionLast="45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ZR-146-21" sheetId="10" r:id="rId1"/>
    <sheet name="RT-145-21" sheetId="13" r:id="rId2"/>
    <sheet name="AT-142-21" sheetId="12" r:id="rId3"/>
    <sheet name="KX-148-21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9" roundtripDataChecksum="vLPxNp4VePPU7+RqbqTjiJ0nIhK5MXvoxGHnPUSJCd4="/>
    </ext>
  </extLst>
</workbook>
</file>

<file path=xl/calcChain.xml><?xml version="1.0" encoding="utf-8"?>
<calcChain xmlns="http://schemas.openxmlformats.org/spreadsheetml/2006/main">
  <c r="BC9" i="13" l="1"/>
  <c r="BD9" i="13"/>
  <c r="M25" i="13"/>
  <c r="N25" i="13"/>
  <c r="AF25" i="13" s="1"/>
  <c r="Y25" i="13"/>
  <c r="Z25" i="13"/>
  <c r="AI25" i="13"/>
  <c r="M26" i="13"/>
  <c r="N26" i="13"/>
  <c r="Y26" i="13"/>
  <c r="Z26" i="13"/>
  <c r="AI26" i="13" s="1"/>
  <c r="AL25" i="13" l="1"/>
  <c r="AR25" i="13" s="1"/>
  <c r="AZ25" i="13" s="1"/>
  <c r="AF26" i="13"/>
  <c r="AL26" i="13" s="1"/>
  <c r="AR26" i="13" s="1"/>
  <c r="AU26" i="13" s="1"/>
  <c r="G36" i="13"/>
  <c r="G35" i="13"/>
  <c r="G34" i="13"/>
  <c r="G33" i="13"/>
  <c r="G32" i="13"/>
  <c r="G31" i="13"/>
  <c r="Z24" i="13"/>
  <c r="Y24" i="13"/>
  <c r="N24" i="13"/>
  <c r="M24" i="13"/>
  <c r="Z23" i="13"/>
  <c r="Y23" i="13"/>
  <c r="N23" i="13"/>
  <c r="M23" i="13"/>
  <c r="Z22" i="13"/>
  <c r="Y22" i="13"/>
  <c r="N22" i="13"/>
  <c r="M22" i="13"/>
  <c r="Z21" i="13"/>
  <c r="Y21" i="13"/>
  <c r="N21" i="13"/>
  <c r="M21" i="13"/>
  <c r="Z20" i="13"/>
  <c r="Y20" i="13"/>
  <c r="N20" i="13"/>
  <c r="M20" i="13"/>
  <c r="Z19" i="13"/>
  <c r="Y19" i="13"/>
  <c r="N19" i="13"/>
  <c r="M19" i="13"/>
  <c r="Y17" i="13"/>
  <c r="AI24" i="13" s="1"/>
  <c r="M17" i="13"/>
  <c r="BD12" i="13"/>
  <c r="BC12" i="13"/>
  <c r="BD11" i="13"/>
  <c r="BC11" i="13"/>
  <c r="BD8" i="13"/>
  <c r="BC8" i="13"/>
  <c r="BD7" i="13"/>
  <c r="BC7" i="13"/>
  <c r="BD6" i="13"/>
  <c r="BC6" i="13"/>
  <c r="BD5" i="13"/>
  <c r="BC5" i="13"/>
  <c r="BD3" i="13"/>
  <c r="AU25" i="13" l="1"/>
  <c r="AZ26" i="13"/>
  <c r="AY26" i="13" s="1"/>
  <c r="AF19" i="13"/>
  <c r="AF21" i="13"/>
  <c r="AF20" i="13"/>
  <c r="AL20" i="13" s="1"/>
  <c r="AR20" i="13" s="1"/>
  <c r="AF22" i="13"/>
  <c r="AF24" i="13"/>
  <c r="AL24" i="13" s="1"/>
  <c r="AR24" i="13" s="1"/>
  <c r="AF23" i="13"/>
  <c r="BC25" i="13"/>
  <c r="AY25" i="13"/>
  <c r="AI19" i="13"/>
  <c r="AI20" i="13"/>
  <c r="AI21" i="13"/>
  <c r="AI22" i="13"/>
  <c r="AI23" i="13"/>
  <c r="N30" i="11"/>
  <c r="M30" i="11"/>
  <c r="M27" i="11"/>
  <c r="N27" i="11"/>
  <c r="Y27" i="11"/>
  <c r="Z27" i="11"/>
  <c r="AI27" i="11" s="1"/>
  <c r="M28" i="11"/>
  <c r="N28" i="11"/>
  <c r="Y28" i="11"/>
  <c r="Z28" i="11"/>
  <c r="AI28" i="11" s="1"/>
  <c r="M29" i="11"/>
  <c r="N29" i="11"/>
  <c r="Y29" i="11"/>
  <c r="Z29" i="11"/>
  <c r="AI29" i="11"/>
  <c r="Y30" i="11"/>
  <c r="Z30" i="11"/>
  <c r="AI30" i="11"/>
  <c r="BC14" i="11"/>
  <c r="BD14" i="11"/>
  <c r="BC11" i="11"/>
  <c r="BD11" i="11"/>
  <c r="BC12" i="11"/>
  <c r="BD12" i="11"/>
  <c r="BC13" i="11"/>
  <c r="BD13" i="11"/>
  <c r="Z26" i="11"/>
  <c r="Y26" i="11"/>
  <c r="N26" i="11"/>
  <c r="M26" i="11"/>
  <c r="Z25" i="11"/>
  <c r="Y25" i="11"/>
  <c r="N25" i="11"/>
  <c r="M25" i="11"/>
  <c r="Z24" i="11"/>
  <c r="Y24" i="11"/>
  <c r="N24" i="11"/>
  <c r="M24" i="11"/>
  <c r="Z23" i="11"/>
  <c r="Y23" i="11"/>
  <c r="N23" i="11"/>
  <c r="M23" i="11"/>
  <c r="Z22" i="11"/>
  <c r="Y22" i="11"/>
  <c r="N22" i="11"/>
  <c r="M22" i="11"/>
  <c r="Z21" i="11"/>
  <c r="Y21" i="11"/>
  <c r="N21" i="11"/>
  <c r="M21" i="11"/>
  <c r="Y19" i="11"/>
  <c r="AI26" i="11" s="1"/>
  <c r="M19" i="11"/>
  <c r="BD10" i="11"/>
  <c r="BC10" i="11"/>
  <c r="BD9" i="11"/>
  <c r="BC9" i="11"/>
  <c r="BD8" i="11"/>
  <c r="BC8" i="11"/>
  <c r="BD7" i="11"/>
  <c r="BC7" i="11"/>
  <c r="BD6" i="11"/>
  <c r="BC6" i="11"/>
  <c r="BD5" i="11"/>
  <c r="BC5" i="11"/>
  <c r="BD3" i="11"/>
  <c r="AL19" i="13" l="1"/>
  <c r="AR19" i="13" s="1"/>
  <c r="AZ19" i="13" s="1"/>
  <c r="AL23" i="13"/>
  <c r="AR23" i="13" s="1"/>
  <c r="AU23" i="13" s="1"/>
  <c r="BC26" i="13"/>
  <c r="AL21" i="13"/>
  <c r="AR21" i="13" s="1"/>
  <c r="AU21" i="13" s="1"/>
  <c r="AL22" i="13"/>
  <c r="AR22" i="13" s="1"/>
  <c r="AZ22" i="13" s="1"/>
  <c r="AZ23" i="13"/>
  <c r="AZ20" i="13"/>
  <c r="AU20" i="13"/>
  <c r="AU24" i="13"/>
  <c r="AZ24" i="13"/>
  <c r="AU19" i="13"/>
  <c r="AF27" i="11"/>
  <c r="AL27" i="11" s="1"/>
  <c r="AR27" i="11" s="1"/>
  <c r="AZ27" i="11" s="1"/>
  <c r="AF30" i="11"/>
  <c r="AL30" i="11" s="1"/>
  <c r="AR30" i="11" s="1"/>
  <c r="AZ30" i="11" s="1"/>
  <c r="AF29" i="11"/>
  <c r="AL29" i="11" s="1"/>
  <c r="AR29" i="11" s="1"/>
  <c r="AZ29" i="11" s="1"/>
  <c r="AF28" i="11"/>
  <c r="AL28" i="11" s="1"/>
  <c r="AR28" i="11" s="1"/>
  <c r="AF26" i="11"/>
  <c r="AL26" i="11" s="1"/>
  <c r="AR26" i="11" s="1"/>
  <c r="AF22" i="11"/>
  <c r="AF21" i="11"/>
  <c r="AF23" i="11"/>
  <c r="AF24" i="11"/>
  <c r="AF25" i="11"/>
  <c r="AI21" i="11"/>
  <c r="AI22" i="11"/>
  <c r="AI23" i="11"/>
  <c r="AI24" i="11"/>
  <c r="AI25" i="11"/>
  <c r="G34" i="12"/>
  <c r="G33" i="12"/>
  <c r="G32" i="12"/>
  <c r="G31" i="12"/>
  <c r="G30" i="12"/>
  <c r="G29" i="12"/>
  <c r="Z22" i="12"/>
  <c r="AI22" i="12" s="1"/>
  <c r="Y22" i="12"/>
  <c r="N22" i="12"/>
  <c r="M22" i="12"/>
  <c r="Z21" i="12"/>
  <c r="AI21" i="12" s="1"/>
  <c r="Y21" i="12"/>
  <c r="N21" i="12"/>
  <c r="M21" i="12"/>
  <c r="Z20" i="12"/>
  <c r="AI20" i="12" s="1"/>
  <c r="Y20" i="12"/>
  <c r="N20" i="12"/>
  <c r="M20" i="12"/>
  <c r="Z19" i="12"/>
  <c r="AI19" i="12" s="1"/>
  <c r="Y19" i="12"/>
  <c r="N19" i="12"/>
  <c r="M19" i="12"/>
  <c r="Z18" i="12"/>
  <c r="AI18" i="12" s="1"/>
  <c r="Y18" i="12"/>
  <c r="N18" i="12"/>
  <c r="M18" i="12"/>
  <c r="Z17" i="12"/>
  <c r="AI17" i="12" s="1"/>
  <c r="Y17" i="12"/>
  <c r="N17" i="12"/>
  <c r="M17" i="12"/>
  <c r="Y15" i="12"/>
  <c r="M15" i="12"/>
  <c r="BD10" i="12"/>
  <c r="BC10" i="12"/>
  <c r="BD9" i="12"/>
  <c r="BC9" i="12"/>
  <c r="BD8" i="12"/>
  <c r="BC8" i="12"/>
  <c r="BD7" i="12"/>
  <c r="BC7" i="12"/>
  <c r="BD6" i="12"/>
  <c r="BC6" i="12"/>
  <c r="BD5" i="12"/>
  <c r="BC5" i="12"/>
  <c r="BD3" i="12"/>
  <c r="AY18" i="10"/>
  <c r="AY19" i="10"/>
  <c r="AY20" i="10"/>
  <c r="AY21" i="10"/>
  <c r="AY22" i="10"/>
  <c r="AY17" i="10"/>
  <c r="AZ21" i="13" l="1"/>
  <c r="AY21" i="13" s="1"/>
  <c r="AU22" i="13"/>
  <c r="AY20" i="13"/>
  <c r="BC20" i="13"/>
  <c r="AY22" i="13"/>
  <c r="BC22" i="13"/>
  <c r="AY24" i="13"/>
  <c r="BC24" i="13"/>
  <c r="AY23" i="13"/>
  <c r="BC23" i="13"/>
  <c r="AY19" i="13"/>
  <c r="BC19" i="13"/>
  <c r="BC21" i="13"/>
  <c r="AL22" i="11"/>
  <c r="AR22" i="11" s="1"/>
  <c r="AZ22" i="11" s="1"/>
  <c r="AU29" i="11"/>
  <c r="AU30" i="11"/>
  <c r="AZ28" i="11"/>
  <c r="BC28" i="11" s="1"/>
  <c r="AU28" i="11"/>
  <c r="AU27" i="11"/>
  <c r="BC30" i="11"/>
  <c r="AY30" i="11"/>
  <c r="BC27" i="11"/>
  <c r="AY27" i="11"/>
  <c r="BC29" i="11"/>
  <c r="AY29" i="11"/>
  <c r="AL21" i="11"/>
  <c r="AR21" i="11" s="1"/>
  <c r="AZ21" i="11" s="1"/>
  <c r="AL23" i="11"/>
  <c r="AR23" i="11" s="1"/>
  <c r="AZ23" i="11" s="1"/>
  <c r="AL24" i="11"/>
  <c r="AR24" i="11" s="1"/>
  <c r="AZ24" i="11" s="1"/>
  <c r="AL25" i="11"/>
  <c r="AR25" i="11" s="1"/>
  <c r="AU25" i="11" s="1"/>
  <c r="AU26" i="11"/>
  <c r="AZ26" i="11"/>
  <c r="AF18" i="12"/>
  <c r="AL18" i="12" s="1"/>
  <c r="AR18" i="12" s="1"/>
  <c r="AU18" i="12" s="1"/>
  <c r="AF20" i="12"/>
  <c r="AL20" i="12" s="1"/>
  <c r="AR20" i="12" s="1"/>
  <c r="AF22" i="12"/>
  <c r="AL22" i="12" s="1"/>
  <c r="AR22" i="12" s="1"/>
  <c r="AU22" i="12" s="1"/>
  <c r="AF21" i="12"/>
  <c r="AL21" i="12" s="1"/>
  <c r="AR21" i="12" s="1"/>
  <c r="AU21" i="12" s="1"/>
  <c r="AF19" i="12"/>
  <c r="AL19" i="12" s="1"/>
  <c r="AR19" i="12" s="1"/>
  <c r="AZ19" i="12" s="1"/>
  <c r="AF17" i="12"/>
  <c r="AL17" i="12" s="1"/>
  <c r="AR17" i="12" s="1"/>
  <c r="AU17" i="12" s="1"/>
  <c r="G30" i="10"/>
  <c r="G31" i="10"/>
  <c r="G32" i="10"/>
  <c r="G33" i="10"/>
  <c r="G34" i="10"/>
  <c r="G29" i="10"/>
  <c r="M21" i="10"/>
  <c r="N21" i="10"/>
  <c r="Y21" i="10"/>
  <c r="Z21" i="10"/>
  <c r="M22" i="10"/>
  <c r="N22" i="10"/>
  <c r="Y22" i="10"/>
  <c r="Z22" i="10"/>
  <c r="BC9" i="10"/>
  <c r="BD9" i="10"/>
  <c r="BC10" i="10"/>
  <c r="BD10" i="10"/>
  <c r="AU22" i="11" l="1"/>
  <c r="AY28" i="11"/>
  <c r="AU21" i="11"/>
  <c r="AU23" i="11"/>
  <c r="AU24" i="11"/>
  <c r="AZ25" i="11"/>
  <c r="BC25" i="11" s="1"/>
  <c r="AY21" i="11"/>
  <c r="BC21" i="11"/>
  <c r="AY23" i="11"/>
  <c r="BC23" i="11"/>
  <c r="AY26" i="11"/>
  <c r="BC26" i="11"/>
  <c r="AY22" i="11"/>
  <c r="BC22" i="11"/>
  <c r="AY24" i="11"/>
  <c r="BC24" i="11"/>
  <c r="AZ18" i="12"/>
  <c r="BC18" i="12" s="1"/>
  <c r="AZ20" i="12"/>
  <c r="BC20" i="12" s="1"/>
  <c r="AU20" i="12"/>
  <c r="AZ22" i="12"/>
  <c r="BC22" i="12" s="1"/>
  <c r="AU19" i="12"/>
  <c r="AZ21" i="12"/>
  <c r="AY21" i="12" s="1"/>
  <c r="AZ17" i="12"/>
  <c r="AY17" i="12" s="1"/>
  <c r="AY19" i="12"/>
  <c r="BC19" i="12"/>
  <c r="AY22" i="12"/>
  <c r="AF22" i="10"/>
  <c r="AF21" i="10"/>
  <c r="Z20" i="10"/>
  <c r="Y20" i="10"/>
  <c r="N20" i="10"/>
  <c r="M20" i="10"/>
  <c r="Z19" i="10"/>
  <c r="Y19" i="10"/>
  <c r="N19" i="10"/>
  <c r="M19" i="10"/>
  <c r="Z18" i="10"/>
  <c r="Y18" i="10"/>
  <c r="N18" i="10"/>
  <c r="M18" i="10"/>
  <c r="Z17" i="10"/>
  <c r="Y17" i="10"/>
  <c r="N17" i="10"/>
  <c r="M17" i="10"/>
  <c r="Y15" i="10"/>
  <c r="M15" i="10"/>
  <c r="BD8" i="10"/>
  <c r="BC8" i="10"/>
  <c r="BD7" i="10"/>
  <c r="BC7" i="10"/>
  <c r="BD6" i="10"/>
  <c r="BC6" i="10"/>
  <c r="BD5" i="10"/>
  <c r="BC5" i="10"/>
  <c r="BD3" i="10"/>
  <c r="AY25" i="11" l="1"/>
  <c r="BC21" i="12"/>
  <c r="AY20" i="12"/>
  <c r="AY18" i="12"/>
  <c r="BC17" i="12"/>
  <c r="AI22" i="10"/>
  <c r="AL22" i="10" s="1"/>
  <c r="AR22" i="10" s="1"/>
  <c r="AI21" i="10"/>
  <c r="AL21" i="10" s="1"/>
  <c r="AR21" i="10" s="1"/>
  <c r="AF17" i="10"/>
  <c r="AI17" i="10"/>
  <c r="AI18" i="10"/>
  <c r="AF19" i="10"/>
  <c r="AF18" i="10"/>
  <c r="AI19" i="10"/>
  <c r="AF20" i="10"/>
  <c r="AI20" i="10"/>
  <c r="AU22" i="10" l="1"/>
  <c r="AZ22" i="10"/>
  <c r="AZ21" i="10"/>
  <c r="BC21" i="10" s="1"/>
  <c r="AU21" i="10"/>
  <c r="AL17" i="10"/>
  <c r="AR17" i="10" s="1"/>
  <c r="AZ17" i="10" s="1"/>
  <c r="BC17" i="10" s="1"/>
  <c r="AL20" i="10"/>
  <c r="AR20" i="10" s="1"/>
  <c r="AU20" i="10" s="1"/>
  <c r="AL18" i="10"/>
  <c r="AR18" i="10" s="1"/>
  <c r="AZ18" i="10" s="1"/>
  <c r="AL19" i="10"/>
  <c r="AR19" i="10" s="1"/>
  <c r="BC22" i="10" l="1"/>
  <c r="BC18" i="10"/>
  <c r="AU17" i="10"/>
  <c r="AZ20" i="10"/>
  <c r="BC20" i="10" s="1"/>
  <c r="AU18" i="10"/>
  <c r="AU19" i="10"/>
  <c r="AZ19" i="10"/>
  <c r="BC19" i="10" s="1"/>
</calcChain>
</file>

<file path=xl/sharedStrings.xml><?xml version="1.0" encoding="utf-8"?>
<sst xmlns="http://schemas.openxmlformats.org/spreadsheetml/2006/main" count="413" uniqueCount="108">
  <si>
    <t>Amaliy mashg'ulot</t>
  </si>
  <si>
    <t>t/r</t>
  </si>
  <si>
    <t>FIO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</si>
  <si>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</si>
  <si>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</si>
  <si>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</si>
  <si>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</si>
  <si>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</si>
  <si>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</si>
  <si>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</si>
  <si>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</si>
  <si>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</si>
  <si>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</si>
  <si>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</si>
  <si>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</si>
  <si>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</si>
  <si>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</si>
  <si>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</si>
  <si>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</si>
  <si>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</si>
  <si>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</si>
  <si>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</si>
  <si>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</si>
  <si>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</si>
  <si>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</si>
  <si>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</si>
  <si>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</si>
  <si>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</si>
  <si>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</si>
  <si>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</si>
  <si>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</si>
  <si>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</si>
  <si>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</si>
  <si>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</si>
  <si>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</si>
  <si>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</si>
  <si>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</si>
  <si>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</si>
  <si>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</si>
  <si>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</si>
  <si>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</si>
  <si>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</si>
  <si>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</si>
  <si>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</si>
  <si>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</si>
  <si>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</si>
  <si>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</si>
  <si>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</si>
  <si>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</si>
  <si>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</si>
  <si>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</si>
  <si>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</si>
  <si>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</si>
  <si>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Umumiy soni</t>
  </si>
  <si>
    <t>Umumiy bali</t>
  </si>
  <si>
    <t>Ma'ruza mashg'uloti</t>
  </si>
  <si>
    <t>Mustaqil ta'lim mashg'uloti</t>
  </si>
  <si>
    <t>M1</t>
  </si>
  <si>
    <t>M2</t>
  </si>
  <si>
    <t>M3</t>
  </si>
  <si>
    <t>M4</t>
  </si>
  <si>
    <t>MT1</t>
  </si>
  <si>
    <t>MT2</t>
  </si>
  <si>
    <t>MT3</t>
  </si>
  <si>
    <t>MT4</t>
  </si>
  <si>
    <t>Mashg'ulot umumiy bali             (30 ball)</t>
  </si>
  <si>
    <t>Joriy nazorat     (40 ball)</t>
  </si>
  <si>
    <t>Oraliq nazorat ishi             (20 ball)</t>
  </si>
  <si>
    <t>Umumiy ball          (100 ball)</t>
  </si>
  <si>
    <t>Baho</t>
  </si>
  <si>
    <t xml:space="preserve"> </t>
  </si>
  <si>
    <t>%</t>
  </si>
  <si>
    <t>JN+ON      
(60 ball)</t>
  </si>
  <si>
    <t>Yakuniy nazorat     
(40 ball)</t>
  </si>
  <si>
    <t>Mustaqil ish  ta'lim 
(10 ball)</t>
  </si>
  <si>
    <t>Eshmurotov Asilbek</t>
  </si>
  <si>
    <t>Musurmonov Murod</t>
  </si>
  <si>
    <t>Saydullayev Farrux</t>
  </si>
  <si>
    <t>Yerejepov Jarasbek</t>
  </si>
  <si>
    <t>Yo'ldoshev Davron</t>
  </si>
  <si>
    <t>Xudoyberdiyev Sardor</t>
  </si>
  <si>
    <t>ZR-146-21 guruhi "Python dasturlash tili" fani natijalari</t>
  </si>
  <si>
    <t>RT-145-21 guruhi "Python dasturlash tili" fani natijalari</t>
  </si>
  <si>
    <t>Baxtiyorov Mexroj Sunnatjon o'g'li</t>
  </si>
  <si>
    <t>Ibroximov Vakijon Abdunabi o'g'li</t>
  </si>
  <si>
    <t>Otajonov sardorbek Sadirjon o'g'li</t>
  </si>
  <si>
    <t>Qo'chqorov Hamdambek Erimmat o'g'li</t>
  </si>
  <si>
    <t>Quvvataliyev Og'abek Muzaffar o'g'li</t>
  </si>
  <si>
    <t>Temirov Farxod Botir o'g'li</t>
  </si>
  <si>
    <t>KX-148-21 guruhi "Python dasturlash tili" fani natijalari</t>
  </si>
  <si>
    <t>Bobomurodov Jafarbek</t>
  </si>
  <si>
    <t>Juraboyev Dilshod</t>
  </si>
  <si>
    <t>Nomonov Umidjon</t>
  </si>
  <si>
    <t>Qo’chqarov Otabek</t>
  </si>
  <si>
    <t>Roxataliyev Asadbek</t>
  </si>
  <si>
    <t>Muhitdinov Husanboy</t>
  </si>
  <si>
    <t>Abdiyev Samandar</t>
  </si>
  <si>
    <t>Toxirov Javohir</t>
  </si>
  <si>
    <t>Turdibekov Shohrux</t>
  </si>
  <si>
    <t>Ungarov Dilmurod</t>
  </si>
  <si>
    <t>Abdiraimov Dilshod</t>
  </si>
  <si>
    <t>Artiqov Jamshid</t>
  </si>
  <si>
    <t>Hasanov Sirojiddin</t>
  </si>
  <si>
    <t>Maxmudov Javlon</t>
  </si>
  <si>
    <t>Ne'matov Azizbek</t>
  </si>
  <si>
    <t>Pardanazarov Bunyod</t>
  </si>
  <si>
    <t>Rashidov Jamshod</t>
  </si>
  <si>
    <t>Raximov Asadbek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</si>
</sst>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48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0"/>
      <name val="Calibri"/>
      <family val="2"/>
      <charset val="204"/>
    </font>
    <font>
      <sz val="10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7030A0"/>
        <bgColor rgb="FF7030A0"/>
      </patternFill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6" fillId="0" borderId="0" xfId="0" applyFont="1"/>
    <xf numFmtId="0" fontId="5" fillId="3" borderId="6" xfId="0" applyFont="1" applyFill="1" applyBorder="1" applyAlignment="1">
      <alignment horizontal="center" textRotation="90" wrapText="1"/>
    </xf>
    <xf numFmtId="0" fontId="5" fillId="3" borderId="7" xfId="0" applyFont="1" applyFill="1" applyBorder="1" applyAlignment="1">
      <alignment horizontal="center" textRotation="90" wrapText="1"/>
    </xf>
    <xf numFmtId="0" fontId="7" fillId="4" borderId="7" xfId="0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textRotation="90" wrapText="1"/>
    </xf>
    <xf numFmtId="0" fontId="8" fillId="5" borderId="7" xfId="0" applyFont="1" applyFill="1" applyBorder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0" fontId="6" fillId="6" borderId="0" xfId="0" applyFont="1" applyFill="1"/>
    <xf numFmtId="0" fontId="3" fillId="0" borderId="4" xfId="0" applyFont="1" applyBorder="1" applyAlignment="1">
      <alignment horizontal="center" vertical="center"/>
    </xf>
    <xf numFmtId="0" fontId="7" fillId="4" borderId="8" xfId="0" applyFont="1" applyFill="1" applyBorder="1" applyAlignment="1">
      <alignment textRotation="90"/>
    </xf>
    <xf numFmtId="0" fontId="7" fillId="4" borderId="7" xfId="0" applyFont="1" applyFill="1" applyBorder="1" applyAlignment="1">
      <alignment textRotation="90"/>
    </xf>
    <xf numFmtId="0" fontId="8" fillId="5" borderId="9" xfId="0" applyFont="1" applyFill="1" applyBorder="1" applyAlignment="1">
      <alignment wrapText="1"/>
    </xf>
    <xf numFmtId="2" fontId="0" fillId="0" borderId="0" xfId="0" applyNumberFormat="1"/>
    <xf numFmtId="0" fontId="0" fillId="12" borderId="10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2" fillId="0" borderId="0" xfId="0" applyFont="1"/>
    <xf numFmtId="0" fontId="12" fillId="0" borderId="0" xfId="0" applyFont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1" fontId="4" fillId="13" borderId="10" xfId="0" applyNumberFormat="1" applyFont="1" applyFill="1" applyBorder="1" applyAlignment="1"/>
    <xf numFmtId="0" fontId="4" fillId="0" borderId="10" xfId="0" applyFont="1" applyBorder="1" applyAlignment="1"/>
    <xf numFmtId="0" fontId="17" fillId="5" borderId="7" xfId="0" applyFont="1" applyFill="1" applyBorder="1" applyAlignment="1">
      <alignment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5" borderId="16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5" fillId="9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1" fontId="3" fillId="14" borderId="2" xfId="0" applyNumberFormat="1" applyFont="1" applyFill="1" applyBorder="1" applyAlignment="1">
      <alignment horizontal="center"/>
    </xf>
    <xf numFmtId="1" fontId="4" fillId="14" borderId="2" xfId="0" applyNumberFormat="1" applyFont="1" applyFill="1" applyBorder="1"/>
    <xf numFmtId="1" fontId="3" fillId="0" borderId="1" xfId="0" applyNumberFormat="1" applyFont="1" applyBorder="1" applyAlignment="1">
      <alignment horizontal="center"/>
    </xf>
    <xf numFmtId="1" fontId="4" fillId="0" borderId="2" xfId="0" applyNumberFormat="1" applyFont="1" applyBorder="1"/>
    <xf numFmtId="1" fontId="4" fillId="0" borderId="3" xfId="0" applyNumberFormat="1" applyFont="1" applyBorder="1"/>
    <xf numFmtId="1" fontId="3" fillId="13" borderId="12" xfId="0" applyNumberFormat="1" applyFont="1" applyFill="1" applyBorder="1" applyAlignment="1">
      <alignment horizontal="center"/>
    </xf>
    <xf numFmtId="1" fontId="3" fillId="13" borderId="13" xfId="0" applyNumberFormat="1" applyFont="1" applyFill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3" fillId="7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9" fillId="11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68"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rgb="FFF77D7D"/>
        </patternFill>
      </fill>
    </dxf>
    <dxf>
      <fill>
        <patternFill>
          <bgColor rgb="FFFFFF66"/>
        </patternFill>
      </fill>
    </dxf>
    <dxf>
      <fill>
        <patternFill>
          <bgColor rgb="FF0099FF"/>
        </patternFill>
      </fill>
    </dxf>
    <dxf>
      <fill>
        <patternFill>
          <bgColor rgb="FF00CC66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rgb="FFF77D7D"/>
        </patternFill>
      </fill>
    </dxf>
    <dxf>
      <fill>
        <patternFill>
          <bgColor rgb="FFFFFF66"/>
        </patternFill>
      </fill>
    </dxf>
    <dxf>
      <fill>
        <patternFill>
          <bgColor rgb="FF0099FF"/>
        </patternFill>
      </fill>
    </dxf>
    <dxf>
      <fill>
        <patternFill>
          <bgColor rgb="FF00CC66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rgb="FFF77D7D"/>
        </patternFill>
      </fill>
    </dxf>
    <dxf>
      <fill>
        <patternFill>
          <bgColor rgb="FFFFFF66"/>
        </patternFill>
      </fill>
    </dxf>
    <dxf>
      <fill>
        <patternFill>
          <bgColor rgb="FF0099FF"/>
        </patternFill>
      </fill>
    </dxf>
    <dxf>
      <fill>
        <patternFill>
          <bgColor rgb="FF00CC66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>
          <bgColor rgb="FFF77D7D"/>
        </patternFill>
      </fill>
    </dxf>
    <dxf>
      <fill>
        <patternFill>
          <bgColor rgb="FFFFFF66"/>
        </patternFill>
      </fill>
    </dxf>
    <dxf>
      <fill>
        <patternFill>
          <bgColor rgb="FF0099FF"/>
        </patternFill>
      </fill>
    </dxf>
    <dxf>
      <fill>
        <patternFill>
          <bgColor rgb="FF00CC66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colors>
    <mruColors>
      <color rgb="FF00CC66"/>
      <color rgb="FF0099FF"/>
      <color rgb="FFFFFF66"/>
      <color rgb="FFF7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2CAD-5057-41DB-BBF4-5D170A5D002B}">
  <dimension ref="A1:BE979"/>
  <sheetViews>
    <sheetView topLeftCell="A13" zoomScale="115" zoomScaleNormal="115" workbookViewId="0">
      <selection activeCell="B36" sqref="A1:XFD1048576"/>
    </sheetView>
  </sheetViews>
  <sheetFormatPr defaultColWidth="14.375" defaultRowHeight="15" x14ac:dyDescent="0.25"/>
  <cols>
    <col min="1" max="1" width="3.125" customWidth="1"/>
    <col min="2" max="2" width="23.25" customWidth="1"/>
    <col min="3" max="3" width="5.5" customWidth="1"/>
    <col min="4" max="4" width="5.375" customWidth="1"/>
    <col min="5" max="5" width="3.75" customWidth="1"/>
    <col min="6" max="11" width="4.125" customWidth="1"/>
    <col min="12" max="12" width="5" customWidth="1"/>
    <col min="13" max="13" width="3.25" customWidth="1"/>
    <col min="14" max="14" width="3.875" customWidth="1"/>
    <col min="15" max="24" width="3.625" customWidth="1"/>
    <col min="25" max="25" width="3.375" customWidth="1"/>
    <col min="26" max="26" width="3.875" customWidth="1"/>
    <col min="27" max="43" width="3.625" customWidth="1"/>
    <col min="44" max="46" width="3.625" hidden="1" customWidth="1"/>
    <col min="47" max="48" width="4.875" hidden="1" customWidth="1"/>
    <col min="49" max="54" width="3.625" customWidth="1"/>
    <col min="55" max="55" width="8.25" customWidth="1"/>
    <col min="56" max="56" width="6.25" customWidth="1"/>
    <col min="57" max="57" width="4.75" customWidth="1"/>
  </cols>
  <sheetData>
    <row r="1" spans="1:56" ht="24" customHeight="1" x14ac:dyDescent="0.25">
      <c r="D1" s="44" t="s">
        <v>81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20"/>
      <c r="AV1" s="20"/>
    </row>
    <row r="2" spans="1:56" ht="14.25" customHeight="1" x14ac:dyDescent="0.25">
      <c r="A2" s="45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1:56" ht="14.25" customHeight="1" x14ac:dyDescent="0.25">
      <c r="A3" s="46" t="s">
        <v>1</v>
      </c>
      <c r="B3" s="46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9">
        <v>1</v>
      </c>
      <c r="AA3" s="19">
        <v>1</v>
      </c>
      <c r="AB3" s="19">
        <v>1</v>
      </c>
      <c r="AC3" s="19">
        <v>1</v>
      </c>
      <c r="AD3" s="1"/>
      <c r="AE3" s="1"/>
      <c r="AF3" s="1"/>
      <c r="BD3" s="1">
        <f>COUNTIF(C3:BB3,1)</f>
        <v>27</v>
      </c>
    </row>
    <row r="4" spans="1:56" ht="69.75" customHeight="1" x14ac:dyDescent="0.25">
      <c r="A4" s="47"/>
      <c r="B4" s="47"/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/>
      <c r="AV4" s="2"/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4" t="s">
        <v>53</v>
      </c>
      <c r="BD4" s="5" t="s">
        <v>54</v>
      </c>
    </row>
    <row r="5" spans="1:56" ht="14.25" customHeight="1" x14ac:dyDescent="0.25">
      <c r="A5" s="6">
        <v>1</v>
      </c>
      <c r="B5" s="6" t="s">
        <v>75</v>
      </c>
      <c r="C5" s="7">
        <v>4</v>
      </c>
      <c r="D5" s="7">
        <v>4</v>
      </c>
      <c r="E5" s="7">
        <v>4</v>
      </c>
      <c r="F5" s="7">
        <v>5</v>
      </c>
      <c r="G5" s="7">
        <v>3</v>
      </c>
      <c r="H5" s="7">
        <v>3</v>
      </c>
      <c r="I5" s="7">
        <v>4</v>
      </c>
      <c r="J5" s="7">
        <v>5</v>
      </c>
      <c r="K5" s="7">
        <v>4</v>
      </c>
      <c r="L5" s="7">
        <v>3</v>
      </c>
      <c r="M5" s="8"/>
      <c r="N5" s="8">
        <v>4</v>
      </c>
      <c r="O5" s="8">
        <v>3</v>
      </c>
      <c r="P5" s="8">
        <v>3</v>
      </c>
      <c r="Q5" s="8">
        <v>4</v>
      </c>
      <c r="R5" s="8">
        <v>4</v>
      </c>
      <c r="S5" s="9">
        <v>4</v>
      </c>
      <c r="T5" s="9">
        <v>5</v>
      </c>
      <c r="U5" s="9">
        <v>4</v>
      </c>
      <c r="V5" s="9">
        <v>4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9"/>
      <c r="AI5" s="9"/>
      <c r="AJ5" s="9"/>
      <c r="AK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8">
        <f>COUNTIF(C5:BB5,"&gt;0")</f>
        <v>19</v>
      </c>
      <c r="BD5" s="9">
        <f>SUM(C5:BB5)</f>
        <v>74</v>
      </c>
    </row>
    <row r="6" spans="1:56" ht="14.25" customHeight="1" x14ac:dyDescent="0.25">
      <c r="A6" s="6">
        <v>2</v>
      </c>
      <c r="B6" s="6" t="s">
        <v>76</v>
      </c>
      <c r="C6" s="7">
        <v>5</v>
      </c>
      <c r="D6" s="7">
        <v>4</v>
      </c>
      <c r="E6" s="7">
        <v>5</v>
      </c>
      <c r="F6" s="7">
        <v>5</v>
      </c>
      <c r="G6" s="7">
        <v>5</v>
      </c>
      <c r="H6" s="7">
        <v>4</v>
      </c>
      <c r="I6" s="7">
        <v>4</v>
      </c>
      <c r="J6" s="7">
        <v>4</v>
      </c>
      <c r="K6" s="7">
        <v>4</v>
      </c>
      <c r="L6" s="7">
        <v>5</v>
      </c>
      <c r="M6" s="8">
        <v>5</v>
      </c>
      <c r="N6" s="8">
        <v>5</v>
      </c>
      <c r="O6" s="8">
        <v>5</v>
      </c>
      <c r="P6" s="8">
        <v>4</v>
      </c>
      <c r="Q6" s="8">
        <v>4</v>
      </c>
      <c r="R6" s="8">
        <v>4</v>
      </c>
      <c r="S6" s="8">
        <v>4</v>
      </c>
      <c r="T6" s="8">
        <v>5</v>
      </c>
      <c r="U6" s="8">
        <v>5</v>
      </c>
      <c r="V6" s="8">
        <v>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8">
        <f>COUNTIF(C6:BB6,"&gt;0")</f>
        <v>20</v>
      </c>
      <c r="BD6" s="9">
        <f>SUM(C6:BB6)</f>
        <v>91</v>
      </c>
    </row>
    <row r="7" spans="1:56" ht="14.25" customHeight="1" x14ac:dyDescent="0.25">
      <c r="A7" s="6">
        <v>3</v>
      </c>
      <c r="B7" s="6" t="s">
        <v>77</v>
      </c>
      <c r="C7" s="7">
        <v>5</v>
      </c>
      <c r="D7" s="7">
        <v>4</v>
      </c>
      <c r="E7" s="7">
        <v>3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4</v>
      </c>
      <c r="M7" s="8">
        <v>4</v>
      </c>
      <c r="N7" s="8">
        <v>5</v>
      </c>
      <c r="O7" s="8">
        <v>5</v>
      </c>
      <c r="P7" s="8">
        <v>4</v>
      </c>
      <c r="Q7" s="8">
        <v>4</v>
      </c>
      <c r="R7" s="8">
        <v>5</v>
      </c>
      <c r="S7" s="8">
        <v>5</v>
      </c>
      <c r="T7" s="8">
        <v>4</v>
      </c>
      <c r="U7" s="8">
        <v>3</v>
      </c>
      <c r="V7" s="8">
        <v>4</v>
      </c>
      <c r="W7" s="8">
        <v>3</v>
      </c>
      <c r="X7" s="8">
        <v>4</v>
      </c>
      <c r="Y7" s="8">
        <v>3</v>
      </c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8">
        <f>COUNTIF(C7:BB7,"&gt;0")</f>
        <v>23</v>
      </c>
      <c r="BD7" s="9">
        <f>SUM(C7:BB7)</f>
        <v>87</v>
      </c>
    </row>
    <row r="8" spans="1:56" ht="14.25" customHeight="1" x14ac:dyDescent="0.25">
      <c r="A8" s="6">
        <v>4</v>
      </c>
      <c r="B8" s="6" t="s">
        <v>78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4</v>
      </c>
      <c r="I8" s="7">
        <v>5</v>
      </c>
      <c r="J8" s="7">
        <v>4</v>
      </c>
      <c r="K8" s="7">
        <v>4</v>
      </c>
      <c r="L8" s="7">
        <v>5</v>
      </c>
      <c r="M8" s="8">
        <v>5</v>
      </c>
      <c r="N8" s="8">
        <v>4</v>
      </c>
      <c r="O8" s="8">
        <v>4</v>
      </c>
      <c r="P8" s="8">
        <v>5</v>
      </c>
      <c r="Q8" s="8">
        <v>4</v>
      </c>
      <c r="R8" s="8">
        <v>5</v>
      </c>
      <c r="S8" s="8">
        <v>4</v>
      </c>
      <c r="T8" s="8">
        <v>5</v>
      </c>
      <c r="U8" s="8">
        <v>5</v>
      </c>
      <c r="V8" s="8">
        <v>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>
        <f>COUNTIF(C8:BB8,"&gt;0")</f>
        <v>20</v>
      </c>
      <c r="BD8" s="9">
        <f>SUM(C8:BB8)</f>
        <v>93</v>
      </c>
    </row>
    <row r="9" spans="1:56" ht="14.25" customHeight="1" x14ac:dyDescent="0.25">
      <c r="A9" s="6">
        <v>5</v>
      </c>
      <c r="B9" s="6" t="s">
        <v>79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5</v>
      </c>
      <c r="M9" s="8">
        <v>5</v>
      </c>
      <c r="N9" s="8">
        <v>4</v>
      </c>
      <c r="O9" s="8">
        <v>5</v>
      </c>
      <c r="P9" s="8">
        <v>5</v>
      </c>
      <c r="Q9" s="8">
        <v>4</v>
      </c>
      <c r="R9" s="8">
        <v>4</v>
      </c>
      <c r="S9" s="8">
        <v>5</v>
      </c>
      <c r="T9" s="8">
        <v>5</v>
      </c>
      <c r="U9" s="8">
        <v>5</v>
      </c>
      <c r="V9" s="8">
        <v>5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8">
        <f t="shared" ref="BC9:BC10" si="0">COUNTIF(C9:BB9,"&gt;0")</f>
        <v>20</v>
      </c>
      <c r="BD9" s="9">
        <f t="shared" ref="BD9:BD10" si="1">SUM(C9:BB9)</f>
        <v>97</v>
      </c>
    </row>
    <row r="10" spans="1:56" ht="14.25" customHeight="1" x14ac:dyDescent="0.25">
      <c r="A10" s="6">
        <v>6</v>
      </c>
      <c r="B10" s="6" t="s">
        <v>80</v>
      </c>
      <c r="C10" s="7">
        <v>3</v>
      </c>
      <c r="D10" s="7">
        <v>3</v>
      </c>
      <c r="E10" s="7">
        <v>4</v>
      </c>
      <c r="F10" s="7">
        <v>3</v>
      </c>
      <c r="G10" s="7">
        <v>3</v>
      </c>
      <c r="H10" s="7">
        <v>4</v>
      </c>
      <c r="I10" s="7">
        <v>4</v>
      </c>
      <c r="J10" s="7">
        <v>3</v>
      </c>
      <c r="K10" s="7">
        <v>3</v>
      </c>
      <c r="L10" s="7">
        <v>4</v>
      </c>
      <c r="M10" s="8">
        <v>4</v>
      </c>
      <c r="N10" s="8">
        <v>4</v>
      </c>
      <c r="O10" s="8">
        <v>5</v>
      </c>
      <c r="P10" s="8">
        <v>4</v>
      </c>
      <c r="Q10" s="8">
        <v>4</v>
      </c>
      <c r="R10" s="8">
        <v>4</v>
      </c>
      <c r="S10" s="8">
        <v>5</v>
      </c>
      <c r="T10" s="8">
        <v>4</v>
      </c>
      <c r="U10" s="8">
        <v>5</v>
      </c>
      <c r="V10" s="8">
        <v>4</v>
      </c>
      <c r="W10" s="8">
        <v>4</v>
      </c>
      <c r="X10" s="8">
        <v>5</v>
      </c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8">
        <f t="shared" si="0"/>
        <v>22</v>
      </c>
      <c r="BD10" s="9">
        <f t="shared" si="1"/>
        <v>86</v>
      </c>
    </row>
    <row r="11" spans="1:56" ht="14.2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56" ht="14.25" customHeight="1" x14ac:dyDescent="0.25">
      <c r="C12" s="1"/>
      <c r="D12" s="1"/>
      <c r="E12" s="1"/>
      <c r="F12" s="1"/>
      <c r="G12" s="22" t="s">
        <v>70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56" ht="14.25" customHeight="1" x14ac:dyDescent="0.25">
      <c r="AJ13" s="1"/>
      <c r="AK13" s="1"/>
      <c r="AL13" s="1"/>
      <c r="AM13" s="10"/>
      <c r="AN13" s="10"/>
      <c r="AO13" s="10"/>
      <c r="AP13" s="10"/>
      <c r="AQ13" s="10"/>
      <c r="AR13" s="10"/>
    </row>
    <row r="14" spans="1:56" ht="14.25" customHeight="1" x14ac:dyDescent="0.25">
      <c r="A14" s="45" t="s">
        <v>55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/>
      <c r="O14" s="48" t="s">
        <v>56</v>
      </c>
      <c r="P14" s="32"/>
      <c r="Q14" s="32"/>
      <c r="R14" s="32"/>
      <c r="S14" s="32"/>
      <c r="T14" s="32"/>
      <c r="U14" s="32"/>
      <c r="V14" s="32"/>
      <c r="W14" s="32"/>
      <c r="X14" s="33"/>
    </row>
    <row r="15" spans="1:56" ht="22.5" customHeight="1" x14ac:dyDescent="0.25">
      <c r="A15" s="46" t="s">
        <v>1</v>
      </c>
      <c r="B15" s="49" t="s">
        <v>2</v>
      </c>
      <c r="C15" s="8">
        <v>1</v>
      </c>
      <c r="D15" s="8">
        <v>1</v>
      </c>
      <c r="E15" s="8">
        <v>1</v>
      </c>
      <c r="F15" s="8"/>
      <c r="G15" s="8"/>
      <c r="H15" s="8"/>
      <c r="I15" s="8"/>
      <c r="J15" s="8"/>
      <c r="K15" s="11"/>
      <c r="L15" s="11"/>
      <c r="M15" s="1">
        <f>COUNTIF(C15:L15,"=1")</f>
        <v>3</v>
      </c>
      <c r="O15" s="8">
        <v>1</v>
      </c>
      <c r="P15" s="8">
        <v>1</v>
      </c>
      <c r="Q15" s="8">
        <v>1</v>
      </c>
      <c r="R15" s="8">
        <v>1</v>
      </c>
      <c r="S15" s="8"/>
      <c r="T15" s="8"/>
      <c r="U15" s="8"/>
      <c r="V15" s="8"/>
      <c r="W15" s="8"/>
      <c r="X15" s="8"/>
      <c r="Y15" s="1">
        <f>COUNTIF(O15:X15,"=1")</f>
        <v>4</v>
      </c>
    </row>
    <row r="16" spans="1:56" ht="76.5" customHeight="1" x14ac:dyDescent="0.25">
      <c r="A16" s="47"/>
      <c r="B16" s="47"/>
      <c r="C16" s="12" t="s">
        <v>57</v>
      </c>
      <c r="D16" s="12" t="s">
        <v>58</v>
      </c>
      <c r="E16" s="12" t="s">
        <v>59</v>
      </c>
      <c r="F16" s="12" t="s">
        <v>60</v>
      </c>
      <c r="G16" s="12"/>
      <c r="H16" s="12"/>
      <c r="I16" s="12"/>
      <c r="J16" s="12"/>
      <c r="K16" s="13"/>
      <c r="L16" s="13"/>
      <c r="M16" s="13" t="s">
        <v>53</v>
      </c>
      <c r="N16" s="13" t="s">
        <v>54</v>
      </c>
      <c r="O16" s="5" t="s">
        <v>61</v>
      </c>
      <c r="P16" s="5" t="s">
        <v>62</v>
      </c>
      <c r="Q16" s="5" t="s">
        <v>63</v>
      </c>
      <c r="R16" s="5" t="s">
        <v>64</v>
      </c>
      <c r="S16" s="5"/>
      <c r="T16" s="5"/>
      <c r="U16" s="5"/>
      <c r="V16" s="5"/>
      <c r="W16" s="5"/>
      <c r="X16" s="5"/>
      <c r="Y16" s="5" t="s">
        <v>53</v>
      </c>
      <c r="Z16" s="5" t="s">
        <v>54</v>
      </c>
      <c r="AF16" s="50" t="s">
        <v>65</v>
      </c>
      <c r="AG16" s="32"/>
      <c r="AH16" s="33"/>
      <c r="AI16" s="51" t="s">
        <v>74</v>
      </c>
      <c r="AJ16" s="32"/>
      <c r="AK16" s="33"/>
      <c r="AL16" s="50" t="s">
        <v>66</v>
      </c>
      <c r="AM16" s="32"/>
      <c r="AN16" s="33"/>
      <c r="AO16" s="54" t="s">
        <v>67</v>
      </c>
      <c r="AP16" s="32"/>
      <c r="AQ16" s="33"/>
      <c r="AR16" s="52" t="s">
        <v>72</v>
      </c>
      <c r="AS16" s="32"/>
      <c r="AT16" s="33"/>
      <c r="AU16" s="21" t="s">
        <v>71</v>
      </c>
      <c r="AV16" s="21"/>
      <c r="AW16" s="55" t="s">
        <v>73</v>
      </c>
      <c r="AX16" s="56"/>
      <c r="AY16" s="25" t="s">
        <v>71</v>
      </c>
      <c r="AZ16" s="53" t="s">
        <v>68</v>
      </c>
      <c r="BA16" s="32"/>
      <c r="BB16" s="32"/>
      <c r="BC16" s="16" t="s">
        <v>69</v>
      </c>
    </row>
    <row r="17" spans="1:57" ht="14.25" customHeight="1" x14ac:dyDescent="0.25">
      <c r="A17" s="14">
        <v>1</v>
      </c>
      <c r="B17" s="6" t="s">
        <v>75</v>
      </c>
      <c r="C17" s="18">
        <v>4</v>
      </c>
      <c r="D17" s="18">
        <v>3</v>
      </c>
      <c r="E17" s="18">
        <v>4</v>
      </c>
      <c r="F17" s="18"/>
      <c r="G17" s="8"/>
      <c r="H17" s="8"/>
      <c r="I17" s="8"/>
      <c r="J17" s="8"/>
      <c r="K17" s="8"/>
      <c r="L17" s="8"/>
      <c r="M17" s="8">
        <f t="shared" ref="M17:M20" si="2">COUNTIF(C17:L17,"&gt;0")</f>
        <v>3</v>
      </c>
      <c r="N17" s="8">
        <f t="shared" ref="N17:N20" si="3">SUM(C17:L17)</f>
        <v>11</v>
      </c>
      <c r="O17" s="18">
        <v>4</v>
      </c>
      <c r="P17" s="18"/>
      <c r="Q17" s="18"/>
      <c r="R17" s="18">
        <v>4</v>
      </c>
      <c r="S17" s="8"/>
      <c r="T17" s="8"/>
      <c r="U17" s="8"/>
      <c r="V17" s="8"/>
      <c r="W17" s="8"/>
      <c r="X17" s="8"/>
      <c r="Y17" s="8">
        <f t="shared" ref="Y17:Y22" si="4">COUNTIF(O17:X17,"&gt;0")</f>
        <v>2</v>
      </c>
      <c r="Z17" s="8">
        <f t="shared" ref="Z17:Z22" si="5">SUM(O17:X17)</f>
        <v>8</v>
      </c>
      <c r="AF17" s="39">
        <f t="shared" ref="AF17:AF22" si="6">ROUND((N17+BD5)/(M17+BC5)*6,0)</f>
        <v>23</v>
      </c>
      <c r="AG17" s="40"/>
      <c r="AH17" s="41"/>
      <c r="AI17" s="39">
        <f>ROUND(Z17/$Y$15*2,0)</f>
        <v>4</v>
      </c>
      <c r="AJ17" s="40"/>
      <c r="AK17" s="41"/>
      <c r="AL17" s="39">
        <f>AF17+AI17</f>
        <v>27</v>
      </c>
      <c r="AM17" s="40"/>
      <c r="AN17" s="41"/>
      <c r="AO17" s="31">
        <v>15</v>
      </c>
      <c r="AP17" s="32"/>
      <c r="AQ17" s="33"/>
      <c r="AR17" s="39">
        <f>ROUND(SUM(AL17:AQ17),0)</f>
        <v>42</v>
      </c>
      <c r="AS17" s="40"/>
      <c r="AT17" s="41"/>
      <c r="AU17" s="21">
        <f>AR17/60*100</f>
        <v>70</v>
      </c>
      <c r="AV17" s="21">
        <v>96</v>
      </c>
      <c r="AW17" s="42"/>
      <c r="AX17" s="43"/>
      <c r="AY17" s="24">
        <f>AZ17/60*100</f>
        <v>70</v>
      </c>
      <c r="AZ17" s="37">
        <f>AR17+AW17</f>
        <v>42</v>
      </c>
      <c r="BA17" s="38"/>
      <c r="BB17" s="38"/>
      <c r="BC17" s="17">
        <f>IF(AND(AZ17&gt;=0,AZ17&lt;55),2,IF(AND(AZ17&gt;=55,AZ17&lt;71),3,IF(AND(AZ17&gt;=71,AZ17&lt;86),4,IF(AND(AZ17&gt;=86,AZ16&lt;=100),5,5))))</f>
        <v>2</v>
      </c>
      <c r="BE17" s="15"/>
    </row>
    <row r="18" spans="1:57" ht="14.25" customHeight="1" x14ac:dyDescent="0.25">
      <c r="A18" s="6">
        <v>2</v>
      </c>
      <c r="B18" s="6" t="s">
        <v>76</v>
      </c>
      <c r="C18" s="18">
        <v>5</v>
      </c>
      <c r="D18" s="18">
        <v>5</v>
      </c>
      <c r="E18" s="18">
        <v>4</v>
      </c>
      <c r="F18" s="18"/>
      <c r="G18" s="8"/>
      <c r="H18" s="8"/>
      <c r="I18" s="8"/>
      <c r="J18" s="8"/>
      <c r="K18" s="8"/>
      <c r="L18" s="8"/>
      <c r="M18" s="8">
        <f t="shared" si="2"/>
        <v>3</v>
      </c>
      <c r="N18" s="8">
        <f t="shared" si="3"/>
        <v>14</v>
      </c>
      <c r="O18" s="18">
        <v>4</v>
      </c>
      <c r="P18" s="18">
        <v>5</v>
      </c>
      <c r="Q18" s="18">
        <v>5</v>
      </c>
      <c r="R18" s="18">
        <v>4</v>
      </c>
      <c r="S18" s="8"/>
      <c r="T18" s="8"/>
      <c r="U18" s="8"/>
      <c r="V18" s="8"/>
      <c r="W18" s="8"/>
      <c r="X18" s="8"/>
      <c r="Y18" s="8">
        <f t="shared" si="4"/>
        <v>4</v>
      </c>
      <c r="Z18" s="8">
        <f t="shared" si="5"/>
        <v>18</v>
      </c>
      <c r="AF18" s="39">
        <f t="shared" si="6"/>
        <v>27</v>
      </c>
      <c r="AG18" s="40"/>
      <c r="AH18" s="41"/>
      <c r="AI18" s="39">
        <f>ROUND(Z18/$Y$15*2,0)</f>
        <v>9</v>
      </c>
      <c r="AJ18" s="40"/>
      <c r="AK18" s="41"/>
      <c r="AL18" s="39">
        <f t="shared" ref="AL18:AL20" si="7">AF18+AI18</f>
        <v>36</v>
      </c>
      <c r="AM18" s="40"/>
      <c r="AN18" s="41"/>
      <c r="AO18" s="31">
        <v>11</v>
      </c>
      <c r="AP18" s="32"/>
      <c r="AQ18" s="33"/>
      <c r="AR18" s="39">
        <f t="shared" ref="AR18:AR20" si="8">ROUND(SUM(AL18:AQ18),0)</f>
        <v>47</v>
      </c>
      <c r="AS18" s="40"/>
      <c r="AT18" s="41"/>
      <c r="AU18" s="21">
        <f>AR18/60*100</f>
        <v>78.333333333333329</v>
      </c>
      <c r="AV18" s="21">
        <v>70</v>
      </c>
      <c r="AW18" s="42"/>
      <c r="AX18" s="43"/>
      <c r="AY18" s="24">
        <f t="shared" ref="AY18:AY22" si="9">AZ18/60*100</f>
        <v>78.333333333333329</v>
      </c>
      <c r="AZ18" s="37">
        <f>AR18+AW18</f>
        <v>47</v>
      </c>
      <c r="BA18" s="38"/>
      <c r="BB18" s="38"/>
      <c r="BC18" s="17">
        <f t="shared" ref="BC18:BC20" si="10">IF(AND(AZ18&gt;=0,AZ18&lt;55),2,IF(AND(AZ18&gt;=55,AZ18&lt;71),3,IF(AND(AZ18&gt;=71,AZ18&lt;86),4,IF(AND(AZ18&gt;=86,AZ17&lt;=100),5,5))))</f>
        <v>2</v>
      </c>
    </row>
    <row r="19" spans="1:57" ht="14.25" customHeight="1" x14ac:dyDescent="0.25">
      <c r="A19" s="6">
        <v>3</v>
      </c>
      <c r="B19" s="6" t="s">
        <v>77</v>
      </c>
      <c r="C19" s="18">
        <v>5</v>
      </c>
      <c r="D19" s="18">
        <v>3</v>
      </c>
      <c r="E19" s="18">
        <v>5</v>
      </c>
      <c r="F19" s="18"/>
      <c r="G19" s="8"/>
      <c r="H19" s="8"/>
      <c r="I19" s="8"/>
      <c r="J19" s="8"/>
      <c r="K19" s="8"/>
      <c r="L19" s="8"/>
      <c r="M19" s="8">
        <f t="shared" si="2"/>
        <v>3</v>
      </c>
      <c r="N19" s="8">
        <f t="shared" si="3"/>
        <v>13</v>
      </c>
      <c r="O19" s="18">
        <v>4</v>
      </c>
      <c r="P19" s="18">
        <v>3</v>
      </c>
      <c r="Q19" s="18">
        <v>3</v>
      </c>
      <c r="R19" s="18">
        <v>4</v>
      </c>
      <c r="S19" s="8"/>
      <c r="T19" s="8"/>
      <c r="U19" s="8"/>
      <c r="V19" s="8"/>
      <c r="W19" s="8"/>
      <c r="X19" s="8"/>
      <c r="Y19" s="8">
        <f t="shared" si="4"/>
        <v>4</v>
      </c>
      <c r="Z19" s="8">
        <f t="shared" si="5"/>
        <v>14</v>
      </c>
      <c r="AF19" s="39">
        <f t="shared" si="6"/>
        <v>23</v>
      </c>
      <c r="AG19" s="40"/>
      <c r="AH19" s="41"/>
      <c r="AI19" s="39">
        <f>ROUND(Z19/$Y$15*2,0)</f>
        <v>7</v>
      </c>
      <c r="AJ19" s="40"/>
      <c r="AK19" s="41"/>
      <c r="AL19" s="39">
        <f t="shared" si="7"/>
        <v>30</v>
      </c>
      <c r="AM19" s="40"/>
      <c r="AN19" s="41"/>
      <c r="AO19" s="31">
        <v>14</v>
      </c>
      <c r="AP19" s="32"/>
      <c r="AQ19" s="33"/>
      <c r="AR19" s="39">
        <f t="shared" si="8"/>
        <v>44</v>
      </c>
      <c r="AS19" s="40"/>
      <c r="AT19" s="41"/>
      <c r="AU19" s="21">
        <f>AR19/60*100</f>
        <v>73.333333333333329</v>
      </c>
      <c r="AV19" s="21">
        <v>56.6</v>
      </c>
      <c r="AW19" s="42"/>
      <c r="AX19" s="43"/>
      <c r="AY19" s="24">
        <f t="shared" si="9"/>
        <v>73.333333333333329</v>
      </c>
      <c r="AZ19" s="37">
        <f>AR19+AW19</f>
        <v>44</v>
      </c>
      <c r="BA19" s="38"/>
      <c r="BB19" s="38"/>
      <c r="BC19" s="17">
        <f t="shared" si="10"/>
        <v>2</v>
      </c>
    </row>
    <row r="20" spans="1:57" ht="14.25" customHeight="1" x14ac:dyDescent="0.25">
      <c r="A20" s="6">
        <v>4</v>
      </c>
      <c r="B20" s="6" t="s">
        <v>78</v>
      </c>
      <c r="C20" s="18"/>
      <c r="D20" s="18">
        <v>4</v>
      </c>
      <c r="E20" s="18">
        <v>5</v>
      </c>
      <c r="F20" s="18"/>
      <c r="G20" s="8"/>
      <c r="H20" s="8"/>
      <c r="I20" s="8"/>
      <c r="J20" s="8"/>
      <c r="K20" s="8"/>
      <c r="L20" s="8"/>
      <c r="M20" s="8">
        <f t="shared" si="2"/>
        <v>2</v>
      </c>
      <c r="N20" s="8">
        <f t="shared" si="3"/>
        <v>9</v>
      </c>
      <c r="O20" s="18">
        <v>4</v>
      </c>
      <c r="P20" s="18">
        <v>5</v>
      </c>
      <c r="Q20" s="18">
        <v>5</v>
      </c>
      <c r="R20" s="18">
        <v>4</v>
      </c>
      <c r="S20" s="8"/>
      <c r="T20" s="8"/>
      <c r="U20" s="8"/>
      <c r="V20" s="8"/>
      <c r="W20" s="8"/>
      <c r="X20" s="8"/>
      <c r="Y20" s="8">
        <f t="shared" si="4"/>
        <v>4</v>
      </c>
      <c r="Z20" s="8">
        <f t="shared" si="5"/>
        <v>18</v>
      </c>
      <c r="AF20" s="39">
        <f t="shared" si="6"/>
        <v>28</v>
      </c>
      <c r="AG20" s="40"/>
      <c r="AH20" s="41"/>
      <c r="AI20" s="39">
        <f>ROUND(Z20/$Y$15*2,0)</f>
        <v>9</v>
      </c>
      <c r="AJ20" s="40"/>
      <c r="AK20" s="41"/>
      <c r="AL20" s="39">
        <f t="shared" si="7"/>
        <v>37</v>
      </c>
      <c r="AM20" s="40"/>
      <c r="AN20" s="41"/>
      <c r="AO20" s="31">
        <v>15</v>
      </c>
      <c r="AP20" s="32"/>
      <c r="AQ20" s="33"/>
      <c r="AR20" s="39">
        <f t="shared" si="8"/>
        <v>52</v>
      </c>
      <c r="AS20" s="40"/>
      <c r="AT20" s="41"/>
      <c r="AU20" s="21">
        <f>AR20/60*100</f>
        <v>86.666666666666671</v>
      </c>
      <c r="AV20" s="21">
        <v>96</v>
      </c>
      <c r="AW20" s="42"/>
      <c r="AX20" s="43"/>
      <c r="AY20" s="24">
        <f t="shared" si="9"/>
        <v>86.666666666666671</v>
      </c>
      <c r="AZ20" s="37">
        <f>AR20+AW20</f>
        <v>52</v>
      </c>
      <c r="BA20" s="38"/>
      <c r="BB20" s="38"/>
      <c r="BC20" s="17">
        <f t="shared" si="10"/>
        <v>2</v>
      </c>
    </row>
    <row r="21" spans="1:57" ht="14.25" customHeight="1" x14ac:dyDescent="0.25">
      <c r="A21" s="6">
        <v>5</v>
      </c>
      <c r="B21" s="6" t="s">
        <v>79</v>
      </c>
      <c r="C21" s="18">
        <v>5</v>
      </c>
      <c r="D21" s="18">
        <v>5</v>
      </c>
      <c r="E21" s="18">
        <v>4</v>
      </c>
      <c r="F21" s="18"/>
      <c r="G21" s="8"/>
      <c r="H21" s="8"/>
      <c r="I21" s="8"/>
      <c r="J21" s="8"/>
      <c r="K21" s="8"/>
      <c r="L21" s="8"/>
      <c r="M21" s="8">
        <f t="shared" ref="M21:M22" si="11">COUNTIF(C21:L21,"&gt;0")</f>
        <v>3</v>
      </c>
      <c r="N21" s="8">
        <f t="shared" ref="N21:N22" si="12">SUM(C21:L21)</f>
        <v>14</v>
      </c>
      <c r="O21" s="18">
        <v>5</v>
      </c>
      <c r="P21" s="18">
        <v>5</v>
      </c>
      <c r="Q21" s="18">
        <v>5</v>
      </c>
      <c r="R21" s="18">
        <v>5</v>
      </c>
      <c r="S21" s="8"/>
      <c r="T21" s="8"/>
      <c r="U21" s="8"/>
      <c r="V21" s="8"/>
      <c r="W21" s="8"/>
      <c r="X21" s="8"/>
      <c r="Y21" s="8">
        <f t="shared" si="4"/>
        <v>4</v>
      </c>
      <c r="Z21" s="8">
        <f t="shared" si="5"/>
        <v>20</v>
      </c>
      <c r="AF21" s="39">
        <f t="shared" si="6"/>
        <v>29</v>
      </c>
      <c r="AG21" s="40"/>
      <c r="AH21" s="41"/>
      <c r="AI21" s="39">
        <f t="shared" ref="AI21:AI22" si="13">ROUND(Z21/$Y$15*2,0)</f>
        <v>10</v>
      </c>
      <c r="AJ21" s="40"/>
      <c r="AK21" s="41"/>
      <c r="AL21" s="39">
        <f t="shared" ref="AL21:AL22" si="14">AF21+AI21</f>
        <v>39</v>
      </c>
      <c r="AM21" s="40"/>
      <c r="AN21" s="41"/>
      <c r="AO21" s="31">
        <v>15</v>
      </c>
      <c r="AP21" s="32"/>
      <c r="AQ21" s="33"/>
      <c r="AR21" s="39">
        <f t="shared" ref="AR21:AR22" si="15">ROUND(SUM(AL21:AQ21),0)</f>
        <v>54</v>
      </c>
      <c r="AS21" s="40"/>
      <c r="AT21" s="41"/>
      <c r="AU21" s="21">
        <f t="shared" ref="AU21:AU22" si="16">AR21/60*100</f>
        <v>90</v>
      </c>
      <c r="AV21" s="21">
        <v>96</v>
      </c>
      <c r="AW21" s="42"/>
      <c r="AX21" s="43"/>
      <c r="AY21" s="24">
        <f t="shared" si="9"/>
        <v>90</v>
      </c>
      <c r="AZ21" s="37">
        <f t="shared" ref="AZ21:AZ22" si="17">AR21+AW21</f>
        <v>54</v>
      </c>
      <c r="BA21" s="38"/>
      <c r="BB21" s="38"/>
      <c r="BC21" s="17">
        <f t="shared" ref="BC21:BC22" si="18">IF(AND(AZ21&gt;=0,AZ21&lt;55),2,IF(AND(AZ21&gt;=55,AZ21&lt;71),3,IF(AND(AZ21&gt;=71,AZ21&lt;86),4,IF(AND(AZ21&gt;=86,AZ20&lt;=100),5,5))))</f>
        <v>2</v>
      </c>
    </row>
    <row r="22" spans="1:57" ht="14.25" customHeight="1" x14ac:dyDescent="0.25">
      <c r="A22" s="6">
        <v>6</v>
      </c>
      <c r="B22" s="6" t="s">
        <v>80</v>
      </c>
      <c r="C22" s="18"/>
      <c r="D22" s="18"/>
      <c r="E22" s="18">
        <v>4</v>
      </c>
      <c r="F22" s="18"/>
      <c r="G22" s="8"/>
      <c r="H22" s="8"/>
      <c r="I22" s="8"/>
      <c r="J22" s="8"/>
      <c r="K22" s="8"/>
      <c r="L22" s="8"/>
      <c r="M22" s="8">
        <f t="shared" si="11"/>
        <v>1</v>
      </c>
      <c r="N22" s="8">
        <f t="shared" si="12"/>
        <v>4</v>
      </c>
      <c r="O22" s="18">
        <v>3</v>
      </c>
      <c r="P22" s="18">
        <v>3</v>
      </c>
      <c r="Q22" s="18">
        <v>5</v>
      </c>
      <c r="R22" s="18">
        <v>3</v>
      </c>
      <c r="S22" s="8"/>
      <c r="T22" s="8"/>
      <c r="U22" s="8"/>
      <c r="V22" s="8"/>
      <c r="W22" s="8"/>
      <c r="X22" s="8"/>
      <c r="Y22" s="8">
        <f t="shared" si="4"/>
        <v>4</v>
      </c>
      <c r="Z22" s="8">
        <f t="shared" si="5"/>
        <v>14</v>
      </c>
      <c r="AF22" s="39">
        <f t="shared" si="6"/>
        <v>23</v>
      </c>
      <c r="AG22" s="40"/>
      <c r="AH22" s="41"/>
      <c r="AI22" s="39">
        <f t="shared" si="13"/>
        <v>7</v>
      </c>
      <c r="AJ22" s="40"/>
      <c r="AK22" s="41"/>
      <c r="AL22" s="39">
        <f t="shared" si="14"/>
        <v>30</v>
      </c>
      <c r="AM22" s="40"/>
      <c r="AN22" s="41"/>
      <c r="AO22" s="31">
        <v>16</v>
      </c>
      <c r="AP22" s="32"/>
      <c r="AQ22" s="33"/>
      <c r="AR22" s="39">
        <f t="shared" si="15"/>
        <v>46</v>
      </c>
      <c r="AS22" s="40"/>
      <c r="AT22" s="41"/>
      <c r="AU22" s="21">
        <f t="shared" si="16"/>
        <v>76.666666666666671</v>
      </c>
      <c r="AV22" s="21">
        <v>96</v>
      </c>
      <c r="AW22" s="42"/>
      <c r="AX22" s="43"/>
      <c r="AY22" s="24">
        <f t="shared" si="9"/>
        <v>76.666666666666671</v>
      </c>
      <c r="AZ22" s="37">
        <f t="shared" si="17"/>
        <v>46</v>
      </c>
      <c r="BA22" s="38"/>
      <c r="BB22" s="38"/>
      <c r="BC22" s="17">
        <f t="shared" si="18"/>
        <v>2</v>
      </c>
    </row>
    <row r="23" spans="1:57" ht="14.25" customHeight="1" x14ac:dyDescent="0.25"/>
    <row r="24" spans="1:57" ht="14.25" customHeight="1" x14ac:dyDescent="0.25"/>
    <row r="25" spans="1:57" ht="14.25" customHeight="1" x14ac:dyDescent="0.25"/>
    <row r="26" spans="1:57" ht="14.25" customHeight="1" x14ac:dyDescent="0.25"/>
    <row r="27" spans="1:57" ht="14.25" customHeight="1" x14ac:dyDescent="0.25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57" ht="49.5" customHeight="1" x14ac:dyDescent="0.25">
      <c r="G28" s="34" t="s">
        <v>67</v>
      </c>
      <c r="H28" s="35"/>
      <c r="I28" s="36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57" ht="14.25" customHeight="1" x14ac:dyDescent="0.25">
      <c r="A29" s="14">
        <v>1</v>
      </c>
      <c r="B29" s="6" t="s">
        <v>75</v>
      </c>
      <c r="C29" s="18">
        <v>5</v>
      </c>
      <c r="D29" s="18">
        <v>5</v>
      </c>
      <c r="E29" s="18">
        <v>5</v>
      </c>
      <c r="F29" s="18">
        <v>5</v>
      </c>
      <c r="G29" s="31">
        <f t="shared" ref="G29:G34" si="19">AO17</f>
        <v>15</v>
      </c>
      <c r="H29" s="32"/>
      <c r="I29" s="3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57" ht="14.25" customHeight="1" x14ac:dyDescent="0.25">
      <c r="A30" s="6">
        <v>2</v>
      </c>
      <c r="B30" s="6" t="s">
        <v>76</v>
      </c>
      <c r="C30" s="18">
        <v>5</v>
      </c>
      <c r="D30" s="18">
        <v>4</v>
      </c>
      <c r="E30" s="18">
        <v>4</v>
      </c>
      <c r="F30" s="18">
        <v>4</v>
      </c>
      <c r="G30" s="31">
        <f t="shared" si="19"/>
        <v>11</v>
      </c>
      <c r="H30" s="32"/>
      <c r="I30" s="3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57" ht="14.25" customHeight="1" x14ac:dyDescent="0.25">
      <c r="A31" s="6">
        <v>3</v>
      </c>
      <c r="B31" s="6" t="s">
        <v>77</v>
      </c>
      <c r="C31" s="18">
        <v>3</v>
      </c>
      <c r="D31" s="18">
        <v>3</v>
      </c>
      <c r="E31" s="18">
        <v>4</v>
      </c>
      <c r="F31" s="18">
        <v>4</v>
      </c>
      <c r="G31" s="31">
        <f t="shared" si="19"/>
        <v>14</v>
      </c>
      <c r="H31" s="32"/>
      <c r="I31" s="3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57" ht="14.25" customHeight="1" x14ac:dyDescent="0.25">
      <c r="A32" s="6">
        <v>4</v>
      </c>
      <c r="B32" s="6" t="s">
        <v>78</v>
      </c>
      <c r="C32" s="18">
        <v>4</v>
      </c>
      <c r="D32" s="18">
        <v>4</v>
      </c>
      <c r="E32" s="18">
        <v>3</v>
      </c>
      <c r="F32" s="18">
        <v>3</v>
      </c>
      <c r="G32" s="31">
        <f t="shared" si="19"/>
        <v>15</v>
      </c>
      <c r="H32" s="32"/>
      <c r="I32" s="3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4.25" customHeight="1" x14ac:dyDescent="0.25">
      <c r="A33" s="6">
        <v>5</v>
      </c>
      <c r="B33" s="6" t="s">
        <v>79</v>
      </c>
      <c r="C33" s="18">
        <v>4</v>
      </c>
      <c r="D33" s="18">
        <v>4</v>
      </c>
      <c r="E33" s="18">
        <v>4</v>
      </c>
      <c r="F33" s="18">
        <v>3</v>
      </c>
      <c r="G33" s="31">
        <f t="shared" si="19"/>
        <v>15</v>
      </c>
      <c r="H33" s="32"/>
      <c r="I33" s="3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14.25" customHeight="1" x14ac:dyDescent="0.25">
      <c r="A34" s="6">
        <v>6</v>
      </c>
      <c r="B34" s="6" t="s">
        <v>80</v>
      </c>
      <c r="C34" s="18">
        <v>5</v>
      </c>
      <c r="D34" s="18">
        <v>5</v>
      </c>
      <c r="E34" s="18">
        <v>5</v>
      </c>
      <c r="F34" s="18">
        <v>5</v>
      </c>
      <c r="G34" s="31">
        <f t="shared" si="19"/>
        <v>16</v>
      </c>
      <c r="H34" s="32"/>
      <c r="I34" s="3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14.25" customHeight="1" x14ac:dyDescent="0.25"/>
    <row r="36" spans="1:35" ht="14.25" customHeight="1" x14ac:dyDescent="0.25"/>
    <row r="37" spans="1:35" ht="14.25" customHeight="1" x14ac:dyDescent="0.25"/>
    <row r="38" spans="1:35" ht="14.25" customHeight="1" x14ac:dyDescent="0.25"/>
    <row r="39" spans="1:35" ht="14.25" customHeight="1" x14ac:dyDescent="0.25"/>
    <row r="40" spans="1:35" ht="14.25" customHeight="1" x14ac:dyDescent="0.25"/>
    <row r="41" spans="1:35" ht="14.25" customHeight="1" x14ac:dyDescent="0.25"/>
    <row r="42" spans="1:35" ht="14.25" customHeight="1" x14ac:dyDescent="0.25"/>
    <row r="43" spans="1:35" ht="14.25" customHeight="1" x14ac:dyDescent="0.25"/>
    <row r="44" spans="1:35" ht="14.25" customHeight="1" x14ac:dyDescent="0.25"/>
    <row r="45" spans="1:35" ht="14.25" customHeight="1" x14ac:dyDescent="0.25"/>
    <row r="46" spans="1:35" ht="14.25" customHeight="1" x14ac:dyDescent="0.25"/>
    <row r="47" spans="1:35" ht="14.25" customHeight="1" x14ac:dyDescent="0.25"/>
    <row r="48" spans="1:3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mergeCells count="64">
    <mergeCell ref="AZ20:BB20"/>
    <mergeCell ref="AF20:AH20"/>
    <mergeCell ref="AI20:AK20"/>
    <mergeCell ref="AL20:AN20"/>
    <mergeCell ref="AO20:AQ20"/>
    <mergeCell ref="AR20:AT20"/>
    <mergeCell ref="AW20:AX20"/>
    <mergeCell ref="AZ18:BB18"/>
    <mergeCell ref="AF19:AH19"/>
    <mergeCell ref="AI19:AK19"/>
    <mergeCell ref="AL19:AN19"/>
    <mergeCell ref="AO19:AQ19"/>
    <mergeCell ref="AR19:AT19"/>
    <mergeCell ref="AZ19:BB19"/>
    <mergeCell ref="AF18:AH18"/>
    <mergeCell ref="AI18:AK18"/>
    <mergeCell ref="AL18:AN18"/>
    <mergeCell ref="AO18:AQ18"/>
    <mergeCell ref="AR18:AT18"/>
    <mergeCell ref="AW18:AX18"/>
    <mergeCell ref="AW19:AX19"/>
    <mergeCell ref="AR16:AT16"/>
    <mergeCell ref="AZ16:BB16"/>
    <mergeCell ref="AF17:AH17"/>
    <mergeCell ref="AI17:AK17"/>
    <mergeCell ref="AL17:AN17"/>
    <mergeCell ref="AO17:AQ17"/>
    <mergeCell ref="AR17:AT17"/>
    <mergeCell ref="AZ17:BB17"/>
    <mergeCell ref="AO16:AQ16"/>
    <mergeCell ref="AW16:AX16"/>
    <mergeCell ref="AW17:AX17"/>
    <mergeCell ref="A15:A16"/>
    <mergeCell ref="B15:B16"/>
    <mergeCell ref="AF16:AH16"/>
    <mergeCell ref="AI16:AK16"/>
    <mergeCell ref="AL16:AN16"/>
    <mergeCell ref="D1:AT1"/>
    <mergeCell ref="A2:BB2"/>
    <mergeCell ref="A3:A4"/>
    <mergeCell ref="B3:B4"/>
    <mergeCell ref="A14:L14"/>
    <mergeCell ref="O14:X14"/>
    <mergeCell ref="AZ21:BB21"/>
    <mergeCell ref="AF22:AH22"/>
    <mergeCell ref="AI22:AK22"/>
    <mergeCell ref="AL22:AN22"/>
    <mergeCell ref="AO22:AQ22"/>
    <mergeCell ref="AR22:AT22"/>
    <mergeCell ref="AZ22:BB22"/>
    <mergeCell ref="AF21:AH21"/>
    <mergeCell ref="AI21:AK21"/>
    <mergeCell ref="AL21:AN21"/>
    <mergeCell ref="AO21:AQ21"/>
    <mergeCell ref="AR21:AT21"/>
    <mergeCell ref="AW21:AX21"/>
    <mergeCell ref="AW22:AX22"/>
    <mergeCell ref="G29:I29"/>
    <mergeCell ref="G30:I30"/>
    <mergeCell ref="G28:I28"/>
    <mergeCell ref="G33:I33"/>
    <mergeCell ref="G34:I34"/>
    <mergeCell ref="G31:I31"/>
    <mergeCell ref="G32:I32"/>
  </mergeCells>
  <conditionalFormatting sqref="Z5:AF10">
    <cfRule type="cellIs" dxfId="67" priority="17" operator="equal">
      <formula>3</formula>
    </cfRule>
  </conditionalFormatting>
  <conditionalFormatting sqref="Z5:AF10">
    <cfRule type="cellIs" dxfId="66" priority="18" operator="greaterThan">
      <formula>3</formula>
    </cfRule>
  </conditionalFormatting>
  <conditionalFormatting sqref="Z5:AF10">
    <cfRule type="cellIs" dxfId="65" priority="19" operator="equal">
      <formula>0</formula>
    </cfRule>
  </conditionalFormatting>
  <conditionalFormatting sqref="C16">
    <cfRule type="cellIs" dxfId="64" priority="20" operator="equal">
      <formula>$C$15</formula>
    </cfRule>
  </conditionalFormatting>
  <conditionalFormatting sqref="C16">
    <cfRule type="cellIs" dxfId="63" priority="21" operator="equal">
      <formula>$C$15</formula>
    </cfRule>
  </conditionalFormatting>
  <conditionalFormatting sqref="C16:L16">
    <cfRule type="cellIs" dxfId="62" priority="22" operator="equal">
      <formula>1</formula>
    </cfRule>
  </conditionalFormatting>
  <conditionalFormatting sqref="C15:L15">
    <cfRule type="cellIs" dxfId="61" priority="23" operator="equal">
      <formula>1</formula>
    </cfRule>
  </conditionalFormatting>
  <conditionalFormatting sqref="C3:BB3">
    <cfRule type="cellIs" dxfId="60" priority="24" operator="equal">
      <formula>1</formula>
    </cfRule>
  </conditionalFormatting>
  <conditionalFormatting sqref="O15:X15">
    <cfRule type="cellIs" dxfId="59" priority="25" operator="equal">
      <formula>1</formula>
    </cfRule>
  </conditionalFormatting>
  <conditionalFormatting sqref="AR17:AV22">
    <cfRule type="cellIs" dxfId="58" priority="26" operator="lessThan">
      <formula>33</formula>
    </cfRule>
  </conditionalFormatting>
  <conditionalFormatting sqref="BC17:BC22">
    <cfRule type="cellIs" dxfId="57" priority="13" operator="equal">
      <formula>5</formula>
    </cfRule>
    <cfRule type="cellIs" dxfId="56" priority="14" operator="equal">
      <formula>4</formula>
    </cfRule>
    <cfRule type="cellIs" dxfId="55" priority="15" operator="equal">
      <formula>3</formula>
    </cfRule>
    <cfRule type="cellIs" dxfId="54" priority="16" operator="equal">
      <formula>2</formula>
    </cfRule>
  </conditionalFormatting>
  <conditionalFormatting sqref="C5:Y10">
    <cfRule type="cellIs" dxfId="53" priority="10" operator="equal">
      <formula>3</formula>
    </cfRule>
  </conditionalFormatting>
  <conditionalFormatting sqref="C5:Y10">
    <cfRule type="cellIs" dxfId="52" priority="11" operator="greaterThan">
      <formula>3</formula>
    </cfRule>
  </conditionalFormatting>
  <conditionalFormatting sqref="C5:Y10">
    <cfRule type="cellIs" dxfId="51" priority="12" operator="equal">
      <formula>0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7E41-D13B-469C-9C7F-EC3712A9E14C}">
  <dimension ref="A1:BE981"/>
  <sheetViews>
    <sheetView tabSelected="1" topLeftCell="A7" workbookViewId="0">
      <selection activeCell="F8" sqref="F8"/>
    </sheetView>
  </sheetViews>
  <sheetFormatPr defaultColWidth="14.375" defaultRowHeight="15" x14ac:dyDescent="0.25"/>
  <cols>
    <col min="1" max="1" width="3.125" customWidth="1"/>
    <col min="2" max="2" width="23.25" customWidth="1"/>
    <col min="3" max="3" width="5.5" customWidth="1"/>
    <col min="4" max="4" width="5.375" customWidth="1"/>
    <col min="5" max="5" width="3.75" customWidth="1"/>
    <col min="6" max="11" width="4.125" customWidth="1"/>
    <col min="12" max="12" width="5" customWidth="1"/>
    <col min="13" max="13" width="3.25" customWidth="1"/>
    <col min="14" max="14" width="3.875" customWidth="1"/>
    <col min="15" max="24" width="3.625" customWidth="1"/>
    <col min="25" max="25" width="3.375" customWidth="1"/>
    <col min="26" max="26" width="3.875" customWidth="1"/>
    <col min="27" max="43" width="3.625" customWidth="1"/>
    <col min="44" max="46" width="3.625" hidden="1" customWidth="1"/>
    <col min="47" max="48" width="4.875" hidden="1" customWidth="1"/>
    <col min="49" max="54" width="3.625" customWidth="1"/>
    <col min="55" max="55" width="8.25" customWidth="1"/>
    <col min="56" max="56" width="6.25" customWidth="1"/>
    <col min="57" max="57" width="4.75" customWidth="1"/>
  </cols>
  <sheetData>
    <row r="1" spans="1:56" ht="24" customHeight="1" x14ac:dyDescent="0.25">
      <c r="D1" s="44" t="s">
        <v>82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20"/>
      <c r="AV1" s="20"/>
    </row>
    <row r="2" spans="1:56" ht="14.25" customHeight="1" x14ac:dyDescent="0.25">
      <c r="A2" s="45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1:56" ht="14.25" customHeight="1" x14ac:dyDescent="0.25">
      <c r="A3" s="46" t="s">
        <v>1</v>
      </c>
      <c r="B3" s="46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9">
        <v>1</v>
      </c>
      <c r="AA3" s="19">
        <v>1</v>
      </c>
      <c r="AB3" s="19">
        <v>1</v>
      </c>
      <c r="AC3" s="19">
        <v>1</v>
      </c>
      <c r="AD3" s="1"/>
      <c r="AE3" s="1"/>
      <c r="AF3" s="1"/>
      <c r="BD3" s="1">
        <f>COUNTIF(C3:BB3,1)</f>
        <v>27</v>
      </c>
    </row>
    <row r="4" spans="1:56" ht="69.75" customHeight="1" x14ac:dyDescent="0.25">
      <c r="A4" s="47"/>
      <c r="B4" s="47"/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/>
      <c r="AV4" s="2"/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4" t="s">
        <v>53</v>
      </c>
      <c r="BD4" s="5" t="s">
        <v>54</v>
      </c>
    </row>
    <row r="5" spans="1:56" ht="14.25" customHeight="1" x14ac:dyDescent="0.25">
      <c r="A5" s="6">
        <v>1</v>
      </c>
      <c r="B5" s="6" t="s">
        <v>100</v>
      </c>
      <c r="C5" s="7">
        <v>5</v>
      </c>
      <c r="D5" s="7">
        <v>5</v>
      </c>
      <c r="E5" s="7">
        <v>4</v>
      </c>
      <c r="F5" s="7">
        <v>5</v>
      </c>
      <c r="G5" s="7">
        <v>4</v>
      </c>
      <c r="H5" s="7">
        <v>4</v>
      </c>
      <c r="I5" s="7">
        <v>5</v>
      </c>
      <c r="J5" s="7">
        <v>5</v>
      </c>
      <c r="K5" s="7">
        <v>4</v>
      </c>
      <c r="L5" s="7">
        <v>5</v>
      </c>
      <c r="M5" s="8">
        <v>5</v>
      </c>
      <c r="N5" s="8">
        <v>4</v>
      </c>
      <c r="O5" s="8">
        <v>5</v>
      </c>
      <c r="P5" s="8">
        <v>4</v>
      </c>
      <c r="Q5" s="8">
        <v>5</v>
      </c>
      <c r="R5" s="8">
        <v>4</v>
      </c>
      <c r="S5" s="9">
        <v>5</v>
      </c>
      <c r="T5" s="9">
        <v>5</v>
      </c>
      <c r="U5" s="9">
        <v>5</v>
      </c>
      <c r="V5" s="9">
        <v>4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9"/>
      <c r="AI5" s="9"/>
      <c r="AJ5" s="9"/>
      <c r="AK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8">
        <f>COUNTIF(C5:BB5,"&gt;0")</f>
        <v>20</v>
      </c>
      <c r="BD5" s="9">
        <f>SUM(C5:BB5)</f>
        <v>92</v>
      </c>
    </row>
    <row r="6" spans="1:56" ht="14.25" customHeight="1" x14ac:dyDescent="0.25">
      <c r="A6" s="6">
        <v>2</v>
      </c>
      <c r="B6" s="6" t="s">
        <v>101</v>
      </c>
      <c r="C6" s="7">
        <v>5</v>
      </c>
      <c r="D6" s="7">
        <v>4</v>
      </c>
      <c r="E6" s="7">
        <v>4</v>
      </c>
      <c r="F6" s="7">
        <v>4</v>
      </c>
      <c r="G6" s="7">
        <v>4</v>
      </c>
      <c r="H6" s="7">
        <v>5</v>
      </c>
      <c r="I6" s="7">
        <v>4</v>
      </c>
      <c r="J6" s="7">
        <v>5</v>
      </c>
      <c r="K6" s="7">
        <v>3</v>
      </c>
      <c r="L6" s="7">
        <v>3</v>
      </c>
      <c r="M6" s="8">
        <v>4</v>
      </c>
      <c r="N6" s="8">
        <v>3</v>
      </c>
      <c r="O6" s="8">
        <v>4</v>
      </c>
      <c r="P6" s="8">
        <v>4</v>
      </c>
      <c r="Q6" s="8">
        <v>5</v>
      </c>
      <c r="R6" s="8">
        <v>4</v>
      </c>
      <c r="S6" s="8">
        <v>4</v>
      </c>
      <c r="T6" s="8">
        <v>4</v>
      </c>
      <c r="U6" s="8">
        <v>4</v>
      </c>
      <c r="V6" s="8">
        <v>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8">
        <f>COUNTIF(C6:BB6,"&gt;0")</f>
        <v>20</v>
      </c>
      <c r="BD6" s="9">
        <f>SUM(C6:BB6)</f>
        <v>82</v>
      </c>
    </row>
    <row r="7" spans="1:56" ht="14.25" customHeight="1" x14ac:dyDescent="0.25">
      <c r="A7" s="6">
        <v>3</v>
      </c>
      <c r="B7" s="6" t="s">
        <v>102</v>
      </c>
      <c r="C7" s="7">
        <v>4</v>
      </c>
      <c r="D7" s="7">
        <v>5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8">
        <v>3</v>
      </c>
      <c r="N7" s="8">
        <v>5</v>
      </c>
      <c r="O7" s="8">
        <v>5</v>
      </c>
      <c r="P7" s="8">
        <v>5</v>
      </c>
      <c r="Q7" s="8">
        <v>5</v>
      </c>
      <c r="R7" s="8">
        <v>5</v>
      </c>
      <c r="S7" s="8">
        <v>4</v>
      </c>
      <c r="T7" s="8">
        <v>4</v>
      </c>
      <c r="U7" s="8">
        <v>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8">
        <f>COUNTIF(C7:BB7,"&gt;0")</f>
        <v>19</v>
      </c>
      <c r="BD7" s="9">
        <f>SUM(C7:BB7)</f>
        <v>89</v>
      </c>
    </row>
    <row r="8" spans="1:56" ht="14.25" customHeight="1" x14ac:dyDescent="0.25">
      <c r="A8" s="6">
        <v>4</v>
      </c>
      <c r="B8" s="6" t="s">
        <v>103</v>
      </c>
      <c r="C8" s="7">
        <v>5</v>
      </c>
      <c r="D8" s="7">
        <v>3</v>
      </c>
      <c r="E8" s="7">
        <v>3</v>
      </c>
      <c r="F8" s="7">
        <v>4</v>
      </c>
      <c r="G8" s="7">
        <v>4</v>
      </c>
      <c r="H8" s="7">
        <v>3</v>
      </c>
      <c r="I8" s="7">
        <v>3</v>
      </c>
      <c r="J8" s="7">
        <v>3</v>
      </c>
      <c r="K8" s="7">
        <v>3</v>
      </c>
      <c r="L8" s="7">
        <v>4</v>
      </c>
      <c r="M8" s="8">
        <v>4</v>
      </c>
      <c r="N8" s="8">
        <v>3</v>
      </c>
      <c r="O8" s="8">
        <v>3</v>
      </c>
      <c r="P8" s="8">
        <v>3</v>
      </c>
      <c r="Q8" s="8">
        <v>3</v>
      </c>
      <c r="R8" s="8">
        <v>5</v>
      </c>
      <c r="S8" s="8">
        <v>5</v>
      </c>
      <c r="T8" s="8">
        <v>4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>
        <f>COUNTIF(C8:BB8,"&gt;0")</f>
        <v>18</v>
      </c>
      <c r="BD8" s="9">
        <f>SUM(C8:BB8)</f>
        <v>65</v>
      </c>
    </row>
    <row r="9" spans="1:56" ht="14.25" customHeight="1" x14ac:dyDescent="0.25">
      <c r="A9" s="6">
        <v>5</v>
      </c>
      <c r="B9" s="6" t="s">
        <v>104</v>
      </c>
      <c r="C9" s="7">
        <v>4</v>
      </c>
      <c r="D9" s="7">
        <v>4</v>
      </c>
      <c r="E9" s="7">
        <v>5</v>
      </c>
      <c r="F9" s="7">
        <v>5</v>
      </c>
      <c r="G9" s="7">
        <v>5</v>
      </c>
      <c r="H9" s="7">
        <v>4</v>
      </c>
      <c r="I9" s="7">
        <v>4</v>
      </c>
      <c r="J9" s="7">
        <v>4</v>
      </c>
      <c r="K9" s="7">
        <v>4</v>
      </c>
      <c r="L9" s="7">
        <v>5</v>
      </c>
      <c r="M9" s="8">
        <v>4</v>
      </c>
      <c r="N9" s="8">
        <v>4</v>
      </c>
      <c r="O9" s="8">
        <v>4</v>
      </c>
      <c r="P9" s="8">
        <v>5</v>
      </c>
      <c r="Q9" s="8">
        <v>5</v>
      </c>
      <c r="R9" s="8">
        <v>5</v>
      </c>
      <c r="S9" s="8">
        <v>4</v>
      </c>
      <c r="T9" s="8">
        <v>4</v>
      </c>
      <c r="U9" s="8">
        <v>5</v>
      </c>
      <c r="V9" s="8">
        <v>4</v>
      </c>
      <c r="W9" s="8">
        <v>5</v>
      </c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8">
        <f>COUNTIF(C9:BB9,"&gt;0")</f>
        <v>21</v>
      </c>
      <c r="BD9" s="9">
        <f>SUM(C9:BB9)</f>
        <v>93</v>
      </c>
    </row>
    <row r="10" spans="1:56" ht="14.25" customHeight="1" x14ac:dyDescent="0.25">
      <c r="A10" s="6">
        <v>6</v>
      </c>
      <c r="B10" s="6" t="s">
        <v>105</v>
      </c>
      <c r="C10" s="7">
        <v>5</v>
      </c>
      <c r="D10" s="7">
        <v>4</v>
      </c>
      <c r="E10" s="7">
        <v>5</v>
      </c>
      <c r="F10" s="7">
        <v>5</v>
      </c>
      <c r="G10" s="7">
        <v>4</v>
      </c>
      <c r="H10" s="7">
        <v>5</v>
      </c>
      <c r="I10" s="7">
        <v>5</v>
      </c>
      <c r="J10" s="7">
        <v>5</v>
      </c>
      <c r="K10" s="7">
        <v>5</v>
      </c>
      <c r="L10" s="7">
        <v>5</v>
      </c>
      <c r="M10" s="8">
        <v>5</v>
      </c>
      <c r="N10" s="8">
        <v>5</v>
      </c>
      <c r="O10" s="8">
        <v>5</v>
      </c>
      <c r="P10" s="8">
        <v>4</v>
      </c>
      <c r="Q10" s="8">
        <v>4</v>
      </c>
      <c r="R10" s="8">
        <v>5</v>
      </c>
      <c r="S10" s="8">
        <v>5</v>
      </c>
      <c r="T10" s="8">
        <v>5</v>
      </c>
      <c r="U10" s="8">
        <v>5</v>
      </c>
      <c r="V10" s="8">
        <v>4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8"/>
      <c r="BD10" s="9"/>
    </row>
    <row r="11" spans="1:56" ht="14.25" customHeight="1" x14ac:dyDescent="0.25">
      <c r="A11" s="6">
        <v>7</v>
      </c>
      <c r="B11" s="6" t="s">
        <v>106</v>
      </c>
      <c r="C11" s="7">
        <v>4</v>
      </c>
      <c r="D11" s="7">
        <v>4</v>
      </c>
      <c r="E11" s="7">
        <v>5</v>
      </c>
      <c r="F11" s="7">
        <v>4</v>
      </c>
      <c r="G11" s="7">
        <v>4</v>
      </c>
      <c r="H11" s="7">
        <v>4</v>
      </c>
      <c r="I11" s="7">
        <v>5</v>
      </c>
      <c r="J11" s="7">
        <v>5</v>
      </c>
      <c r="K11" s="7">
        <v>4</v>
      </c>
      <c r="L11" s="7">
        <v>4</v>
      </c>
      <c r="M11" s="8">
        <v>4</v>
      </c>
      <c r="N11" s="8">
        <v>4</v>
      </c>
      <c r="O11" s="8">
        <v>4</v>
      </c>
      <c r="P11" s="8">
        <v>4</v>
      </c>
      <c r="Q11" s="8">
        <v>4</v>
      </c>
      <c r="R11" s="8">
        <v>4</v>
      </c>
      <c r="S11" s="8">
        <v>4</v>
      </c>
      <c r="T11" s="8">
        <v>3</v>
      </c>
      <c r="U11" s="8">
        <v>3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8">
        <f t="shared" ref="BC11:BC12" si="0">COUNTIF(C11:BB11,"&gt;0")</f>
        <v>19</v>
      </c>
      <c r="BD11" s="9">
        <f t="shared" ref="BD11:BD12" si="1">SUM(C11:BB11)</f>
        <v>77</v>
      </c>
    </row>
    <row r="12" spans="1:56" ht="14.25" customHeight="1" x14ac:dyDescent="0.25">
      <c r="A12" s="6">
        <v>8</v>
      </c>
      <c r="B12" s="6" t="s">
        <v>107</v>
      </c>
      <c r="C12" s="7">
        <v>5</v>
      </c>
      <c r="D12" s="7">
        <v>5</v>
      </c>
      <c r="E12" s="7">
        <v>5</v>
      </c>
      <c r="F12" s="7">
        <v>5</v>
      </c>
      <c r="G12" s="7">
        <v>4</v>
      </c>
      <c r="H12" s="7">
        <v>4</v>
      </c>
      <c r="I12" s="7">
        <v>4</v>
      </c>
      <c r="J12" s="7">
        <v>5</v>
      </c>
      <c r="K12" s="7">
        <v>5</v>
      </c>
      <c r="L12" s="7">
        <v>5</v>
      </c>
      <c r="M12" s="8">
        <v>5</v>
      </c>
      <c r="N12" s="8">
        <v>5</v>
      </c>
      <c r="O12" s="8">
        <v>5</v>
      </c>
      <c r="P12" s="8">
        <v>4</v>
      </c>
      <c r="Q12" s="8">
        <v>4</v>
      </c>
      <c r="R12" s="8">
        <v>4</v>
      </c>
      <c r="S12" s="8">
        <v>4</v>
      </c>
      <c r="T12" s="8">
        <v>4</v>
      </c>
      <c r="U12" s="8">
        <v>4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8">
        <f t="shared" si="0"/>
        <v>19</v>
      </c>
      <c r="BD12" s="9">
        <f t="shared" si="1"/>
        <v>86</v>
      </c>
    </row>
    <row r="13" spans="1:56" ht="14.25" customHeigh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56" ht="14.25" customHeight="1" x14ac:dyDescent="0.25">
      <c r="C14" s="1"/>
      <c r="D14" s="1"/>
      <c r="E14" s="1"/>
      <c r="F14" s="1"/>
      <c r="G14" s="22" t="s">
        <v>70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56" ht="14.25" customHeight="1" x14ac:dyDescent="0.25">
      <c r="AJ15" s="1"/>
      <c r="AK15" s="1"/>
      <c r="AL15" s="1"/>
      <c r="AM15" s="10"/>
      <c r="AN15" s="10"/>
      <c r="AO15" s="10"/>
      <c r="AP15" s="10"/>
      <c r="AQ15" s="10"/>
      <c r="AR15" s="10"/>
    </row>
    <row r="16" spans="1:56" ht="14.25" customHeight="1" x14ac:dyDescent="0.25">
      <c r="A16" s="45" t="s">
        <v>55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  <c r="O16" s="48" t="s">
        <v>56</v>
      </c>
      <c r="P16" s="32"/>
      <c r="Q16" s="32"/>
      <c r="R16" s="32"/>
      <c r="S16" s="32"/>
      <c r="T16" s="32"/>
      <c r="U16" s="32"/>
      <c r="V16" s="32"/>
      <c r="W16" s="32"/>
      <c r="X16" s="33"/>
    </row>
    <row r="17" spans="1:57" ht="22.5" customHeight="1" x14ac:dyDescent="0.25">
      <c r="A17" s="46" t="s">
        <v>1</v>
      </c>
      <c r="B17" s="49" t="s">
        <v>2</v>
      </c>
      <c r="C17" s="8">
        <v>1</v>
      </c>
      <c r="D17" s="8">
        <v>1</v>
      </c>
      <c r="E17" s="8">
        <v>1</v>
      </c>
      <c r="F17" s="8"/>
      <c r="G17" s="8"/>
      <c r="H17" s="8"/>
      <c r="I17" s="8"/>
      <c r="J17" s="8"/>
      <c r="K17" s="11"/>
      <c r="L17" s="11"/>
      <c r="M17" s="1">
        <f>COUNTIF(C17:L17,"=1")</f>
        <v>3</v>
      </c>
      <c r="O17" s="8">
        <v>1</v>
      </c>
      <c r="P17" s="8">
        <v>1</v>
      </c>
      <c r="Q17" s="8">
        <v>1</v>
      </c>
      <c r="R17" s="8">
        <v>1</v>
      </c>
      <c r="S17" s="8"/>
      <c r="T17" s="8"/>
      <c r="U17" s="8"/>
      <c r="V17" s="8"/>
      <c r="W17" s="8"/>
      <c r="X17" s="8"/>
      <c r="Y17" s="1">
        <f>COUNTIF(O17:X17,"=1")</f>
        <v>4</v>
      </c>
    </row>
    <row r="18" spans="1:57" ht="76.5" customHeight="1" x14ac:dyDescent="0.25">
      <c r="A18" s="47"/>
      <c r="B18" s="47"/>
      <c r="C18" s="12" t="s">
        <v>57</v>
      </c>
      <c r="D18" s="12" t="s">
        <v>58</v>
      </c>
      <c r="E18" s="12" t="s">
        <v>59</v>
      </c>
      <c r="F18" s="12" t="s">
        <v>60</v>
      </c>
      <c r="G18" s="12"/>
      <c r="H18" s="12"/>
      <c r="I18" s="12"/>
      <c r="J18" s="12"/>
      <c r="K18" s="13"/>
      <c r="L18" s="13"/>
      <c r="M18" s="13" t="s">
        <v>53</v>
      </c>
      <c r="N18" s="13" t="s">
        <v>54</v>
      </c>
      <c r="O18" s="5" t="s">
        <v>61</v>
      </c>
      <c r="P18" s="5" t="s">
        <v>62</v>
      </c>
      <c r="Q18" s="5" t="s">
        <v>63</v>
      </c>
      <c r="R18" s="5" t="s">
        <v>64</v>
      </c>
      <c r="S18" s="5"/>
      <c r="T18" s="5"/>
      <c r="U18" s="5"/>
      <c r="V18" s="5"/>
      <c r="W18" s="5"/>
      <c r="X18" s="5"/>
      <c r="Y18" s="5" t="s">
        <v>53</v>
      </c>
      <c r="Z18" s="5" t="s">
        <v>54</v>
      </c>
      <c r="AF18" s="50" t="s">
        <v>65</v>
      </c>
      <c r="AG18" s="32"/>
      <c r="AH18" s="33"/>
      <c r="AI18" s="51" t="s">
        <v>74</v>
      </c>
      <c r="AJ18" s="32"/>
      <c r="AK18" s="33"/>
      <c r="AL18" s="50" t="s">
        <v>66</v>
      </c>
      <c r="AM18" s="32"/>
      <c r="AN18" s="33"/>
      <c r="AO18" s="54" t="s">
        <v>67</v>
      </c>
      <c r="AP18" s="32"/>
      <c r="AQ18" s="33"/>
      <c r="AR18" s="52" t="s">
        <v>72</v>
      </c>
      <c r="AS18" s="32"/>
      <c r="AT18" s="33"/>
      <c r="AU18" s="21" t="s">
        <v>71</v>
      </c>
      <c r="AV18" s="21"/>
      <c r="AW18" s="55" t="s">
        <v>73</v>
      </c>
      <c r="AX18" s="56"/>
      <c r="AY18" s="25" t="s">
        <v>71</v>
      </c>
      <c r="AZ18" s="53" t="s">
        <v>68</v>
      </c>
      <c r="BA18" s="32"/>
      <c r="BB18" s="32"/>
      <c r="BC18" s="16" t="s">
        <v>69</v>
      </c>
    </row>
    <row r="19" spans="1:57" ht="14.25" customHeight="1" x14ac:dyDescent="0.25">
      <c r="A19" s="6">
        <v>1</v>
      </c>
      <c r="B19" s="6" t="s">
        <v>100</v>
      </c>
      <c r="C19" s="7"/>
      <c r="D19" s="7">
        <v>5</v>
      </c>
      <c r="E19" s="18">
        <v>5</v>
      </c>
      <c r="F19" s="18"/>
      <c r="G19" s="8"/>
      <c r="H19" s="8"/>
      <c r="I19" s="8"/>
      <c r="J19" s="8"/>
      <c r="K19" s="8"/>
      <c r="L19" s="8"/>
      <c r="M19" s="8">
        <f t="shared" ref="M19:M24" si="2">COUNTIF(C19:L19,"&gt;0")</f>
        <v>2</v>
      </c>
      <c r="N19" s="8">
        <f t="shared" ref="N19:N24" si="3">SUM(C19:L19)</f>
        <v>10</v>
      </c>
      <c r="O19" s="18">
        <v>5</v>
      </c>
      <c r="P19" s="18">
        <v>4</v>
      </c>
      <c r="Q19" s="18">
        <v>3</v>
      </c>
      <c r="R19" s="18">
        <v>3</v>
      </c>
      <c r="S19" s="8"/>
      <c r="T19" s="8"/>
      <c r="U19" s="8"/>
      <c r="V19" s="8"/>
      <c r="W19" s="8"/>
      <c r="X19" s="8"/>
      <c r="Y19" s="8">
        <f t="shared" ref="Y19:Y24" si="4">COUNTIF(O19:X19,"&gt;0")</f>
        <v>4</v>
      </c>
      <c r="Z19" s="8">
        <f t="shared" ref="Z19:Z24" si="5">SUM(O19:X19)</f>
        <v>15</v>
      </c>
      <c r="AF19" s="39">
        <f>ROUND((N19+BD5)/(M19+BC5)*6,0)</f>
        <v>28</v>
      </c>
      <c r="AG19" s="40"/>
      <c r="AH19" s="41"/>
      <c r="AI19" s="39">
        <f>ROUND(Z19/$Y$17*2,0)</f>
        <v>8</v>
      </c>
      <c r="AJ19" s="40"/>
      <c r="AK19" s="41"/>
      <c r="AL19" s="39">
        <f>AF19+AI19</f>
        <v>36</v>
      </c>
      <c r="AM19" s="40"/>
      <c r="AN19" s="41"/>
      <c r="AO19" s="31">
        <v>14</v>
      </c>
      <c r="AP19" s="32"/>
      <c r="AQ19" s="33"/>
      <c r="AR19" s="39">
        <f>ROUND(SUM(AL19:AQ19),0)</f>
        <v>50</v>
      </c>
      <c r="AS19" s="40"/>
      <c r="AT19" s="41"/>
      <c r="AU19" s="21">
        <f>AR19/60*100</f>
        <v>83.333333333333343</v>
      </c>
      <c r="AV19" s="21">
        <v>96</v>
      </c>
      <c r="AW19" s="42"/>
      <c r="AX19" s="43"/>
      <c r="AY19" s="24">
        <f>AZ19/60*100</f>
        <v>83.333333333333343</v>
      </c>
      <c r="AZ19" s="37">
        <f>AR19+AW19</f>
        <v>50</v>
      </c>
      <c r="BA19" s="38"/>
      <c r="BB19" s="38"/>
      <c r="BC19" s="17">
        <f>IF(AND(AZ19&gt;=0,AZ19&lt;55),2,IF(AND(AZ19&gt;=55,AZ19&lt;71),3,IF(AND(AZ19&gt;=71,AZ19&lt;86),4,IF(AND(AZ19&gt;=86,AZ18&lt;=100),5,5))))</f>
        <v>2</v>
      </c>
      <c r="BE19" s="15"/>
    </row>
    <row r="20" spans="1:57" ht="14.25" customHeight="1" x14ac:dyDescent="0.25">
      <c r="A20" s="6">
        <v>2</v>
      </c>
      <c r="B20" s="6" t="s">
        <v>101</v>
      </c>
      <c r="C20" s="7">
        <v>5</v>
      </c>
      <c r="D20" s="7"/>
      <c r="E20" s="18">
        <v>4</v>
      </c>
      <c r="F20" s="18"/>
      <c r="G20" s="8"/>
      <c r="H20" s="8"/>
      <c r="I20" s="8"/>
      <c r="J20" s="8"/>
      <c r="K20" s="8"/>
      <c r="L20" s="8"/>
      <c r="M20" s="8">
        <f t="shared" si="2"/>
        <v>2</v>
      </c>
      <c r="N20" s="8">
        <f t="shared" si="3"/>
        <v>9</v>
      </c>
      <c r="O20" s="18">
        <v>3</v>
      </c>
      <c r="P20" s="18">
        <v>3</v>
      </c>
      <c r="Q20" s="18">
        <v>3</v>
      </c>
      <c r="R20" s="18">
        <v>3</v>
      </c>
      <c r="S20" s="8"/>
      <c r="T20" s="8"/>
      <c r="U20" s="8"/>
      <c r="V20" s="8"/>
      <c r="W20" s="8"/>
      <c r="X20" s="8"/>
      <c r="Y20" s="8">
        <f t="shared" si="4"/>
        <v>4</v>
      </c>
      <c r="Z20" s="8">
        <f t="shared" si="5"/>
        <v>12</v>
      </c>
      <c r="AF20" s="39">
        <f>ROUND((N20+BD6)/(M20+BC6)*6,0)</f>
        <v>25</v>
      </c>
      <c r="AG20" s="40"/>
      <c r="AH20" s="41"/>
      <c r="AI20" s="39">
        <f>ROUND(Z20/$Y$17*2,0)</f>
        <v>6</v>
      </c>
      <c r="AJ20" s="40"/>
      <c r="AK20" s="41"/>
      <c r="AL20" s="39">
        <f t="shared" ref="AL20:AL24" si="6">AF20+AI20</f>
        <v>31</v>
      </c>
      <c r="AM20" s="40"/>
      <c r="AN20" s="41"/>
      <c r="AO20" s="31">
        <v>16</v>
      </c>
      <c r="AP20" s="32"/>
      <c r="AQ20" s="33"/>
      <c r="AR20" s="39">
        <f t="shared" ref="AR20:AR24" si="7">ROUND(SUM(AL20:AQ20),0)</f>
        <v>47</v>
      </c>
      <c r="AS20" s="40"/>
      <c r="AT20" s="41"/>
      <c r="AU20" s="21">
        <f>AR20/60*100</f>
        <v>78.333333333333329</v>
      </c>
      <c r="AV20" s="21">
        <v>70</v>
      </c>
      <c r="AW20" s="42"/>
      <c r="AX20" s="43"/>
      <c r="AY20" s="24">
        <f t="shared" ref="AY20:AY24" si="8">AZ20/60*100</f>
        <v>78.333333333333329</v>
      </c>
      <c r="AZ20" s="37">
        <f>AR20+AW20</f>
        <v>47</v>
      </c>
      <c r="BA20" s="38"/>
      <c r="BB20" s="38"/>
      <c r="BC20" s="17">
        <f t="shared" ref="BC20:BC24" si="9">IF(AND(AZ20&gt;=0,AZ20&lt;55),2,IF(AND(AZ20&gt;=55,AZ20&lt;71),3,IF(AND(AZ20&gt;=71,AZ20&lt;86),4,IF(AND(AZ20&gt;=86,AZ19&lt;=100),5,5))))</f>
        <v>2</v>
      </c>
    </row>
    <row r="21" spans="1:57" ht="14.25" customHeight="1" x14ac:dyDescent="0.25">
      <c r="A21" s="6">
        <v>3</v>
      </c>
      <c r="B21" s="6" t="s">
        <v>102</v>
      </c>
      <c r="C21" s="7">
        <v>4</v>
      </c>
      <c r="D21" s="7">
        <v>5</v>
      </c>
      <c r="E21" s="18">
        <v>5</v>
      </c>
      <c r="F21" s="18"/>
      <c r="G21" s="8"/>
      <c r="H21" s="8"/>
      <c r="I21" s="8"/>
      <c r="J21" s="8"/>
      <c r="K21" s="8"/>
      <c r="L21" s="8"/>
      <c r="M21" s="8">
        <f t="shared" si="2"/>
        <v>3</v>
      </c>
      <c r="N21" s="8">
        <f t="shared" si="3"/>
        <v>14</v>
      </c>
      <c r="O21" s="18">
        <v>5</v>
      </c>
      <c r="P21" s="18">
        <v>5</v>
      </c>
      <c r="Q21" s="18">
        <v>5</v>
      </c>
      <c r="R21" s="18">
        <v>5</v>
      </c>
      <c r="S21" s="8"/>
      <c r="T21" s="8"/>
      <c r="U21" s="8"/>
      <c r="V21" s="8"/>
      <c r="W21" s="8"/>
      <c r="X21" s="8"/>
      <c r="Y21" s="8">
        <f t="shared" si="4"/>
        <v>4</v>
      </c>
      <c r="Z21" s="8">
        <f t="shared" si="5"/>
        <v>20</v>
      </c>
      <c r="AF21" s="39">
        <f>ROUND((N21+BD7)/(M21+BC7)*6,0)</f>
        <v>28</v>
      </c>
      <c r="AG21" s="40"/>
      <c r="AH21" s="41"/>
      <c r="AI21" s="39">
        <f>ROUND(Z21/$Y$17*2,0)</f>
        <v>10</v>
      </c>
      <c r="AJ21" s="40"/>
      <c r="AK21" s="41"/>
      <c r="AL21" s="39">
        <f t="shared" si="6"/>
        <v>38</v>
      </c>
      <c r="AM21" s="40"/>
      <c r="AN21" s="41"/>
      <c r="AO21" s="31">
        <v>17</v>
      </c>
      <c r="AP21" s="32"/>
      <c r="AQ21" s="33"/>
      <c r="AR21" s="39">
        <f t="shared" si="7"/>
        <v>55</v>
      </c>
      <c r="AS21" s="40"/>
      <c r="AT21" s="41"/>
      <c r="AU21" s="21">
        <f>AR21/60*100</f>
        <v>91.666666666666657</v>
      </c>
      <c r="AV21" s="21">
        <v>56.6</v>
      </c>
      <c r="AW21" s="42"/>
      <c r="AX21" s="43"/>
      <c r="AY21" s="24">
        <f t="shared" si="8"/>
        <v>91.666666666666657</v>
      </c>
      <c r="AZ21" s="37">
        <f>AR21+AW21</f>
        <v>55</v>
      </c>
      <c r="BA21" s="38"/>
      <c r="BB21" s="38"/>
      <c r="BC21" s="17">
        <f t="shared" si="9"/>
        <v>3</v>
      </c>
    </row>
    <row r="22" spans="1:57" ht="14.25" customHeight="1" x14ac:dyDescent="0.25">
      <c r="A22" s="6">
        <v>4</v>
      </c>
      <c r="B22" s="6" t="s">
        <v>103</v>
      </c>
      <c r="C22" s="7"/>
      <c r="D22" s="7"/>
      <c r="E22" s="18"/>
      <c r="F22" s="18"/>
      <c r="G22" s="8"/>
      <c r="H22" s="8"/>
      <c r="I22" s="8"/>
      <c r="J22" s="8"/>
      <c r="K22" s="8"/>
      <c r="L22" s="8"/>
      <c r="M22" s="8">
        <f t="shared" si="2"/>
        <v>0</v>
      </c>
      <c r="N22" s="8">
        <f t="shared" si="3"/>
        <v>0</v>
      </c>
      <c r="O22" s="18">
        <v>3</v>
      </c>
      <c r="P22" s="18">
        <v>3</v>
      </c>
      <c r="Q22" s="18">
        <v>3</v>
      </c>
      <c r="R22" s="18">
        <v>3</v>
      </c>
      <c r="S22" s="8"/>
      <c r="T22" s="8"/>
      <c r="U22" s="8"/>
      <c r="V22" s="8"/>
      <c r="W22" s="8"/>
      <c r="X22" s="8"/>
      <c r="Y22" s="8">
        <f t="shared" si="4"/>
        <v>4</v>
      </c>
      <c r="Z22" s="8">
        <f t="shared" si="5"/>
        <v>12</v>
      </c>
      <c r="AF22" s="39">
        <f>ROUND((N22+BD8)/(M22+BC8)*6,0)</f>
        <v>22</v>
      </c>
      <c r="AG22" s="40"/>
      <c r="AH22" s="41"/>
      <c r="AI22" s="39">
        <f>ROUND(Z22/$Y$17*2,0)</f>
        <v>6</v>
      </c>
      <c r="AJ22" s="40"/>
      <c r="AK22" s="41"/>
      <c r="AL22" s="39">
        <f t="shared" si="6"/>
        <v>28</v>
      </c>
      <c r="AM22" s="40"/>
      <c r="AN22" s="41"/>
      <c r="AO22" s="31">
        <v>14</v>
      </c>
      <c r="AP22" s="32"/>
      <c r="AQ22" s="33"/>
      <c r="AR22" s="39">
        <f t="shared" si="7"/>
        <v>42</v>
      </c>
      <c r="AS22" s="40"/>
      <c r="AT22" s="41"/>
      <c r="AU22" s="21">
        <f>AR22/60*100</f>
        <v>70</v>
      </c>
      <c r="AV22" s="21">
        <v>96</v>
      </c>
      <c r="AW22" s="42"/>
      <c r="AX22" s="43"/>
      <c r="AY22" s="24">
        <f t="shared" si="8"/>
        <v>70</v>
      </c>
      <c r="AZ22" s="37">
        <f>AR22+AW22</f>
        <v>42</v>
      </c>
      <c r="BA22" s="38"/>
      <c r="BB22" s="38"/>
      <c r="BC22" s="17">
        <f t="shared" si="9"/>
        <v>2</v>
      </c>
    </row>
    <row r="23" spans="1:57" ht="14.25" customHeight="1" x14ac:dyDescent="0.25">
      <c r="A23" s="6">
        <v>5</v>
      </c>
      <c r="B23" s="6" t="s">
        <v>104</v>
      </c>
      <c r="C23" s="7">
        <v>4</v>
      </c>
      <c r="D23" s="7">
        <v>4</v>
      </c>
      <c r="E23" s="18">
        <v>5</v>
      </c>
      <c r="F23" s="18"/>
      <c r="G23" s="8"/>
      <c r="H23" s="8"/>
      <c r="I23" s="8"/>
      <c r="J23" s="8"/>
      <c r="K23" s="8"/>
      <c r="L23" s="8"/>
      <c r="M23" s="8">
        <f t="shared" si="2"/>
        <v>3</v>
      </c>
      <c r="N23" s="8">
        <f t="shared" si="3"/>
        <v>13</v>
      </c>
      <c r="O23" s="18">
        <v>5</v>
      </c>
      <c r="P23" s="18">
        <v>3</v>
      </c>
      <c r="Q23" s="18">
        <v>5</v>
      </c>
      <c r="R23" s="18">
        <v>5</v>
      </c>
      <c r="S23" s="8"/>
      <c r="T23" s="8"/>
      <c r="U23" s="8"/>
      <c r="V23" s="8"/>
      <c r="W23" s="8"/>
      <c r="X23" s="8"/>
      <c r="Y23" s="8">
        <f t="shared" si="4"/>
        <v>4</v>
      </c>
      <c r="Z23" s="8">
        <f t="shared" si="5"/>
        <v>18</v>
      </c>
      <c r="AF23" s="39">
        <f t="shared" ref="AF23:AF24" si="10">ROUND((N23+BD11)/(M23+BC11)*6,0)</f>
        <v>25</v>
      </c>
      <c r="AG23" s="40"/>
      <c r="AH23" s="41"/>
      <c r="AI23" s="39">
        <f t="shared" ref="AI23:AI24" si="11">ROUND(Z23/$Y$17*2,0)</f>
        <v>9</v>
      </c>
      <c r="AJ23" s="40"/>
      <c r="AK23" s="41"/>
      <c r="AL23" s="39">
        <f t="shared" si="6"/>
        <v>34</v>
      </c>
      <c r="AM23" s="40"/>
      <c r="AN23" s="41"/>
      <c r="AO23" s="31">
        <v>14</v>
      </c>
      <c r="AP23" s="32"/>
      <c r="AQ23" s="33"/>
      <c r="AR23" s="39">
        <f t="shared" si="7"/>
        <v>48</v>
      </c>
      <c r="AS23" s="40"/>
      <c r="AT23" s="41"/>
      <c r="AU23" s="21">
        <f t="shared" ref="AU23:AU24" si="12">AR23/60*100</f>
        <v>80</v>
      </c>
      <c r="AV23" s="21">
        <v>96</v>
      </c>
      <c r="AW23" s="42"/>
      <c r="AX23" s="43"/>
      <c r="AY23" s="24">
        <f t="shared" si="8"/>
        <v>80</v>
      </c>
      <c r="AZ23" s="37">
        <f t="shared" ref="AZ23:AZ24" si="13">AR23+AW23</f>
        <v>48</v>
      </c>
      <c r="BA23" s="38"/>
      <c r="BB23" s="38"/>
      <c r="BC23" s="17">
        <f t="shared" si="9"/>
        <v>2</v>
      </c>
    </row>
    <row r="24" spans="1:57" ht="14.25" customHeight="1" x14ac:dyDescent="0.25">
      <c r="A24" s="6">
        <v>6</v>
      </c>
      <c r="B24" s="6" t="s">
        <v>105</v>
      </c>
      <c r="C24" s="7"/>
      <c r="D24" s="7"/>
      <c r="E24" s="18">
        <v>5</v>
      </c>
      <c r="F24" s="18"/>
      <c r="G24" s="8"/>
      <c r="H24" s="8"/>
      <c r="I24" s="8"/>
      <c r="J24" s="8"/>
      <c r="K24" s="8"/>
      <c r="L24" s="8"/>
      <c r="M24" s="8">
        <f t="shared" si="2"/>
        <v>1</v>
      </c>
      <c r="N24" s="8">
        <f t="shared" si="3"/>
        <v>5</v>
      </c>
      <c r="O24" s="18">
        <v>4</v>
      </c>
      <c r="P24" s="18">
        <v>5</v>
      </c>
      <c r="Q24" s="18">
        <v>4</v>
      </c>
      <c r="R24" s="18">
        <v>5</v>
      </c>
      <c r="S24" s="8"/>
      <c r="T24" s="8"/>
      <c r="U24" s="8"/>
      <c r="V24" s="8"/>
      <c r="W24" s="8"/>
      <c r="X24" s="8"/>
      <c r="Y24" s="8">
        <f t="shared" si="4"/>
        <v>4</v>
      </c>
      <c r="Z24" s="8">
        <f t="shared" si="5"/>
        <v>18</v>
      </c>
      <c r="AF24" s="39">
        <f t="shared" si="10"/>
        <v>27</v>
      </c>
      <c r="AG24" s="40"/>
      <c r="AH24" s="41"/>
      <c r="AI24" s="39">
        <f t="shared" si="11"/>
        <v>9</v>
      </c>
      <c r="AJ24" s="40"/>
      <c r="AK24" s="41"/>
      <c r="AL24" s="39">
        <f t="shared" si="6"/>
        <v>36</v>
      </c>
      <c r="AM24" s="40"/>
      <c r="AN24" s="41"/>
      <c r="AO24" s="31">
        <v>17</v>
      </c>
      <c r="AP24" s="32"/>
      <c r="AQ24" s="33"/>
      <c r="AR24" s="39">
        <f t="shared" si="7"/>
        <v>53</v>
      </c>
      <c r="AS24" s="40"/>
      <c r="AT24" s="41"/>
      <c r="AU24" s="21">
        <f t="shared" si="12"/>
        <v>88.333333333333329</v>
      </c>
      <c r="AV24" s="21">
        <v>96</v>
      </c>
      <c r="AW24" s="42"/>
      <c r="AX24" s="43"/>
      <c r="AY24" s="24">
        <f t="shared" si="8"/>
        <v>88.333333333333329</v>
      </c>
      <c r="AZ24" s="37">
        <f t="shared" si="13"/>
        <v>53</v>
      </c>
      <c r="BA24" s="38"/>
      <c r="BB24" s="38"/>
      <c r="BC24" s="17">
        <f t="shared" si="9"/>
        <v>2</v>
      </c>
    </row>
    <row r="25" spans="1:57" ht="14.25" customHeight="1" x14ac:dyDescent="0.25">
      <c r="A25" s="6">
        <v>7</v>
      </c>
      <c r="B25" s="6" t="s">
        <v>106</v>
      </c>
      <c r="C25" s="7">
        <v>4</v>
      </c>
      <c r="D25" s="7">
        <v>4</v>
      </c>
      <c r="E25" s="18">
        <v>4</v>
      </c>
      <c r="F25" s="18"/>
      <c r="G25" s="8"/>
      <c r="H25" s="8"/>
      <c r="I25" s="8"/>
      <c r="J25" s="8"/>
      <c r="K25" s="8"/>
      <c r="L25" s="8"/>
      <c r="M25" s="8">
        <f t="shared" ref="M25:M26" si="14">COUNTIF(C25:L25,"&gt;0")</f>
        <v>3</v>
      </c>
      <c r="N25" s="8">
        <f t="shared" ref="N25:N26" si="15">SUM(C25:L25)</f>
        <v>12</v>
      </c>
      <c r="O25" s="18">
        <v>3</v>
      </c>
      <c r="P25" s="18">
        <v>4</v>
      </c>
      <c r="Q25" s="18">
        <v>4</v>
      </c>
      <c r="R25" s="18">
        <v>5</v>
      </c>
      <c r="S25" s="8"/>
      <c r="T25" s="8"/>
      <c r="U25" s="8"/>
      <c r="V25" s="8"/>
      <c r="W25" s="8"/>
      <c r="X25" s="8"/>
      <c r="Y25" s="8">
        <f t="shared" ref="Y25:Y26" si="16">COUNTIF(O25:X25,"&gt;0")</f>
        <v>4</v>
      </c>
      <c r="Z25" s="8">
        <f t="shared" ref="Z25:Z26" si="17">SUM(O25:X25)</f>
        <v>16</v>
      </c>
      <c r="AF25" s="39">
        <f t="shared" ref="AF25:AF26" si="18">ROUND((N25+BD13)/(M25+BC13)*6,0)</f>
        <v>24</v>
      </c>
      <c r="AG25" s="40"/>
      <c r="AH25" s="41"/>
      <c r="AI25" s="39">
        <f t="shared" ref="AI25:AI26" si="19">ROUND(Z25/$Y$17*2,0)</f>
        <v>8</v>
      </c>
      <c r="AJ25" s="40"/>
      <c r="AK25" s="41"/>
      <c r="AL25" s="39">
        <f t="shared" ref="AL25:AL26" si="20">AF25+AI25</f>
        <v>32</v>
      </c>
      <c r="AM25" s="40"/>
      <c r="AN25" s="41"/>
      <c r="AO25" s="31">
        <v>14</v>
      </c>
      <c r="AP25" s="32"/>
      <c r="AQ25" s="33"/>
      <c r="AR25" s="39">
        <f t="shared" ref="AR25:AR26" si="21">ROUND(SUM(AL25:AQ25),0)</f>
        <v>46</v>
      </c>
      <c r="AS25" s="40"/>
      <c r="AT25" s="41"/>
      <c r="AU25" s="21">
        <f t="shared" ref="AU25:AU26" si="22">AR25/60*100</f>
        <v>76.666666666666671</v>
      </c>
      <c r="AV25" s="21">
        <v>97</v>
      </c>
      <c r="AW25" s="42"/>
      <c r="AX25" s="43"/>
      <c r="AY25" s="24">
        <f t="shared" ref="AY25:AY26" si="23">AZ25/60*100</f>
        <v>76.666666666666671</v>
      </c>
      <c r="AZ25" s="37">
        <f t="shared" ref="AZ25:AZ26" si="24">AR25+AW25</f>
        <v>46</v>
      </c>
      <c r="BA25" s="38"/>
      <c r="BB25" s="38"/>
      <c r="BC25" s="17">
        <f t="shared" ref="BC25:BC26" si="25">IF(AND(AZ25&gt;=0,AZ25&lt;55),2,IF(AND(AZ25&gt;=55,AZ25&lt;71),3,IF(AND(AZ25&gt;=71,AZ25&lt;86),4,IF(AND(AZ25&gt;=86,AZ24&lt;=100),5,5))))</f>
        <v>2</v>
      </c>
    </row>
    <row r="26" spans="1:57" ht="14.25" customHeight="1" x14ac:dyDescent="0.25">
      <c r="A26" s="6">
        <v>8</v>
      </c>
      <c r="B26" s="6" t="s">
        <v>107</v>
      </c>
      <c r="C26" s="7"/>
      <c r="D26" s="7">
        <v>5</v>
      </c>
      <c r="E26" s="18"/>
      <c r="F26" s="18"/>
      <c r="G26" s="8"/>
      <c r="H26" s="8"/>
      <c r="I26" s="8"/>
      <c r="J26" s="8"/>
      <c r="K26" s="8"/>
      <c r="L26" s="8"/>
      <c r="M26" s="8">
        <f t="shared" si="14"/>
        <v>1</v>
      </c>
      <c r="N26" s="8">
        <f t="shared" si="15"/>
        <v>5</v>
      </c>
      <c r="O26" s="18">
        <v>4</v>
      </c>
      <c r="P26" s="18">
        <v>3</v>
      </c>
      <c r="Q26" s="18">
        <v>3</v>
      </c>
      <c r="R26" s="18">
        <v>5</v>
      </c>
      <c r="S26" s="8"/>
      <c r="T26" s="8"/>
      <c r="U26" s="8"/>
      <c r="V26" s="8"/>
      <c r="W26" s="8"/>
      <c r="X26" s="8"/>
      <c r="Y26" s="8">
        <f t="shared" si="16"/>
        <v>4</v>
      </c>
      <c r="Z26" s="8">
        <f t="shared" si="17"/>
        <v>15</v>
      </c>
      <c r="AF26" s="39">
        <f t="shared" si="18"/>
        <v>30</v>
      </c>
      <c r="AG26" s="40"/>
      <c r="AH26" s="41"/>
      <c r="AI26" s="39">
        <f t="shared" si="19"/>
        <v>8</v>
      </c>
      <c r="AJ26" s="40"/>
      <c r="AK26" s="41"/>
      <c r="AL26" s="39">
        <f t="shared" si="20"/>
        <v>38</v>
      </c>
      <c r="AM26" s="40"/>
      <c r="AN26" s="41"/>
      <c r="AO26" s="31">
        <v>17</v>
      </c>
      <c r="AP26" s="32"/>
      <c r="AQ26" s="33"/>
      <c r="AR26" s="39">
        <f t="shared" si="21"/>
        <v>55</v>
      </c>
      <c r="AS26" s="40"/>
      <c r="AT26" s="41"/>
      <c r="AU26" s="21">
        <f t="shared" si="22"/>
        <v>91.666666666666657</v>
      </c>
      <c r="AV26" s="21">
        <v>98</v>
      </c>
      <c r="AW26" s="42"/>
      <c r="AX26" s="43"/>
      <c r="AY26" s="24">
        <f t="shared" si="23"/>
        <v>91.666666666666657</v>
      </c>
      <c r="AZ26" s="37">
        <f t="shared" si="24"/>
        <v>55</v>
      </c>
      <c r="BA26" s="38"/>
      <c r="BB26" s="38"/>
      <c r="BC26" s="17">
        <f t="shared" si="25"/>
        <v>3</v>
      </c>
    </row>
    <row r="27" spans="1:57" ht="14.25" customHeight="1" x14ac:dyDescent="0.25"/>
    <row r="28" spans="1:57" ht="14.25" customHeight="1" x14ac:dyDescent="0.25"/>
    <row r="29" spans="1:57" ht="14.25" customHeight="1" x14ac:dyDescent="0.25"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57" ht="49.5" customHeight="1" x14ac:dyDescent="0.25">
      <c r="G30" s="34" t="s">
        <v>67</v>
      </c>
      <c r="H30" s="35"/>
      <c r="I30" s="36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57" ht="14.25" customHeight="1" x14ac:dyDescent="0.25">
      <c r="A31" s="14">
        <v>1</v>
      </c>
      <c r="B31" s="6" t="s">
        <v>75</v>
      </c>
      <c r="C31" s="18">
        <v>5</v>
      </c>
      <c r="D31" s="18">
        <v>5</v>
      </c>
      <c r="E31" s="18">
        <v>5</v>
      </c>
      <c r="F31" s="18">
        <v>5</v>
      </c>
      <c r="G31" s="31">
        <f t="shared" ref="G31:G36" si="26">AO19</f>
        <v>14</v>
      </c>
      <c r="H31" s="32"/>
      <c r="I31" s="3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57" ht="14.25" customHeight="1" x14ac:dyDescent="0.25">
      <c r="A32" s="6">
        <v>2</v>
      </c>
      <c r="B32" s="6" t="s">
        <v>76</v>
      </c>
      <c r="C32" s="18">
        <v>5</v>
      </c>
      <c r="D32" s="18">
        <v>4</v>
      </c>
      <c r="E32" s="18">
        <v>4</v>
      </c>
      <c r="F32" s="18">
        <v>4</v>
      </c>
      <c r="G32" s="31">
        <f t="shared" si="26"/>
        <v>16</v>
      </c>
      <c r="H32" s="32"/>
      <c r="I32" s="3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4.25" customHeight="1" x14ac:dyDescent="0.25">
      <c r="A33" s="6">
        <v>3</v>
      </c>
      <c r="B33" s="6" t="s">
        <v>77</v>
      </c>
      <c r="C33" s="18">
        <v>3</v>
      </c>
      <c r="D33" s="18">
        <v>3</v>
      </c>
      <c r="E33" s="18">
        <v>4</v>
      </c>
      <c r="F33" s="18">
        <v>4</v>
      </c>
      <c r="G33" s="31">
        <f t="shared" si="26"/>
        <v>17</v>
      </c>
      <c r="H33" s="32"/>
      <c r="I33" s="3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14.25" customHeight="1" x14ac:dyDescent="0.25">
      <c r="A34" s="6">
        <v>4</v>
      </c>
      <c r="B34" s="6" t="s">
        <v>78</v>
      </c>
      <c r="C34" s="18">
        <v>4</v>
      </c>
      <c r="D34" s="18">
        <v>4</v>
      </c>
      <c r="E34" s="18">
        <v>3</v>
      </c>
      <c r="F34" s="18">
        <v>3</v>
      </c>
      <c r="G34" s="31">
        <f t="shared" si="26"/>
        <v>14</v>
      </c>
      <c r="H34" s="32"/>
      <c r="I34" s="3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14.25" customHeight="1" x14ac:dyDescent="0.25">
      <c r="A35" s="6">
        <v>5</v>
      </c>
      <c r="B35" s="6" t="s">
        <v>79</v>
      </c>
      <c r="C35" s="18">
        <v>4</v>
      </c>
      <c r="D35" s="18">
        <v>4</v>
      </c>
      <c r="E35" s="18">
        <v>4</v>
      </c>
      <c r="F35" s="18">
        <v>3</v>
      </c>
      <c r="G35" s="31">
        <f t="shared" si="26"/>
        <v>14</v>
      </c>
      <c r="H35" s="32"/>
      <c r="I35" s="3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</row>
    <row r="36" spans="1:35" ht="14.25" customHeight="1" x14ac:dyDescent="0.25">
      <c r="A36" s="6">
        <v>6</v>
      </c>
      <c r="B36" s="6" t="s">
        <v>80</v>
      </c>
      <c r="C36" s="18">
        <v>5</v>
      </c>
      <c r="D36" s="18">
        <v>5</v>
      </c>
      <c r="E36" s="18">
        <v>5</v>
      </c>
      <c r="F36" s="18">
        <v>5</v>
      </c>
      <c r="G36" s="31">
        <f t="shared" si="26"/>
        <v>17</v>
      </c>
      <c r="H36" s="32"/>
      <c r="I36" s="3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</row>
    <row r="37" spans="1:35" ht="14.25" customHeight="1" x14ac:dyDescent="0.25"/>
    <row r="38" spans="1:35" ht="14.25" customHeight="1" x14ac:dyDescent="0.25"/>
    <row r="39" spans="1:35" ht="14.25" customHeight="1" x14ac:dyDescent="0.25"/>
    <row r="40" spans="1:35" ht="14.25" customHeight="1" x14ac:dyDescent="0.25"/>
    <row r="41" spans="1:35" ht="14.25" customHeight="1" x14ac:dyDescent="0.25"/>
    <row r="42" spans="1:35" ht="14.25" customHeight="1" x14ac:dyDescent="0.25"/>
    <row r="43" spans="1:35" ht="14.25" customHeight="1" x14ac:dyDescent="0.25"/>
    <row r="44" spans="1:35" ht="14.25" customHeight="1" x14ac:dyDescent="0.25"/>
    <row r="45" spans="1:35" ht="14.25" customHeight="1" x14ac:dyDescent="0.25"/>
    <row r="46" spans="1:35" ht="14.25" customHeight="1" x14ac:dyDescent="0.25"/>
    <row r="47" spans="1:35" ht="14.25" customHeight="1" x14ac:dyDescent="0.25"/>
    <row r="48" spans="1:3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mergeCells count="78">
    <mergeCell ref="AW26:AX26"/>
    <mergeCell ref="AZ26:BB26"/>
    <mergeCell ref="G35:I35"/>
    <mergeCell ref="G36:I36"/>
    <mergeCell ref="AF25:AH25"/>
    <mergeCell ref="AI25:AK25"/>
    <mergeCell ref="AL25:AN25"/>
    <mergeCell ref="AO25:AQ25"/>
    <mergeCell ref="AF26:AH26"/>
    <mergeCell ref="AI26:AK26"/>
    <mergeCell ref="AL26:AN26"/>
    <mergeCell ref="AO26:AQ26"/>
    <mergeCell ref="AZ24:BB24"/>
    <mergeCell ref="G30:I30"/>
    <mergeCell ref="G31:I31"/>
    <mergeCell ref="G32:I32"/>
    <mergeCell ref="G33:I33"/>
    <mergeCell ref="G34:I34"/>
    <mergeCell ref="AR25:AT25"/>
    <mergeCell ref="AW25:AX25"/>
    <mergeCell ref="AZ25:BB25"/>
    <mergeCell ref="AR26:AT26"/>
    <mergeCell ref="AF24:AH24"/>
    <mergeCell ref="AI24:AK24"/>
    <mergeCell ref="AL24:AN24"/>
    <mergeCell ref="AO24:AQ24"/>
    <mergeCell ref="AR24:AT24"/>
    <mergeCell ref="AW24:AX24"/>
    <mergeCell ref="AZ22:BB22"/>
    <mergeCell ref="AF23:AH23"/>
    <mergeCell ref="AI23:AK23"/>
    <mergeCell ref="AL23:AN23"/>
    <mergeCell ref="AO23:AQ23"/>
    <mergeCell ref="AR23:AT23"/>
    <mergeCell ref="AW23:AX23"/>
    <mergeCell ref="AZ23:BB23"/>
    <mergeCell ref="AF22:AH22"/>
    <mergeCell ref="AI22:AK22"/>
    <mergeCell ref="AL22:AN22"/>
    <mergeCell ref="AO22:AQ22"/>
    <mergeCell ref="AR22:AT22"/>
    <mergeCell ref="AW22:AX22"/>
    <mergeCell ref="AZ20:BB20"/>
    <mergeCell ref="AF21:AH21"/>
    <mergeCell ref="AI21:AK21"/>
    <mergeCell ref="AL21:AN21"/>
    <mergeCell ref="AO21:AQ21"/>
    <mergeCell ref="AR21:AT21"/>
    <mergeCell ref="AW21:AX21"/>
    <mergeCell ref="AZ21:BB21"/>
    <mergeCell ref="AF20:AH20"/>
    <mergeCell ref="AI20:AK20"/>
    <mergeCell ref="AL20:AN20"/>
    <mergeCell ref="AO20:AQ20"/>
    <mergeCell ref="AR20:AT20"/>
    <mergeCell ref="AW20:AX20"/>
    <mergeCell ref="AR18:AT18"/>
    <mergeCell ref="AW18:AX18"/>
    <mergeCell ref="AZ18:BB18"/>
    <mergeCell ref="AF19:AH19"/>
    <mergeCell ref="AI19:AK19"/>
    <mergeCell ref="AL19:AN19"/>
    <mergeCell ref="AO19:AQ19"/>
    <mergeCell ref="AR19:AT19"/>
    <mergeCell ref="AW19:AX19"/>
    <mergeCell ref="AZ19:BB19"/>
    <mergeCell ref="A17:A18"/>
    <mergeCell ref="B17:B18"/>
    <mergeCell ref="AF18:AH18"/>
    <mergeCell ref="AI18:AK18"/>
    <mergeCell ref="AL18:AN18"/>
    <mergeCell ref="AO18:AQ18"/>
    <mergeCell ref="D1:AT1"/>
    <mergeCell ref="A2:BB2"/>
    <mergeCell ref="A3:A4"/>
    <mergeCell ref="B3:B4"/>
    <mergeCell ref="A16:L16"/>
    <mergeCell ref="O16:X16"/>
  </mergeCells>
  <conditionalFormatting sqref="Z5:AF12">
    <cfRule type="cellIs" dxfId="50" priority="11" operator="equal">
      <formula>3</formula>
    </cfRule>
  </conditionalFormatting>
  <conditionalFormatting sqref="Z5:AF12">
    <cfRule type="cellIs" dxfId="49" priority="12" operator="greaterThan">
      <formula>3</formula>
    </cfRule>
  </conditionalFormatting>
  <conditionalFormatting sqref="Z5:AF12">
    <cfRule type="cellIs" dxfId="48" priority="13" operator="equal">
      <formula>0</formula>
    </cfRule>
  </conditionalFormatting>
  <conditionalFormatting sqref="C18">
    <cfRule type="cellIs" dxfId="47" priority="14" operator="equal">
      <formula>$C$17</formula>
    </cfRule>
  </conditionalFormatting>
  <conditionalFormatting sqref="C18">
    <cfRule type="cellIs" dxfId="46" priority="15" operator="equal">
      <formula>$C$17</formula>
    </cfRule>
  </conditionalFormatting>
  <conditionalFormatting sqref="C18:L18">
    <cfRule type="cellIs" dxfId="45" priority="16" operator="equal">
      <formula>1</formula>
    </cfRule>
  </conditionalFormatting>
  <conditionalFormatting sqref="C17:L17">
    <cfRule type="cellIs" dxfId="44" priority="17" operator="equal">
      <formula>1</formula>
    </cfRule>
  </conditionalFormatting>
  <conditionalFormatting sqref="C3:BB3">
    <cfRule type="cellIs" dxfId="43" priority="18" operator="equal">
      <formula>1</formula>
    </cfRule>
  </conditionalFormatting>
  <conditionalFormatting sqref="O17:X17">
    <cfRule type="cellIs" dxfId="42" priority="19" operator="equal">
      <formula>1</formula>
    </cfRule>
  </conditionalFormatting>
  <conditionalFormatting sqref="AR19:AV26">
    <cfRule type="cellIs" dxfId="41" priority="20" operator="lessThan">
      <formula>33</formula>
    </cfRule>
  </conditionalFormatting>
  <conditionalFormatting sqref="BC19:BC26">
    <cfRule type="cellIs" dxfId="40" priority="7" operator="equal">
      <formula>5</formula>
    </cfRule>
    <cfRule type="cellIs" dxfId="39" priority="8" operator="equal">
      <formula>4</formula>
    </cfRule>
    <cfRule type="cellIs" dxfId="38" priority="9" operator="equal">
      <formula>3</formula>
    </cfRule>
    <cfRule type="cellIs" dxfId="37" priority="10" operator="equal">
      <formula>2</formula>
    </cfRule>
  </conditionalFormatting>
  <conditionalFormatting sqref="C5:Y12">
    <cfRule type="cellIs" dxfId="36" priority="4" operator="equal">
      <formula>3</formula>
    </cfRule>
  </conditionalFormatting>
  <conditionalFormatting sqref="C5:Y12">
    <cfRule type="cellIs" dxfId="35" priority="5" operator="greaterThan">
      <formula>3</formula>
    </cfRule>
  </conditionalFormatting>
  <conditionalFormatting sqref="C5:Y12">
    <cfRule type="cellIs" dxfId="34" priority="6" operator="equal">
      <formula>0</formula>
    </cfRule>
  </conditionalFormatting>
  <conditionalFormatting sqref="C19:D26">
    <cfRule type="cellIs" dxfId="2" priority="1" operator="equal">
      <formula>3</formula>
    </cfRule>
  </conditionalFormatting>
  <conditionalFormatting sqref="C19:D26">
    <cfRule type="cellIs" dxfId="1" priority="2" operator="greaterThan">
      <formula>3</formula>
    </cfRule>
  </conditionalFormatting>
  <conditionalFormatting sqref="C19:D26"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8BEE-8331-45F9-8105-AE6226F2828F}">
  <dimension ref="A1:BE979"/>
  <sheetViews>
    <sheetView topLeftCell="A10" workbookViewId="0">
      <selection activeCell="AL17" sqref="A1:XFD1048576"/>
    </sheetView>
  </sheetViews>
  <sheetFormatPr defaultColWidth="14.375" defaultRowHeight="15" x14ac:dyDescent="0.25"/>
  <cols>
    <col min="1" max="1" width="3.125" customWidth="1"/>
    <col min="2" max="2" width="28.25" customWidth="1"/>
    <col min="3" max="3" width="5.5" customWidth="1"/>
    <col min="4" max="4" width="5.375" customWidth="1"/>
    <col min="5" max="5" width="3.75" customWidth="1"/>
    <col min="6" max="11" width="4.125" customWidth="1"/>
    <col min="12" max="12" width="5" customWidth="1"/>
    <col min="13" max="13" width="3.25" customWidth="1"/>
    <col min="14" max="14" width="3.875" customWidth="1"/>
    <col min="15" max="24" width="3.625" customWidth="1"/>
    <col min="25" max="25" width="3.375" customWidth="1"/>
    <col min="26" max="26" width="3.875" customWidth="1"/>
    <col min="27" max="43" width="3.625" customWidth="1"/>
    <col min="44" max="46" width="3.625" hidden="1" customWidth="1"/>
    <col min="47" max="48" width="4.875" hidden="1" customWidth="1"/>
    <col min="49" max="54" width="3.625" customWidth="1"/>
    <col min="55" max="55" width="8.25" customWidth="1"/>
    <col min="56" max="56" width="6.25" customWidth="1"/>
    <col min="57" max="57" width="4.75" customWidth="1"/>
  </cols>
  <sheetData>
    <row r="1" spans="1:56" ht="24" customHeight="1" x14ac:dyDescent="0.25">
      <c r="D1" s="44" t="s">
        <v>82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20"/>
      <c r="AV1" s="20"/>
    </row>
    <row r="2" spans="1:56" ht="14.25" customHeight="1" x14ac:dyDescent="0.25">
      <c r="A2" s="45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1:56" ht="14.25" customHeight="1" x14ac:dyDescent="0.25">
      <c r="A3" s="46" t="s">
        <v>1</v>
      </c>
      <c r="B3" s="46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9">
        <v>1</v>
      </c>
      <c r="AA3" s="19">
        <v>1</v>
      </c>
      <c r="AB3" s="19">
        <v>1</v>
      </c>
      <c r="AC3" s="19">
        <v>1</v>
      </c>
      <c r="AD3" s="1"/>
      <c r="AE3" s="1"/>
      <c r="AF3" s="1"/>
      <c r="BD3" s="1">
        <f>COUNTIF(C3:BB3,1)</f>
        <v>27</v>
      </c>
    </row>
    <row r="4" spans="1:56" ht="69.75" customHeight="1" x14ac:dyDescent="0.25">
      <c r="A4" s="47"/>
      <c r="B4" s="47"/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/>
      <c r="AV4" s="2"/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4" t="s">
        <v>53</v>
      </c>
      <c r="BD4" s="5" t="s">
        <v>54</v>
      </c>
    </row>
    <row r="5" spans="1:56" ht="14.25" customHeight="1" x14ac:dyDescent="0.25">
      <c r="A5" s="6">
        <v>1</v>
      </c>
      <c r="B5" s="26" t="s">
        <v>83</v>
      </c>
      <c r="C5" s="7">
        <v>5</v>
      </c>
      <c r="D5" s="7">
        <v>4</v>
      </c>
      <c r="E5" s="7">
        <v>4</v>
      </c>
      <c r="F5" s="7">
        <v>5</v>
      </c>
      <c r="G5" s="7">
        <v>5</v>
      </c>
      <c r="H5" s="7">
        <v>4</v>
      </c>
      <c r="I5" s="7">
        <v>4</v>
      </c>
      <c r="J5" s="7">
        <v>5</v>
      </c>
      <c r="K5" s="7">
        <v>5</v>
      </c>
      <c r="L5" s="7">
        <v>4</v>
      </c>
      <c r="M5" s="8">
        <v>4</v>
      </c>
      <c r="N5" s="8">
        <v>4</v>
      </c>
      <c r="O5" s="8">
        <v>3</v>
      </c>
      <c r="P5" s="8">
        <v>3</v>
      </c>
      <c r="Q5" s="8">
        <v>5</v>
      </c>
      <c r="R5" s="8">
        <v>5</v>
      </c>
      <c r="S5" s="9">
        <v>4</v>
      </c>
      <c r="T5" s="9">
        <v>4</v>
      </c>
      <c r="U5" s="9">
        <v>3</v>
      </c>
      <c r="V5" s="9">
        <v>4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9"/>
      <c r="AI5" s="9"/>
      <c r="AJ5" s="9"/>
      <c r="AK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8">
        <f>COUNTIF(C5:BB5,"&gt;0")</f>
        <v>20</v>
      </c>
      <c r="BD5" s="9">
        <f>SUM(C5:BB5)</f>
        <v>84</v>
      </c>
    </row>
    <row r="6" spans="1:56" ht="14.25" customHeight="1" x14ac:dyDescent="0.25">
      <c r="A6" s="6">
        <v>2</v>
      </c>
      <c r="B6" s="26" t="s">
        <v>84</v>
      </c>
      <c r="C6" s="7">
        <v>5</v>
      </c>
      <c r="D6" s="7">
        <v>5</v>
      </c>
      <c r="E6" s="7">
        <v>5</v>
      </c>
      <c r="F6" s="7">
        <v>5</v>
      </c>
      <c r="G6" s="7">
        <v>4</v>
      </c>
      <c r="H6" s="7">
        <v>4</v>
      </c>
      <c r="I6" s="7">
        <v>5</v>
      </c>
      <c r="J6" s="7">
        <v>5</v>
      </c>
      <c r="K6" s="7">
        <v>4</v>
      </c>
      <c r="L6" s="7">
        <v>4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>
        <v>5</v>
      </c>
      <c r="T6" s="8">
        <v>5</v>
      </c>
      <c r="U6" s="8">
        <v>5</v>
      </c>
      <c r="V6" s="8">
        <v>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8">
        <f>COUNTIF(C6:BB6,"&gt;0")</f>
        <v>20</v>
      </c>
      <c r="BD6" s="9">
        <f>SUM(C6:BB6)</f>
        <v>96</v>
      </c>
    </row>
    <row r="7" spans="1:56" ht="14.25" customHeight="1" x14ac:dyDescent="0.25">
      <c r="A7" s="6">
        <v>3</v>
      </c>
      <c r="B7" s="26" t="s">
        <v>85</v>
      </c>
      <c r="C7" s="7">
        <v>4</v>
      </c>
      <c r="D7" s="7">
        <v>5</v>
      </c>
      <c r="E7" s="7">
        <v>4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4</v>
      </c>
      <c r="L7" s="7">
        <v>4</v>
      </c>
      <c r="M7" s="8">
        <v>4</v>
      </c>
      <c r="N7" s="8">
        <v>4</v>
      </c>
      <c r="O7" s="8">
        <v>4</v>
      </c>
      <c r="P7" s="8">
        <v>5</v>
      </c>
      <c r="Q7" s="8">
        <v>4</v>
      </c>
      <c r="R7" s="8">
        <v>4</v>
      </c>
      <c r="S7" s="8">
        <v>5</v>
      </c>
      <c r="T7" s="8">
        <v>4</v>
      </c>
      <c r="U7" s="8">
        <v>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8">
        <f>COUNTIF(C7:BB7,"&gt;0")</f>
        <v>19</v>
      </c>
      <c r="BD7" s="9">
        <f>SUM(C7:BB7)</f>
        <v>84</v>
      </c>
    </row>
    <row r="8" spans="1:56" ht="14.25" customHeight="1" x14ac:dyDescent="0.25">
      <c r="A8" s="6">
        <v>4</v>
      </c>
      <c r="B8" s="26" t="s">
        <v>86</v>
      </c>
      <c r="C8" s="7">
        <v>5</v>
      </c>
      <c r="D8" s="7">
        <v>5</v>
      </c>
      <c r="E8" s="7">
        <v>5</v>
      </c>
      <c r="F8" s="7">
        <v>5</v>
      </c>
      <c r="G8" s="7">
        <v>5</v>
      </c>
      <c r="H8" s="7">
        <v>4</v>
      </c>
      <c r="I8" s="7">
        <v>4</v>
      </c>
      <c r="J8" s="7">
        <v>4</v>
      </c>
      <c r="K8" s="7">
        <v>5</v>
      </c>
      <c r="L8" s="7">
        <v>5</v>
      </c>
      <c r="M8" s="8">
        <v>4</v>
      </c>
      <c r="N8" s="8">
        <v>4</v>
      </c>
      <c r="O8" s="8">
        <v>4</v>
      </c>
      <c r="P8" s="8">
        <v>4</v>
      </c>
      <c r="Q8" s="8">
        <v>4</v>
      </c>
      <c r="R8" s="8">
        <v>5</v>
      </c>
      <c r="S8" s="8">
        <v>4</v>
      </c>
      <c r="T8" s="8">
        <v>5</v>
      </c>
      <c r="U8" s="8">
        <v>5</v>
      </c>
      <c r="V8" s="8">
        <v>5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>
        <f>COUNTIF(C8:BB8,"&gt;0")</f>
        <v>20</v>
      </c>
      <c r="BD8" s="9">
        <f>SUM(C8:BB8)</f>
        <v>91</v>
      </c>
    </row>
    <row r="9" spans="1:56" ht="14.25" customHeight="1" x14ac:dyDescent="0.25">
      <c r="A9" s="6">
        <v>5</v>
      </c>
      <c r="B9" s="26" t="s">
        <v>87</v>
      </c>
      <c r="C9" s="7">
        <v>5</v>
      </c>
      <c r="D9" s="7">
        <v>5</v>
      </c>
      <c r="E9" s="7">
        <v>5</v>
      </c>
      <c r="F9" s="7">
        <v>5</v>
      </c>
      <c r="G9" s="7">
        <v>5</v>
      </c>
      <c r="H9" s="7">
        <v>5</v>
      </c>
      <c r="I9" s="7">
        <v>5</v>
      </c>
      <c r="J9" s="7">
        <v>5</v>
      </c>
      <c r="K9" s="7">
        <v>5</v>
      </c>
      <c r="L9" s="7">
        <v>5</v>
      </c>
      <c r="M9" s="8">
        <v>5</v>
      </c>
      <c r="N9" s="8">
        <v>5</v>
      </c>
      <c r="O9" s="8">
        <v>5</v>
      </c>
      <c r="P9" s="8">
        <v>5</v>
      </c>
      <c r="Q9" s="8">
        <v>4</v>
      </c>
      <c r="R9" s="8">
        <v>5</v>
      </c>
      <c r="S9" s="8">
        <v>5</v>
      </c>
      <c r="T9" s="8">
        <v>5</v>
      </c>
      <c r="U9" s="8">
        <v>5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8">
        <f t="shared" ref="BC9:BC10" si="0">COUNTIF(C9:BB9,"&gt;0")</f>
        <v>19</v>
      </c>
      <c r="BD9" s="9">
        <f t="shared" ref="BD9:BD10" si="1">SUM(C9:BB9)</f>
        <v>94</v>
      </c>
    </row>
    <row r="10" spans="1:56" ht="14.25" customHeight="1" x14ac:dyDescent="0.25">
      <c r="A10" s="6">
        <v>6</v>
      </c>
      <c r="B10" s="26" t="s">
        <v>88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5</v>
      </c>
      <c r="M10" s="8">
        <v>4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8">
        <v>5</v>
      </c>
      <c r="T10" s="8">
        <v>5</v>
      </c>
      <c r="U10" s="8">
        <v>5</v>
      </c>
      <c r="V10" s="8">
        <v>4</v>
      </c>
      <c r="W10" s="8">
        <v>5</v>
      </c>
      <c r="X10" s="8">
        <v>5</v>
      </c>
      <c r="Y10" s="8">
        <v>5</v>
      </c>
      <c r="Z10" s="8">
        <v>5</v>
      </c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8">
        <f t="shared" si="0"/>
        <v>24</v>
      </c>
      <c r="BD10" s="9">
        <f t="shared" si="1"/>
        <v>117</v>
      </c>
    </row>
    <row r="11" spans="1:56" ht="14.25" customHeight="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56" ht="14.25" customHeight="1" x14ac:dyDescent="0.25">
      <c r="C12" s="1"/>
      <c r="D12" s="1"/>
      <c r="E12" s="1"/>
      <c r="F12" s="1"/>
      <c r="G12" s="22" t="s">
        <v>70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56" ht="14.25" customHeight="1" x14ac:dyDescent="0.25">
      <c r="AJ13" s="1"/>
      <c r="AK13" s="1"/>
      <c r="AL13" s="1"/>
      <c r="AM13" s="10"/>
      <c r="AN13" s="10"/>
      <c r="AO13" s="10"/>
      <c r="AP13" s="10"/>
      <c r="AQ13" s="10"/>
      <c r="AR13" s="10"/>
    </row>
    <row r="14" spans="1:56" ht="14.25" customHeight="1" x14ac:dyDescent="0.25">
      <c r="A14" s="45" t="s">
        <v>55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/>
      <c r="O14" s="48" t="s">
        <v>56</v>
      </c>
      <c r="P14" s="32"/>
      <c r="Q14" s="32"/>
      <c r="R14" s="32"/>
      <c r="S14" s="32"/>
      <c r="T14" s="32"/>
      <c r="U14" s="32"/>
      <c r="V14" s="32"/>
      <c r="W14" s="32"/>
      <c r="X14" s="33"/>
    </row>
    <row r="15" spans="1:56" ht="22.5" customHeight="1" x14ac:dyDescent="0.25">
      <c r="A15" s="46" t="s">
        <v>1</v>
      </c>
      <c r="B15" s="49" t="s">
        <v>2</v>
      </c>
      <c r="C15" s="8">
        <v>1</v>
      </c>
      <c r="D15" s="8">
        <v>1</v>
      </c>
      <c r="E15" s="8">
        <v>1</v>
      </c>
      <c r="F15" s="8"/>
      <c r="G15" s="8"/>
      <c r="H15" s="8"/>
      <c r="I15" s="8"/>
      <c r="J15" s="8"/>
      <c r="K15" s="11"/>
      <c r="L15" s="11"/>
      <c r="M15" s="1">
        <f>COUNTIF(C15:L15,"=1")</f>
        <v>3</v>
      </c>
      <c r="O15" s="8">
        <v>1</v>
      </c>
      <c r="P15" s="8">
        <v>1</v>
      </c>
      <c r="Q15" s="8">
        <v>1</v>
      </c>
      <c r="R15" s="8">
        <v>1</v>
      </c>
      <c r="S15" s="8"/>
      <c r="T15" s="8"/>
      <c r="U15" s="8"/>
      <c r="V15" s="8"/>
      <c r="W15" s="8"/>
      <c r="X15" s="8"/>
      <c r="Y15" s="1">
        <f>COUNTIF(O15:X15,"=1")</f>
        <v>4</v>
      </c>
    </row>
    <row r="16" spans="1:56" ht="76.5" customHeight="1" x14ac:dyDescent="0.25">
      <c r="A16" s="47"/>
      <c r="B16" s="47"/>
      <c r="C16" s="12" t="s">
        <v>57</v>
      </c>
      <c r="D16" s="12" t="s">
        <v>58</v>
      </c>
      <c r="E16" s="12" t="s">
        <v>59</v>
      </c>
      <c r="F16" s="12" t="s">
        <v>60</v>
      </c>
      <c r="G16" s="12"/>
      <c r="H16" s="12"/>
      <c r="I16" s="12"/>
      <c r="J16" s="12"/>
      <c r="K16" s="13"/>
      <c r="L16" s="13"/>
      <c r="M16" s="13" t="s">
        <v>53</v>
      </c>
      <c r="N16" s="13" t="s">
        <v>54</v>
      </c>
      <c r="O16" s="5" t="s">
        <v>61</v>
      </c>
      <c r="P16" s="5" t="s">
        <v>62</v>
      </c>
      <c r="Q16" s="5" t="s">
        <v>63</v>
      </c>
      <c r="R16" s="5" t="s">
        <v>64</v>
      </c>
      <c r="S16" s="5"/>
      <c r="T16" s="5"/>
      <c r="U16" s="5"/>
      <c r="V16" s="5"/>
      <c r="W16" s="5"/>
      <c r="X16" s="5"/>
      <c r="Y16" s="5" t="s">
        <v>53</v>
      </c>
      <c r="Z16" s="5" t="s">
        <v>54</v>
      </c>
      <c r="AF16" s="50" t="s">
        <v>65</v>
      </c>
      <c r="AG16" s="32"/>
      <c r="AH16" s="33"/>
      <c r="AI16" s="51" t="s">
        <v>74</v>
      </c>
      <c r="AJ16" s="32"/>
      <c r="AK16" s="33"/>
      <c r="AL16" s="50" t="s">
        <v>66</v>
      </c>
      <c r="AM16" s="32"/>
      <c r="AN16" s="33"/>
      <c r="AO16" s="54" t="s">
        <v>67</v>
      </c>
      <c r="AP16" s="32"/>
      <c r="AQ16" s="33"/>
      <c r="AR16" s="52" t="s">
        <v>72</v>
      </c>
      <c r="AS16" s="32"/>
      <c r="AT16" s="33"/>
      <c r="AU16" s="21" t="s">
        <v>71</v>
      </c>
      <c r="AV16" s="21"/>
      <c r="AW16" s="55" t="s">
        <v>73</v>
      </c>
      <c r="AX16" s="56"/>
      <c r="AY16" s="25" t="s">
        <v>71</v>
      </c>
      <c r="AZ16" s="53" t="s">
        <v>68</v>
      </c>
      <c r="BA16" s="32"/>
      <c r="BB16" s="32"/>
      <c r="BC16" s="16" t="s">
        <v>69</v>
      </c>
    </row>
    <row r="17" spans="1:57" ht="14.25" customHeight="1" x14ac:dyDescent="0.25">
      <c r="A17" s="14">
        <v>1</v>
      </c>
      <c r="B17" s="26" t="s">
        <v>83</v>
      </c>
      <c r="C17" s="18">
        <v>5</v>
      </c>
      <c r="D17" s="18"/>
      <c r="E17" s="18">
        <v>5</v>
      </c>
      <c r="F17" s="18"/>
      <c r="G17" s="8"/>
      <c r="H17" s="8"/>
      <c r="I17" s="8"/>
      <c r="J17" s="8"/>
      <c r="K17" s="8"/>
      <c r="L17" s="8"/>
      <c r="M17" s="8">
        <f t="shared" ref="M17:M22" si="2">COUNTIF(C17:L17,"&gt;0")</f>
        <v>2</v>
      </c>
      <c r="N17" s="8">
        <f t="shared" ref="N17:N22" si="3">SUM(C17:L17)</f>
        <v>10</v>
      </c>
      <c r="O17" s="18">
        <v>4</v>
      </c>
      <c r="P17" s="18">
        <v>3</v>
      </c>
      <c r="Q17" s="18">
        <v>5</v>
      </c>
      <c r="R17" s="18">
        <v>5</v>
      </c>
      <c r="S17" s="8"/>
      <c r="T17" s="8"/>
      <c r="U17" s="8"/>
      <c r="V17" s="8"/>
      <c r="W17" s="8"/>
      <c r="X17" s="8"/>
      <c r="Y17" s="8">
        <f t="shared" ref="Y17:Y22" si="4">COUNTIF(O17:X17,"&gt;0")</f>
        <v>4</v>
      </c>
      <c r="Z17" s="8">
        <f t="shared" ref="Z17:Z22" si="5">SUM(O17:X17)</f>
        <v>17</v>
      </c>
      <c r="AF17" s="39">
        <f t="shared" ref="AF17:AF22" si="6">ROUND((N17+BD5)/(M17+BC5)*6,0)</f>
        <v>26</v>
      </c>
      <c r="AG17" s="40"/>
      <c r="AH17" s="41"/>
      <c r="AI17" s="39">
        <f>ROUND(Z17/$Y$15*2,0)</f>
        <v>9</v>
      </c>
      <c r="AJ17" s="40"/>
      <c r="AK17" s="41"/>
      <c r="AL17" s="39">
        <f>AF17+AI17</f>
        <v>35</v>
      </c>
      <c r="AM17" s="40"/>
      <c r="AN17" s="41"/>
      <c r="AO17" s="31">
        <v>18</v>
      </c>
      <c r="AP17" s="32"/>
      <c r="AQ17" s="33"/>
      <c r="AR17" s="39">
        <f>ROUND(SUM(AL17:AQ17),0)</f>
        <v>53</v>
      </c>
      <c r="AS17" s="40"/>
      <c r="AT17" s="41"/>
      <c r="AU17" s="21">
        <f>AR17/60*100</f>
        <v>88.333333333333329</v>
      </c>
      <c r="AV17" s="21">
        <v>96</v>
      </c>
      <c r="AW17" s="42"/>
      <c r="AX17" s="43"/>
      <c r="AY17" s="24">
        <f>AZ17/60*100</f>
        <v>88.333333333333329</v>
      </c>
      <c r="AZ17" s="37">
        <f>AR17+AW17</f>
        <v>53</v>
      </c>
      <c r="BA17" s="38"/>
      <c r="BB17" s="38"/>
      <c r="BC17" s="17">
        <f>IF(AND(AZ17&gt;=0,AZ17&lt;55),2,IF(AND(AZ17&gt;=55,AZ17&lt;71),3,IF(AND(AZ17&gt;=71,AZ17&lt;86),4,IF(AND(AZ17&gt;=86,AZ16&lt;=100),5,5))))</f>
        <v>2</v>
      </c>
      <c r="BE17" s="15"/>
    </row>
    <row r="18" spans="1:57" ht="14.25" customHeight="1" x14ac:dyDescent="0.25">
      <c r="A18" s="6">
        <v>2</v>
      </c>
      <c r="B18" s="26" t="s">
        <v>84</v>
      </c>
      <c r="C18" s="18">
        <v>5</v>
      </c>
      <c r="D18" s="18">
        <v>5</v>
      </c>
      <c r="E18" s="18"/>
      <c r="F18" s="18"/>
      <c r="G18" s="8"/>
      <c r="H18" s="8"/>
      <c r="I18" s="8"/>
      <c r="J18" s="8"/>
      <c r="K18" s="8"/>
      <c r="L18" s="8"/>
      <c r="M18" s="8">
        <f t="shared" si="2"/>
        <v>2</v>
      </c>
      <c r="N18" s="8">
        <f t="shared" si="3"/>
        <v>10</v>
      </c>
      <c r="O18" s="18">
        <v>5</v>
      </c>
      <c r="P18" s="18">
        <v>5</v>
      </c>
      <c r="Q18" s="18">
        <v>5</v>
      </c>
      <c r="R18" s="18">
        <v>5</v>
      </c>
      <c r="S18" s="8"/>
      <c r="T18" s="8"/>
      <c r="U18" s="8"/>
      <c r="V18" s="8"/>
      <c r="W18" s="8"/>
      <c r="X18" s="8"/>
      <c r="Y18" s="8">
        <f t="shared" si="4"/>
        <v>4</v>
      </c>
      <c r="Z18" s="8">
        <f t="shared" si="5"/>
        <v>20</v>
      </c>
      <c r="AF18" s="39">
        <f t="shared" si="6"/>
        <v>29</v>
      </c>
      <c r="AG18" s="40"/>
      <c r="AH18" s="41"/>
      <c r="AI18" s="39">
        <f>ROUND(Z18/$Y$15*2,0)</f>
        <v>10</v>
      </c>
      <c r="AJ18" s="40"/>
      <c r="AK18" s="41"/>
      <c r="AL18" s="39">
        <f t="shared" ref="AL18:AL22" si="7">AF18+AI18</f>
        <v>39</v>
      </c>
      <c r="AM18" s="40"/>
      <c r="AN18" s="41"/>
      <c r="AO18" s="31">
        <v>18</v>
      </c>
      <c r="AP18" s="32"/>
      <c r="AQ18" s="33"/>
      <c r="AR18" s="39">
        <f t="shared" ref="AR18:AR22" si="8">ROUND(SUM(AL18:AQ18),0)</f>
        <v>57</v>
      </c>
      <c r="AS18" s="40"/>
      <c r="AT18" s="41"/>
      <c r="AU18" s="21">
        <f>AR18/60*100</f>
        <v>95</v>
      </c>
      <c r="AV18" s="21">
        <v>70</v>
      </c>
      <c r="AW18" s="42"/>
      <c r="AX18" s="43"/>
      <c r="AY18" s="24">
        <f t="shared" ref="AY18:AY22" si="9">AZ18/60*100</f>
        <v>95</v>
      </c>
      <c r="AZ18" s="37">
        <f>AR18+AW18</f>
        <v>57</v>
      </c>
      <c r="BA18" s="38"/>
      <c r="BB18" s="38"/>
      <c r="BC18" s="17">
        <f t="shared" ref="BC18:BC22" si="10">IF(AND(AZ18&gt;=0,AZ18&lt;55),2,IF(AND(AZ18&gt;=55,AZ18&lt;71),3,IF(AND(AZ18&gt;=71,AZ18&lt;86),4,IF(AND(AZ18&gt;=86,AZ17&lt;=100),5,5))))</f>
        <v>3</v>
      </c>
    </row>
    <row r="19" spans="1:57" ht="14.25" customHeight="1" x14ac:dyDescent="0.25">
      <c r="A19" s="6">
        <v>3</v>
      </c>
      <c r="B19" s="26" t="s">
        <v>85</v>
      </c>
      <c r="C19" s="18"/>
      <c r="D19" s="18">
        <v>5</v>
      </c>
      <c r="E19" s="18">
        <v>5</v>
      </c>
      <c r="F19" s="18"/>
      <c r="G19" s="8"/>
      <c r="H19" s="8"/>
      <c r="I19" s="8"/>
      <c r="J19" s="8"/>
      <c r="K19" s="8"/>
      <c r="L19" s="8"/>
      <c r="M19" s="8">
        <f t="shared" si="2"/>
        <v>2</v>
      </c>
      <c r="N19" s="8">
        <f t="shared" si="3"/>
        <v>10</v>
      </c>
      <c r="O19" s="18">
        <v>5</v>
      </c>
      <c r="P19" s="18">
        <v>5</v>
      </c>
      <c r="Q19" s="18">
        <v>5</v>
      </c>
      <c r="R19" s="18">
        <v>4</v>
      </c>
      <c r="S19" s="8"/>
      <c r="T19" s="8"/>
      <c r="U19" s="8"/>
      <c r="V19" s="8"/>
      <c r="W19" s="8"/>
      <c r="X19" s="8"/>
      <c r="Y19" s="8">
        <f t="shared" si="4"/>
        <v>4</v>
      </c>
      <c r="Z19" s="8">
        <f t="shared" si="5"/>
        <v>19</v>
      </c>
      <c r="AF19" s="39">
        <f t="shared" si="6"/>
        <v>27</v>
      </c>
      <c r="AG19" s="40"/>
      <c r="AH19" s="41"/>
      <c r="AI19" s="39">
        <f>ROUND(Z19/$Y$15*2,0)</f>
        <v>10</v>
      </c>
      <c r="AJ19" s="40"/>
      <c r="AK19" s="41"/>
      <c r="AL19" s="39">
        <f t="shared" si="7"/>
        <v>37</v>
      </c>
      <c r="AM19" s="40"/>
      <c r="AN19" s="41"/>
      <c r="AO19" s="31">
        <v>14</v>
      </c>
      <c r="AP19" s="32"/>
      <c r="AQ19" s="33"/>
      <c r="AR19" s="39">
        <f t="shared" si="8"/>
        <v>51</v>
      </c>
      <c r="AS19" s="40"/>
      <c r="AT19" s="41"/>
      <c r="AU19" s="21">
        <f>AR19/60*100</f>
        <v>85</v>
      </c>
      <c r="AV19" s="21">
        <v>56.6</v>
      </c>
      <c r="AW19" s="42"/>
      <c r="AX19" s="43"/>
      <c r="AY19" s="24">
        <f t="shared" si="9"/>
        <v>85</v>
      </c>
      <c r="AZ19" s="37">
        <f>AR19+AW19</f>
        <v>51</v>
      </c>
      <c r="BA19" s="38"/>
      <c r="BB19" s="38"/>
      <c r="BC19" s="17">
        <f t="shared" si="10"/>
        <v>2</v>
      </c>
    </row>
    <row r="20" spans="1:57" ht="14.25" customHeight="1" x14ac:dyDescent="0.25">
      <c r="A20" s="6">
        <v>4</v>
      </c>
      <c r="B20" s="26" t="s">
        <v>86</v>
      </c>
      <c r="C20" s="18">
        <v>5</v>
      </c>
      <c r="D20" s="18">
        <v>4</v>
      </c>
      <c r="E20" s="18">
        <v>5</v>
      </c>
      <c r="F20" s="18"/>
      <c r="G20" s="8"/>
      <c r="H20" s="8"/>
      <c r="I20" s="8"/>
      <c r="J20" s="8"/>
      <c r="K20" s="8"/>
      <c r="L20" s="8"/>
      <c r="M20" s="8">
        <f t="shared" si="2"/>
        <v>3</v>
      </c>
      <c r="N20" s="8">
        <f t="shared" si="3"/>
        <v>14</v>
      </c>
      <c r="O20" s="18">
        <v>5</v>
      </c>
      <c r="P20" s="18">
        <v>4</v>
      </c>
      <c r="Q20" s="18">
        <v>5</v>
      </c>
      <c r="R20" s="18">
        <v>5</v>
      </c>
      <c r="S20" s="8"/>
      <c r="T20" s="8"/>
      <c r="U20" s="8"/>
      <c r="V20" s="8"/>
      <c r="W20" s="8"/>
      <c r="X20" s="8"/>
      <c r="Y20" s="8">
        <f t="shared" si="4"/>
        <v>4</v>
      </c>
      <c r="Z20" s="8">
        <f t="shared" si="5"/>
        <v>19</v>
      </c>
      <c r="AF20" s="39">
        <f t="shared" si="6"/>
        <v>27</v>
      </c>
      <c r="AG20" s="40"/>
      <c r="AH20" s="41"/>
      <c r="AI20" s="39">
        <f>ROUND(Z20/$Y$15*2,0)</f>
        <v>10</v>
      </c>
      <c r="AJ20" s="40"/>
      <c r="AK20" s="41"/>
      <c r="AL20" s="39">
        <f t="shared" si="7"/>
        <v>37</v>
      </c>
      <c r="AM20" s="40"/>
      <c r="AN20" s="41"/>
      <c r="AO20" s="31">
        <v>16</v>
      </c>
      <c r="AP20" s="32"/>
      <c r="AQ20" s="33"/>
      <c r="AR20" s="39">
        <f t="shared" si="8"/>
        <v>53</v>
      </c>
      <c r="AS20" s="40"/>
      <c r="AT20" s="41"/>
      <c r="AU20" s="21">
        <f>AR20/60*100</f>
        <v>88.333333333333329</v>
      </c>
      <c r="AV20" s="21">
        <v>96</v>
      </c>
      <c r="AW20" s="42"/>
      <c r="AX20" s="43"/>
      <c r="AY20" s="24">
        <f t="shared" si="9"/>
        <v>88.333333333333329</v>
      </c>
      <c r="AZ20" s="37">
        <f>AR20+AW20</f>
        <v>53</v>
      </c>
      <c r="BA20" s="38"/>
      <c r="BB20" s="38"/>
      <c r="BC20" s="17">
        <f t="shared" si="10"/>
        <v>2</v>
      </c>
    </row>
    <row r="21" spans="1:57" ht="14.25" customHeight="1" x14ac:dyDescent="0.25">
      <c r="A21" s="6">
        <v>5</v>
      </c>
      <c r="B21" s="26" t="s">
        <v>87</v>
      </c>
      <c r="C21" s="18">
        <v>5</v>
      </c>
      <c r="D21" s="18">
        <v>5</v>
      </c>
      <c r="E21" s="18">
        <v>4</v>
      </c>
      <c r="F21" s="18"/>
      <c r="G21" s="8"/>
      <c r="H21" s="8"/>
      <c r="I21" s="8"/>
      <c r="J21" s="8"/>
      <c r="K21" s="8"/>
      <c r="L21" s="8"/>
      <c r="M21" s="8">
        <f t="shared" si="2"/>
        <v>3</v>
      </c>
      <c r="N21" s="8">
        <f t="shared" si="3"/>
        <v>14</v>
      </c>
      <c r="O21" s="18">
        <v>5</v>
      </c>
      <c r="P21" s="18">
        <v>5</v>
      </c>
      <c r="Q21" s="18">
        <v>5</v>
      </c>
      <c r="R21" s="18">
        <v>5</v>
      </c>
      <c r="S21" s="8"/>
      <c r="T21" s="8"/>
      <c r="U21" s="8"/>
      <c r="V21" s="8"/>
      <c r="W21" s="8"/>
      <c r="X21" s="8"/>
      <c r="Y21" s="8">
        <f t="shared" si="4"/>
        <v>4</v>
      </c>
      <c r="Z21" s="8">
        <f t="shared" si="5"/>
        <v>20</v>
      </c>
      <c r="AF21" s="39">
        <f t="shared" si="6"/>
        <v>29</v>
      </c>
      <c r="AG21" s="40"/>
      <c r="AH21" s="41"/>
      <c r="AI21" s="39">
        <f t="shared" ref="AI21:AI22" si="11">ROUND(Z21/$Y$15*2,0)</f>
        <v>10</v>
      </c>
      <c r="AJ21" s="40"/>
      <c r="AK21" s="41"/>
      <c r="AL21" s="39">
        <f t="shared" si="7"/>
        <v>39</v>
      </c>
      <c r="AM21" s="40"/>
      <c r="AN21" s="41"/>
      <c r="AO21" s="31">
        <v>16</v>
      </c>
      <c r="AP21" s="32"/>
      <c r="AQ21" s="33"/>
      <c r="AR21" s="39">
        <f t="shared" si="8"/>
        <v>55</v>
      </c>
      <c r="AS21" s="40"/>
      <c r="AT21" s="41"/>
      <c r="AU21" s="21">
        <f t="shared" ref="AU21:AU22" si="12">AR21/60*100</f>
        <v>91.666666666666657</v>
      </c>
      <c r="AV21" s="21">
        <v>96</v>
      </c>
      <c r="AW21" s="42"/>
      <c r="AX21" s="43"/>
      <c r="AY21" s="24">
        <f t="shared" si="9"/>
        <v>91.666666666666657</v>
      </c>
      <c r="AZ21" s="37">
        <f t="shared" ref="AZ21:AZ22" si="13">AR21+AW21</f>
        <v>55</v>
      </c>
      <c r="BA21" s="38"/>
      <c r="BB21" s="38"/>
      <c r="BC21" s="17">
        <f t="shared" si="10"/>
        <v>3</v>
      </c>
    </row>
    <row r="22" spans="1:57" ht="14.25" customHeight="1" x14ac:dyDescent="0.25">
      <c r="A22" s="6">
        <v>6</v>
      </c>
      <c r="B22" s="26" t="s">
        <v>88</v>
      </c>
      <c r="C22" s="18"/>
      <c r="D22" s="18"/>
      <c r="E22" s="18"/>
      <c r="F22" s="18"/>
      <c r="G22" s="8"/>
      <c r="H22" s="8"/>
      <c r="I22" s="8"/>
      <c r="J22" s="8"/>
      <c r="K22" s="8"/>
      <c r="L22" s="8"/>
      <c r="M22" s="8">
        <f t="shared" si="2"/>
        <v>0</v>
      </c>
      <c r="N22" s="8">
        <f t="shared" si="3"/>
        <v>0</v>
      </c>
      <c r="O22" s="18">
        <v>3</v>
      </c>
      <c r="P22" s="18">
        <v>5</v>
      </c>
      <c r="Q22" s="18">
        <v>5</v>
      </c>
      <c r="R22" s="18">
        <v>5</v>
      </c>
      <c r="S22" s="8"/>
      <c r="T22" s="8"/>
      <c r="U22" s="8"/>
      <c r="V22" s="8"/>
      <c r="W22" s="8"/>
      <c r="X22" s="8"/>
      <c r="Y22" s="8">
        <f t="shared" si="4"/>
        <v>4</v>
      </c>
      <c r="Z22" s="8">
        <f t="shared" si="5"/>
        <v>18</v>
      </c>
      <c r="AF22" s="39">
        <f t="shared" si="6"/>
        <v>29</v>
      </c>
      <c r="AG22" s="40"/>
      <c r="AH22" s="41"/>
      <c r="AI22" s="39">
        <f t="shared" si="11"/>
        <v>9</v>
      </c>
      <c r="AJ22" s="40"/>
      <c r="AK22" s="41"/>
      <c r="AL22" s="39">
        <f t="shared" si="7"/>
        <v>38</v>
      </c>
      <c r="AM22" s="40"/>
      <c r="AN22" s="41"/>
      <c r="AO22" s="31">
        <v>18</v>
      </c>
      <c r="AP22" s="32"/>
      <c r="AQ22" s="33"/>
      <c r="AR22" s="39">
        <f t="shared" si="8"/>
        <v>56</v>
      </c>
      <c r="AS22" s="40"/>
      <c r="AT22" s="41"/>
      <c r="AU22" s="21">
        <f t="shared" si="12"/>
        <v>93.333333333333329</v>
      </c>
      <c r="AV22" s="21">
        <v>96</v>
      </c>
      <c r="AW22" s="42"/>
      <c r="AX22" s="43"/>
      <c r="AY22" s="24">
        <f t="shared" si="9"/>
        <v>93.333333333333329</v>
      </c>
      <c r="AZ22" s="37">
        <f t="shared" si="13"/>
        <v>56</v>
      </c>
      <c r="BA22" s="38"/>
      <c r="BB22" s="38"/>
      <c r="BC22" s="17">
        <f t="shared" si="10"/>
        <v>3</v>
      </c>
    </row>
    <row r="23" spans="1:57" ht="14.25" customHeight="1" x14ac:dyDescent="0.25"/>
    <row r="24" spans="1:57" ht="14.25" customHeight="1" x14ac:dyDescent="0.25"/>
    <row r="25" spans="1:57" ht="14.25" customHeight="1" x14ac:dyDescent="0.25"/>
    <row r="26" spans="1:57" ht="14.25" customHeight="1" x14ac:dyDescent="0.25"/>
    <row r="27" spans="1:57" ht="14.25" customHeight="1" x14ac:dyDescent="0.25"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</row>
    <row r="28" spans="1:57" ht="49.5" customHeight="1" x14ac:dyDescent="0.25">
      <c r="G28" s="34" t="s">
        <v>67</v>
      </c>
      <c r="H28" s="35"/>
      <c r="I28" s="36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57" ht="14.25" customHeight="1" x14ac:dyDescent="0.25">
      <c r="A29" s="14">
        <v>1</v>
      </c>
      <c r="B29" s="26" t="s">
        <v>83</v>
      </c>
      <c r="C29" s="18">
        <v>5</v>
      </c>
      <c r="D29" s="18">
        <v>5</v>
      </c>
      <c r="E29" s="18">
        <v>5</v>
      </c>
      <c r="F29" s="18">
        <v>5</v>
      </c>
      <c r="G29" s="31">
        <f t="shared" ref="G29:G34" si="14">AO17</f>
        <v>18</v>
      </c>
      <c r="H29" s="32"/>
      <c r="I29" s="3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</row>
    <row r="30" spans="1:57" ht="14.25" customHeight="1" x14ac:dyDescent="0.25">
      <c r="A30" s="6">
        <v>2</v>
      </c>
      <c r="B30" s="26" t="s">
        <v>84</v>
      </c>
      <c r="C30" s="18">
        <v>5</v>
      </c>
      <c r="D30" s="18">
        <v>4</v>
      </c>
      <c r="E30" s="18">
        <v>4</v>
      </c>
      <c r="F30" s="18">
        <v>4</v>
      </c>
      <c r="G30" s="31">
        <f t="shared" si="14"/>
        <v>18</v>
      </c>
      <c r="H30" s="32"/>
      <c r="I30" s="3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</row>
    <row r="31" spans="1:57" ht="14.25" customHeight="1" x14ac:dyDescent="0.25">
      <c r="A31" s="6">
        <v>3</v>
      </c>
      <c r="B31" s="26" t="s">
        <v>85</v>
      </c>
      <c r="C31" s="18">
        <v>3</v>
      </c>
      <c r="D31" s="18">
        <v>3</v>
      </c>
      <c r="E31" s="18">
        <v>4</v>
      </c>
      <c r="F31" s="18">
        <v>4</v>
      </c>
      <c r="G31" s="31">
        <f t="shared" si="14"/>
        <v>14</v>
      </c>
      <c r="H31" s="32"/>
      <c r="I31" s="3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</row>
    <row r="32" spans="1:57" ht="14.25" customHeight="1" x14ac:dyDescent="0.25">
      <c r="A32" s="6">
        <v>4</v>
      </c>
      <c r="B32" s="26" t="s">
        <v>86</v>
      </c>
      <c r="C32" s="18">
        <v>4</v>
      </c>
      <c r="D32" s="18">
        <v>4</v>
      </c>
      <c r="E32" s="18">
        <v>3</v>
      </c>
      <c r="F32" s="18">
        <v>3</v>
      </c>
      <c r="G32" s="31">
        <f t="shared" si="14"/>
        <v>16</v>
      </c>
      <c r="H32" s="32"/>
      <c r="I32" s="3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</row>
    <row r="33" spans="1:35" ht="14.25" customHeight="1" x14ac:dyDescent="0.25">
      <c r="A33" s="6">
        <v>5</v>
      </c>
      <c r="B33" s="26" t="s">
        <v>87</v>
      </c>
      <c r="C33" s="18">
        <v>4</v>
      </c>
      <c r="D33" s="18">
        <v>4</v>
      </c>
      <c r="E33" s="18">
        <v>4</v>
      </c>
      <c r="F33" s="18">
        <v>3</v>
      </c>
      <c r="G33" s="31">
        <f t="shared" si="14"/>
        <v>16</v>
      </c>
      <c r="H33" s="32"/>
      <c r="I33" s="3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</row>
    <row r="34" spans="1:35" ht="14.25" customHeight="1" x14ac:dyDescent="0.25">
      <c r="A34" s="6">
        <v>6</v>
      </c>
      <c r="B34" s="26" t="s">
        <v>88</v>
      </c>
      <c r="C34" s="18">
        <v>5</v>
      </c>
      <c r="D34" s="18">
        <v>5</v>
      </c>
      <c r="E34" s="18">
        <v>5</v>
      </c>
      <c r="F34" s="18">
        <v>5</v>
      </c>
      <c r="G34" s="31">
        <f t="shared" si="14"/>
        <v>18</v>
      </c>
      <c r="H34" s="32"/>
      <c r="I34" s="3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</row>
    <row r="35" spans="1:35" ht="14.25" customHeight="1" x14ac:dyDescent="0.25"/>
    <row r="36" spans="1:35" ht="14.25" customHeight="1" x14ac:dyDescent="0.25"/>
    <row r="37" spans="1:35" ht="14.25" customHeight="1" x14ac:dyDescent="0.25"/>
    <row r="38" spans="1:35" ht="14.25" customHeight="1" x14ac:dyDescent="0.25"/>
    <row r="39" spans="1:35" ht="14.25" customHeight="1" x14ac:dyDescent="0.25"/>
    <row r="40" spans="1:35" ht="14.25" customHeight="1" x14ac:dyDescent="0.25"/>
    <row r="41" spans="1:35" ht="14.25" customHeight="1" x14ac:dyDescent="0.25"/>
    <row r="42" spans="1:35" ht="14.25" customHeight="1" x14ac:dyDescent="0.25"/>
    <row r="43" spans="1:35" ht="14.25" customHeight="1" x14ac:dyDescent="0.25"/>
    <row r="44" spans="1:35" ht="14.25" customHeight="1" x14ac:dyDescent="0.25"/>
    <row r="45" spans="1:35" ht="14.25" customHeight="1" x14ac:dyDescent="0.25"/>
    <row r="46" spans="1:35" ht="14.25" customHeight="1" x14ac:dyDescent="0.25"/>
    <row r="47" spans="1:35" ht="14.25" customHeight="1" x14ac:dyDescent="0.25"/>
    <row r="48" spans="1:3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mergeCells count="64">
    <mergeCell ref="G33:I33"/>
    <mergeCell ref="G34:I34"/>
    <mergeCell ref="AZ22:BB22"/>
    <mergeCell ref="G28:I28"/>
    <mergeCell ref="G29:I29"/>
    <mergeCell ref="G30:I30"/>
    <mergeCell ref="G31:I31"/>
    <mergeCell ref="G32:I32"/>
    <mergeCell ref="AF22:AH22"/>
    <mergeCell ref="AI22:AK22"/>
    <mergeCell ref="AL22:AN22"/>
    <mergeCell ref="AO22:AQ22"/>
    <mergeCell ref="AR22:AT22"/>
    <mergeCell ref="AW22:AX22"/>
    <mergeCell ref="AZ20:BB20"/>
    <mergeCell ref="AF21:AH21"/>
    <mergeCell ref="AI21:AK21"/>
    <mergeCell ref="AL21:AN21"/>
    <mergeCell ref="AO21:AQ21"/>
    <mergeCell ref="AR21:AT21"/>
    <mergeCell ref="AW21:AX21"/>
    <mergeCell ref="AZ21:BB21"/>
    <mergeCell ref="AF20:AH20"/>
    <mergeCell ref="AI20:AK20"/>
    <mergeCell ref="AL20:AN20"/>
    <mergeCell ref="AO20:AQ20"/>
    <mergeCell ref="AR20:AT20"/>
    <mergeCell ref="AW20:AX20"/>
    <mergeCell ref="AZ18:BB18"/>
    <mergeCell ref="AF19:AH19"/>
    <mergeCell ref="AI19:AK19"/>
    <mergeCell ref="AL19:AN19"/>
    <mergeCell ref="AO19:AQ19"/>
    <mergeCell ref="AR19:AT19"/>
    <mergeCell ref="AW19:AX19"/>
    <mergeCell ref="AZ19:BB19"/>
    <mergeCell ref="AF18:AH18"/>
    <mergeCell ref="AI18:AK18"/>
    <mergeCell ref="AL18:AN18"/>
    <mergeCell ref="AO18:AQ18"/>
    <mergeCell ref="AR18:AT18"/>
    <mergeCell ref="AW18:AX18"/>
    <mergeCell ref="AR16:AT16"/>
    <mergeCell ref="AW16:AX16"/>
    <mergeCell ref="AZ16:BB16"/>
    <mergeCell ref="AF17:AH17"/>
    <mergeCell ref="AI17:AK17"/>
    <mergeCell ref="AL17:AN17"/>
    <mergeCell ref="AO17:AQ17"/>
    <mergeCell ref="AR17:AT17"/>
    <mergeCell ref="AW17:AX17"/>
    <mergeCell ref="AZ17:BB17"/>
    <mergeCell ref="AO16:AQ16"/>
    <mergeCell ref="A15:A16"/>
    <mergeCell ref="B15:B16"/>
    <mergeCell ref="AF16:AH16"/>
    <mergeCell ref="AI16:AK16"/>
    <mergeCell ref="AL16:AN16"/>
    <mergeCell ref="D1:AT1"/>
    <mergeCell ref="A2:BB2"/>
    <mergeCell ref="A3:A4"/>
    <mergeCell ref="B3:B4"/>
    <mergeCell ref="A14:L14"/>
    <mergeCell ref="O14:X14"/>
  </mergeCells>
  <conditionalFormatting sqref="Z5:AF10">
    <cfRule type="cellIs" dxfId="33" priority="8" operator="equal">
      <formula>3</formula>
    </cfRule>
  </conditionalFormatting>
  <conditionalFormatting sqref="Z5:AF10">
    <cfRule type="cellIs" dxfId="32" priority="9" operator="greaterThan">
      <formula>3</formula>
    </cfRule>
  </conditionalFormatting>
  <conditionalFormatting sqref="Z5:AF10">
    <cfRule type="cellIs" dxfId="31" priority="10" operator="equal">
      <formula>0</formula>
    </cfRule>
  </conditionalFormatting>
  <conditionalFormatting sqref="C16">
    <cfRule type="cellIs" dxfId="30" priority="11" operator="equal">
      <formula>$C$15</formula>
    </cfRule>
  </conditionalFormatting>
  <conditionalFormatting sqref="C16">
    <cfRule type="cellIs" dxfId="29" priority="12" operator="equal">
      <formula>$C$15</formula>
    </cfRule>
  </conditionalFormatting>
  <conditionalFormatting sqref="C16:L16">
    <cfRule type="cellIs" dxfId="28" priority="13" operator="equal">
      <formula>1</formula>
    </cfRule>
  </conditionalFormatting>
  <conditionalFormatting sqref="C15:L15">
    <cfRule type="cellIs" dxfId="27" priority="14" operator="equal">
      <formula>1</formula>
    </cfRule>
  </conditionalFormatting>
  <conditionalFormatting sqref="C3:BB3">
    <cfRule type="cellIs" dxfId="26" priority="15" operator="equal">
      <formula>1</formula>
    </cfRule>
  </conditionalFormatting>
  <conditionalFormatting sqref="O15:X15">
    <cfRule type="cellIs" dxfId="25" priority="16" operator="equal">
      <formula>1</formula>
    </cfRule>
  </conditionalFormatting>
  <conditionalFormatting sqref="AR17:AV22">
    <cfRule type="cellIs" dxfId="24" priority="17" operator="lessThan">
      <formula>33</formula>
    </cfRule>
  </conditionalFormatting>
  <conditionalFormatting sqref="BC17:BC22">
    <cfRule type="cellIs" dxfId="23" priority="4" operator="equal">
      <formula>5</formula>
    </cfRule>
    <cfRule type="cellIs" dxfId="22" priority="5" operator="equal">
      <formula>4</formula>
    </cfRule>
    <cfRule type="cellIs" dxfId="21" priority="6" operator="equal">
      <formula>3</formula>
    </cfRule>
    <cfRule type="cellIs" dxfId="20" priority="7" operator="equal">
      <formula>2</formula>
    </cfRule>
  </conditionalFormatting>
  <conditionalFormatting sqref="C5:Y10">
    <cfRule type="cellIs" dxfId="19" priority="1" operator="equal">
      <formula>3</formula>
    </cfRule>
  </conditionalFormatting>
  <conditionalFormatting sqref="C5:Y10">
    <cfRule type="cellIs" dxfId="18" priority="2" operator="greaterThan">
      <formula>3</formula>
    </cfRule>
  </conditionalFormatting>
  <conditionalFormatting sqref="C5:Y10">
    <cfRule type="cellIs" dxfId="17" priority="3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7A46-045E-45AB-ABDE-15C1D3D664F1}">
  <dimension ref="A1:BE972"/>
  <sheetViews>
    <sheetView workbookViewId="0">
      <selection activeCell="AW24" sqref="AW24:AX24"/>
    </sheetView>
  </sheetViews>
  <sheetFormatPr defaultColWidth="14.375" defaultRowHeight="15" x14ac:dyDescent="0.25"/>
  <cols>
    <col min="1" max="1" width="3.125" customWidth="1"/>
    <col min="2" max="2" width="23.875" customWidth="1"/>
    <col min="3" max="3" width="5.5" customWidth="1"/>
    <col min="4" max="4" width="5.375" customWidth="1"/>
    <col min="5" max="5" width="3.75" customWidth="1"/>
    <col min="6" max="11" width="4.125" customWidth="1"/>
    <col min="12" max="12" width="5" customWidth="1"/>
    <col min="13" max="13" width="3.25" customWidth="1"/>
    <col min="14" max="14" width="3.875" customWidth="1"/>
    <col min="15" max="24" width="3.625" customWidth="1"/>
    <col min="25" max="25" width="3.375" customWidth="1"/>
    <col min="26" max="26" width="3.875" customWidth="1"/>
    <col min="27" max="43" width="3.625" customWidth="1"/>
    <col min="44" max="46" width="3.625" hidden="1" customWidth="1"/>
    <col min="47" max="48" width="4.875" hidden="1" customWidth="1"/>
    <col min="49" max="54" width="3.625" customWidth="1"/>
    <col min="55" max="55" width="8.25" customWidth="1"/>
    <col min="56" max="56" width="6.25" customWidth="1"/>
    <col min="57" max="57" width="4.75" customWidth="1"/>
  </cols>
  <sheetData>
    <row r="1" spans="1:56" ht="24" customHeight="1" x14ac:dyDescent="0.25">
      <c r="D1" s="44" t="s">
        <v>89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20"/>
      <c r="AV1" s="20"/>
    </row>
    <row r="2" spans="1:56" ht="14.25" customHeight="1" x14ac:dyDescent="0.25">
      <c r="A2" s="45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1:56" ht="14.25" customHeight="1" x14ac:dyDescent="0.25">
      <c r="A3" s="46" t="s">
        <v>1</v>
      </c>
      <c r="B3" s="46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9">
        <v>1</v>
      </c>
      <c r="AA3" s="19">
        <v>1</v>
      </c>
      <c r="AB3" s="19">
        <v>1</v>
      </c>
      <c r="AC3" s="19">
        <v>1</v>
      </c>
      <c r="AD3" s="1"/>
      <c r="AE3" s="1"/>
      <c r="AF3" s="1"/>
      <c r="BD3" s="1">
        <f>COUNTIF(C3:BB3,1)</f>
        <v>27</v>
      </c>
    </row>
    <row r="4" spans="1:56" ht="27.75" customHeight="1" thickBot="1" x14ac:dyDescent="0.3">
      <c r="A4" s="47"/>
      <c r="B4" s="47"/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/>
      <c r="AV4" s="2"/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4" t="s">
        <v>53</v>
      </c>
      <c r="BD4" s="5" t="s">
        <v>54</v>
      </c>
    </row>
    <row r="5" spans="1:56" ht="14.25" customHeight="1" thickBot="1" x14ac:dyDescent="0.3">
      <c r="A5" s="6">
        <v>1</v>
      </c>
      <c r="B5" s="27" t="s">
        <v>90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4</v>
      </c>
      <c r="J5" s="7">
        <v>4</v>
      </c>
      <c r="K5" s="7">
        <v>4</v>
      </c>
      <c r="L5" s="7">
        <v>4</v>
      </c>
      <c r="M5" s="8">
        <v>4</v>
      </c>
      <c r="N5" s="8">
        <v>5</v>
      </c>
      <c r="O5" s="8">
        <v>5</v>
      </c>
      <c r="P5" s="8">
        <v>5</v>
      </c>
      <c r="Q5" s="8">
        <v>5</v>
      </c>
      <c r="R5" s="8"/>
      <c r="S5" s="9"/>
      <c r="T5" s="9"/>
      <c r="U5" s="9"/>
      <c r="V5" s="9"/>
      <c r="W5" s="8"/>
      <c r="X5" s="8"/>
      <c r="Y5" s="8"/>
      <c r="Z5" s="8"/>
      <c r="AA5" s="8"/>
      <c r="AB5" s="8"/>
      <c r="AC5" s="8"/>
      <c r="AD5" s="8"/>
      <c r="AE5" s="8"/>
      <c r="AF5" s="8"/>
      <c r="AG5" s="9"/>
      <c r="AH5" s="9"/>
      <c r="AI5" s="9"/>
      <c r="AJ5" s="9"/>
      <c r="AK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8">
        <f t="shared" ref="BC5:BC10" si="0">COUNTIF(C5:BB5,"&gt;0")</f>
        <v>15</v>
      </c>
      <c r="BD5" s="9">
        <f t="shared" ref="BD5:BD10" si="1">SUM(C5:BB5)</f>
        <v>70</v>
      </c>
    </row>
    <row r="6" spans="1:56" ht="14.25" customHeight="1" thickBot="1" x14ac:dyDescent="0.3">
      <c r="A6" s="6">
        <v>2</v>
      </c>
      <c r="B6" s="28" t="s">
        <v>91</v>
      </c>
      <c r="C6" s="7">
        <v>4</v>
      </c>
      <c r="D6" s="7">
        <v>5</v>
      </c>
      <c r="E6" s="7"/>
      <c r="F6" s="7">
        <v>5</v>
      </c>
      <c r="G6" s="7">
        <v>5</v>
      </c>
      <c r="H6" s="7">
        <v>5</v>
      </c>
      <c r="I6" s="7">
        <v>5</v>
      </c>
      <c r="J6" s="7">
        <v>4</v>
      </c>
      <c r="K6" s="7">
        <v>4</v>
      </c>
      <c r="L6" s="7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8">
        <f t="shared" si="0"/>
        <v>14</v>
      </c>
      <c r="BD6" s="9">
        <f t="shared" si="1"/>
        <v>67</v>
      </c>
    </row>
    <row r="7" spans="1:56" ht="14.25" customHeight="1" thickBot="1" x14ac:dyDescent="0.3">
      <c r="A7" s="6">
        <v>3</v>
      </c>
      <c r="B7" s="29" t="s">
        <v>92</v>
      </c>
      <c r="C7" s="7">
        <v>4</v>
      </c>
      <c r="D7" s="7">
        <v>5</v>
      </c>
      <c r="E7" s="7">
        <v>4</v>
      </c>
      <c r="F7" s="7">
        <v>4</v>
      </c>
      <c r="G7" s="7">
        <v>4</v>
      </c>
      <c r="H7" s="7">
        <v>5</v>
      </c>
      <c r="I7" s="7">
        <v>4</v>
      </c>
      <c r="J7" s="7">
        <v>4</v>
      </c>
      <c r="K7" s="7">
        <v>4</v>
      </c>
      <c r="L7" s="7">
        <v>4</v>
      </c>
      <c r="M7" s="8">
        <v>5</v>
      </c>
      <c r="N7" s="8">
        <v>4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8">
        <f t="shared" si="0"/>
        <v>12</v>
      </c>
      <c r="BD7" s="9">
        <f t="shared" si="1"/>
        <v>51</v>
      </c>
    </row>
    <row r="8" spans="1:56" ht="14.25" customHeight="1" thickBot="1" x14ac:dyDescent="0.3">
      <c r="A8" s="6">
        <v>4</v>
      </c>
      <c r="B8" s="29" t="s">
        <v>93</v>
      </c>
      <c r="C8" s="7">
        <v>5</v>
      </c>
      <c r="D8" s="7">
        <v>4</v>
      </c>
      <c r="E8" s="7">
        <v>4</v>
      </c>
      <c r="F8" s="7">
        <v>4</v>
      </c>
      <c r="G8" s="7">
        <v>4</v>
      </c>
      <c r="H8" s="7">
        <v>4</v>
      </c>
      <c r="I8" s="7">
        <v>5</v>
      </c>
      <c r="J8" s="7">
        <v>4</v>
      </c>
      <c r="K8" s="7">
        <v>4</v>
      </c>
      <c r="L8" s="7">
        <v>4</v>
      </c>
      <c r="M8" s="8">
        <v>4</v>
      </c>
      <c r="N8" s="8">
        <v>3</v>
      </c>
      <c r="O8" s="8">
        <v>5</v>
      </c>
      <c r="P8" s="8">
        <v>5</v>
      </c>
      <c r="Q8" s="8">
        <v>5</v>
      </c>
      <c r="R8" s="8">
        <v>5</v>
      </c>
      <c r="S8" s="8">
        <v>4</v>
      </c>
      <c r="T8" s="8">
        <v>4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>
        <f t="shared" si="0"/>
        <v>18</v>
      </c>
      <c r="BD8" s="9">
        <f t="shared" si="1"/>
        <v>77</v>
      </c>
    </row>
    <row r="9" spans="1:56" ht="14.25" customHeight="1" thickBot="1" x14ac:dyDescent="0.3">
      <c r="A9" s="6">
        <v>5</v>
      </c>
      <c r="B9" s="28" t="s">
        <v>94</v>
      </c>
      <c r="C9" s="7">
        <v>5</v>
      </c>
      <c r="D9" s="7">
        <v>5</v>
      </c>
      <c r="E9" s="7">
        <v>5</v>
      </c>
      <c r="F9" s="7">
        <v>4</v>
      </c>
      <c r="G9" s="7">
        <v>4</v>
      </c>
      <c r="H9" s="7">
        <v>5</v>
      </c>
      <c r="I9" s="7">
        <v>5</v>
      </c>
      <c r="J9" s="7">
        <v>5</v>
      </c>
      <c r="K9" s="7">
        <v>3</v>
      </c>
      <c r="L9" s="7">
        <v>5</v>
      </c>
      <c r="M9" s="8">
        <v>5</v>
      </c>
      <c r="N9" s="8">
        <v>4</v>
      </c>
      <c r="O9" s="8">
        <v>5</v>
      </c>
      <c r="P9" s="8">
        <v>5</v>
      </c>
      <c r="Q9" s="8">
        <v>4</v>
      </c>
      <c r="R9" s="8">
        <v>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8">
        <f t="shared" si="0"/>
        <v>16</v>
      </c>
      <c r="BD9" s="9">
        <f t="shared" si="1"/>
        <v>73</v>
      </c>
    </row>
    <row r="10" spans="1:56" ht="14.25" customHeight="1" thickBot="1" x14ac:dyDescent="0.3">
      <c r="A10" s="6">
        <v>6</v>
      </c>
      <c r="B10" s="28" t="s">
        <v>95</v>
      </c>
      <c r="C10" s="7">
        <v>4</v>
      </c>
      <c r="D10" s="7">
        <v>4</v>
      </c>
      <c r="E10" s="7">
        <v>4</v>
      </c>
      <c r="F10" s="7">
        <v>5</v>
      </c>
      <c r="G10" s="7">
        <v>5</v>
      </c>
      <c r="H10" s="7">
        <v>5</v>
      </c>
      <c r="I10" s="7">
        <v>5</v>
      </c>
      <c r="J10" s="7">
        <v>5</v>
      </c>
      <c r="K10" s="7">
        <v>4</v>
      </c>
      <c r="L10" s="7">
        <v>5</v>
      </c>
      <c r="M10" s="8">
        <v>5</v>
      </c>
      <c r="N10" s="8">
        <v>4</v>
      </c>
      <c r="O10" s="8">
        <v>5</v>
      </c>
      <c r="P10" s="8">
        <v>5</v>
      </c>
      <c r="Q10" s="8">
        <v>5</v>
      </c>
      <c r="R10" s="8">
        <v>5</v>
      </c>
      <c r="S10" s="8">
        <v>5</v>
      </c>
      <c r="T10" s="8">
        <v>5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8">
        <f t="shared" si="0"/>
        <v>18</v>
      </c>
      <c r="BD10" s="9">
        <f t="shared" si="1"/>
        <v>85</v>
      </c>
    </row>
    <row r="11" spans="1:56" ht="14.25" customHeight="1" thickBot="1" x14ac:dyDescent="0.3">
      <c r="A11" s="6">
        <v>7</v>
      </c>
      <c r="B11" s="29" t="s">
        <v>96</v>
      </c>
      <c r="C11" s="7">
        <v>5</v>
      </c>
      <c r="D11" s="7">
        <v>4</v>
      </c>
      <c r="E11" s="7">
        <v>5</v>
      </c>
      <c r="F11" s="7">
        <v>5</v>
      </c>
      <c r="G11" s="7">
        <v>5</v>
      </c>
      <c r="H11" s="7">
        <v>5</v>
      </c>
      <c r="I11" s="7">
        <v>5</v>
      </c>
      <c r="J11" s="7">
        <v>5</v>
      </c>
      <c r="K11" s="7">
        <v>5</v>
      </c>
      <c r="L11" s="7"/>
      <c r="M11" s="8">
        <v>5</v>
      </c>
      <c r="N11" s="8"/>
      <c r="O11" s="8"/>
      <c r="P11" s="8"/>
      <c r="Q11" s="8"/>
      <c r="R11" s="8">
        <v>5</v>
      </c>
      <c r="S11" s="8">
        <v>5</v>
      </c>
      <c r="T11" s="8">
        <v>5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8">
        <f t="shared" ref="BC11:BC13" si="2">COUNTIF(C11:BB11,"&gt;0")</f>
        <v>13</v>
      </c>
      <c r="BD11" s="9">
        <f t="shared" ref="BD11:BD13" si="3">SUM(C11:BB11)</f>
        <v>64</v>
      </c>
    </row>
    <row r="12" spans="1:56" ht="14.25" customHeight="1" thickBot="1" x14ac:dyDescent="0.3">
      <c r="A12" s="6">
        <v>8</v>
      </c>
      <c r="B12" s="28" t="s">
        <v>97</v>
      </c>
      <c r="C12" s="7">
        <v>5</v>
      </c>
      <c r="D12" s="7">
        <v>4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4</v>
      </c>
      <c r="K12" s="7">
        <v>4</v>
      </c>
      <c r="L12" s="7">
        <v>4</v>
      </c>
      <c r="M12" s="8">
        <v>5</v>
      </c>
      <c r="N12" s="8">
        <v>5</v>
      </c>
      <c r="O12" s="8">
        <v>4</v>
      </c>
      <c r="P12" s="8">
        <v>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8">
        <f t="shared" si="2"/>
        <v>14</v>
      </c>
      <c r="BD12" s="9">
        <f t="shared" si="3"/>
        <v>64</v>
      </c>
    </row>
    <row r="13" spans="1:56" ht="14.25" customHeight="1" thickBot="1" x14ac:dyDescent="0.3">
      <c r="A13" s="6">
        <v>9</v>
      </c>
      <c r="B13" s="28" t="s">
        <v>98</v>
      </c>
      <c r="C13" s="7">
        <v>4</v>
      </c>
      <c r="D13" s="7">
        <v>5</v>
      </c>
      <c r="E13" s="7">
        <v>4</v>
      </c>
      <c r="F13" s="7">
        <v>5</v>
      </c>
      <c r="G13" s="7">
        <v>5</v>
      </c>
      <c r="H13" s="7">
        <v>5</v>
      </c>
      <c r="I13" s="7">
        <v>5</v>
      </c>
      <c r="J13" s="7">
        <v>5</v>
      </c>
      <c r="K13" s="7">
        <v>5</v>
      </c>
      <c r="L13" s="7">
        <v>5</v>
      </c>
      <c r="M13" s="8">
        <v>5</v>
      </c>
      <c r="N13" s="8">
        <v>5</v>
      </c>
      <c r="O13" s="8">
        <v>5</v>
      </c>
      <c r="P13" s="8">
        <v>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8">
        <f t="shared" si="2"/>
        <v>14</v>
      </c>
      <c r="BD13" s="9">
        <f t="shared" si="3"/>
        <v>67</v>
      </c>
    </row>
    <row r="14" spans="1:56" ht="14.25" customHeight="1" thickBot="1" x14ac:dyDescent="0.3">
      <c r="A14" s="30">
        <v>10</v>
      </c>
      <c r="B14" s="29" t="s">
        <v>99</v>
      </c>
      <c r="C14" s="7">
        <v>4</v>
      </c>
      <c r="D14" s="7">
        <v>4</v>
      </c>
      <c r="E14" s="7">
        <v>5</v>
      </c>
      <c r="F14" s="7">
        <v>4</v>
      </c>
      <c r="G14" s="7">
        <v>5</v>
      </c>
      <c r="H14" s="7">
        <v>4</v>
      </c>
      <c r="I14" s="7">
        <v>5</v>
      </c>
      <c r="J14" s="7">
        <v>4</v>
      </c>
      <c r="K14" s="7">
        <v>5</v>
      </c>
      <c r="L14" s="7">
        <v>5</v>
      </c>
      <c r="M14" s="8">
        <v>5</v>
      </c>
      <c r="N14" s="8">
        <v>5</v>
      </c>
      <c r="O14" s="8">
        <v>5</v>
      </c>
      <c r="P14" s="8">
        <v>5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8">
        <f t="shared" ref="BC14" si="4">COUNTIF(C14:BB14,"&gt;0")</f>
        <v>14</v>
      </c>
      <c r="BD14" s="9">
        <f t="shared" ref="BD14" si="5">SUM(C14:BB14)</f>
        <v>65</v>
      </c>
    </row>
    <row r="15" spans="1:56" ht="14.25" customHeight="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56" ht="14.25" customHeight="1" x14ac:dyDescent="0.25">
      <c r="C16" s="1"/>
      <c r="D16" s="1"/>
      <c r="E16" s="1"/>
      <c r="F16" s="1"/>
      <c r="G16" s="22" t="s">
        <v>70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57" ht="14.25" customHeight="1" x14ac:dyDescent="0.25">
      <c r="AJ17" s="1"/>
      <c r="AK17" s="1"/>
      <c r="AL17" s="1"/>
      <c r="AM17" s="10"/>
      <c r="AN17" s="10"/>
      <c r="AO17" s="10"/>
      <c r="AP17" s="10"/>
      <c r="AQ17" s="10"/>
      <c r="AR17" s="10"/>
    </row>
    <row r="18" spans="1:57" ht="14.25" customHeight="1" x14ac:dyDescent="0.25">
      <c r="A18" s="45" t="s">
        <v>55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O18" s="48" t="s">
        <v>56</v>
      </c>
      <c r="P18" s="32"/>
      <c r="Q18" s="32"/>
      <c r="R18" s="32"/>
      <c r="S18" s="32"/>
      <c r="T18" s="32"/>
      <c r="U18" s="32"/>
      <c r="V18" s="32"/>
      <c r="W18" s="32"/>
      <c r="X18" s="33"/>
    </row>
    <row r="19" spans="1:57" ht="22.5" customHeight="1" x14ac:dyDescent="0.25">
      <c r="A19" s="46" t="s">
        <v>1</v>
      </c>
      <c r="B19" s="49" t="s">
        <v>2</v>
      </c>
      <c r="C19" s="8">
        <v>1</v>
      </c>
      <c r="D19" s="8">
        <v>1</v>
      </c>
      <c r="E19" s="8">
        <v>1</v>
      </c>
      <c r="F19" s="8"/>
      <c r="G19" s="8"/>
      <c r="H19" s="8"/>
      <c r="I19" s="8"/>
      <c r="J19" s="8"/>
      <c r="K19" s="11"/>
      <c r="L19" s="11"/>
      <c r="M19" s="1">
        <f>COUNTIF(C19:L19,"=1")</f>
        <v>3</v>
      </c>
      <c r="O19" s="8">
        <v>1</v>
      </c>
      <c r="P19" s="8">
        <v>1</v>
      </c>
      <c r="Q19" s="8">
        <v>1</v>
      </c>
      <c r="R19" s="8">
        <v>1</v>
      </c>
      <c r="S19" s="8"/>
      <c r="T19" s="8"/>
      <c r="U19" s="8"/>
      <c r="V19" s="8"/>
      <c r="W19" s="8"/>
      <c r="X19" s="8"/>
      <c r="Y19" s="1">
        <f>COUNTIF(O19:X19,"=1")</f>
        <v>4</v>
      </c>
    </row>
    <row r="20" spans="1:57" ht="76.5" customHeight="1" thickBot="1" x14ac:dyDescent="0.3">
      <c r="A20" s="47"/>
      <c r="B20" s="47"/>
      <c r="C20" s="12" t="s">
        <v>57</v>
      </c>
      <c r="D20" s="12" t="s">
        <v>58</v>
      </c>
      <c r="E20" s="12" t="s">
        <v>59</v>
      </c>
      <c r="F20" s="12" t="s">
        <v>60</v>
      </c>
      <c r="G20" s="12"/>
      <c r="H20" s="12"/>
      <c r="I20" s="12"/>
      <c r="J20" s="12"/>
      <c r="K20" s="13"/>
      <c r="L20" s="13"/>
      <c r="M20" s="13" t="s">
        <v>53</v>
      </c>
      <c r="N20" s="13" t="s">
        <v>54</v>
      </c>
      <c r="O20" s="5" t="s">
        <v>61</v>
      </c>
      <c r="P20" s="5" t="s">
        <v>62</v>
      </c>
      <c r="Q20" s="5" t="s">
        <v>63</v>
      </c>
      <c r="R20" s="5" t="s">
        <v>64</v>
      </c>
      <c r="S20" s="5"/>
      <c r="T20" s="5"/>
      <c r="U20" s="5"/>
      <c r="V20" s="5"/>
      <c r="W20" s="5"/>
      <c r="X20" s="5"/>
      <c r="Y20" s="5" t="s">
        <v>53</v>
      </c>
      <c r="Z20" s="5" t="s">
        <v>54</v>
      </c>
      <c r="AF20" s="50" t="s">
        <v>65</v>
      </c>
      <c r="AG20" s="32"/>
      <c r="AH20" s="33"/>
      <c r="AI20" s="51" t="s">
        <v>74</v>
      </c>
      <c r="AJ20" s="32"/>
      <c r="AK20" s="33"/>
      <c r="AL20" s="50" t="s">
        <v>66</v>
      </c>
      <c r="AM20" s="32"/>
      <c r="AN20" s="33"/>
      <c r="AO20" s="54" t="s">
        <v>67</v>
      </c>
      <c r="AP20" s="32"/>
      <c r="AQ20" s="33"/>
      <c r="AR20" s="52" t="s">
        <v>72</v>
      </c>
      <c r="AS20" s="32"/>
      <c r="AT20" s="33"/>
      <c r="AU20" s="21" t="s">
        <v>71</v>
      </c>
      <c r="AV20" s="21"/>
      <c r="AW20" s="55" t="s">
        <v>73</v>
      </c>
      <c r="AX20" s="56"/>
      <c r="AY20" s="25" t="s">
        <v>71</v>
      </c>
      <c r="AZ20" s="53" t="s">
        <v>68</v>
      </c>
      <c r="BA20" s="32"/>
      <c r="BB20" s="32"/>
      <c r="BC20" s="16" t="s">
        <v>69</v>
      </c>
    </row>
    <row r="21" spans="1:57" ht="14.25" customHeight="1" thickBot="1" x14ac:dyDescent="0.3">
      <c r="A21" s="6">
        <v>1</v>
      </c>
      <c r="B21" s="27" t="s">
        <v>90</v>
      </c>
      <c r="C21" s="18">
        <v>4</v>
      </c>
      <c r="D21" s="18"/>
      <c r="E21" s="18"/>
      <c r="F21" s="18"/>
      <c r="G21" s="8"/>
      <c r="H21" s="8"/>
      <c r="I21" s="8"/>
      <c r="J21" s="8"/>
      <c r="K21" s="8"/>
      <c r="L21" s="8"/>
      <c r="M21" s="8">
        <f t="shared" ref="M21:M26" si="6">COUNTIF(C21:L21,"&gt;0")</f>
        <v>1</v>
      </c>
      <c r="N21" s="8">
        <f t="shared" ref="N21:N26" si="7">SUM(C21:L21)</f>
        <v>4</v>
      </c>
      <c r="O21" s="18">
        <v>5</v>
      </c>
      <c r="P21" s="18">
        <v>5</v>
      </c>
      <c r="Q21" s="18">
        <v>5</v>
      </c>
      <c r="R21" s="18">
        <v>4</v>
      </c>
      <c r="S21" s="8"/>
      <c r="T21" s="8"/>
      <c r="U21" s="8"/>
      <c r="V21" s="8"/>
      <c r="W21" s="8"/>
      <c r="X21" s="8"/>
      <c r="Y21" s="8">
        <f t="shared" ref="Y21:Y26" si="8">COUNTIF(O21:X21,"&gt;0")</f>
        <v>4</v>
      </c>
      <c r="Z21" s="8">
        <f t="shared" ref="Z21:Z26" si="9">SUM(O21:X21)</f>
        <v>19</v>
      </c>
      <c r="AF21" s="39">
        <f>ROUND((N21+BD5)/(M21+BC5)*6,0)</f>
        <v>28</v>
      </c>
      <c r="AG21" s="40"/>
      <c r="AH21" s="41"/>
      <c r="AI21" s="39">
        <f>ROUND(Z21/$Y$19*2,0)</f>
        <v>10</v>
      </c>
      <c r="AJ21" s="40"/>
      <c r="AK21" s="41"/>
      <c r="AL21" s="39">
        <f>AF21+AI21</f>
        <v>38</v>
      </c>
      <c r="AM21" s="40"/>
      <c r="AN21" s="41"/>
      <c r="AO21" s="31">
        <v>16</v>
      </c>
      <c r="AP21" s="32"/>
      <c r="AQ21" s="33"/>
      <c r="AR21" s="39">
        <f>ROUND(SUM(AL21:AQ21),0)</f>
        <v>54</v>
      </c>
      <c r="AS21" s="40"/>
      <c r="AT21" s="41"/>
      <c r="AU21" s="21">
        <f>AR21/60*100</f>
        <v>90</v>
      </c>
      <c r="AV21" s="21">
        <v>96</v>
      </c>
      <c r="AW21" s="42"/>
      <c r="AX21" s="43"/>
      <c r="AY21" s="24">
        <f>AZ21/60*100</f>
        <v>90</v>
      </c>
      <c r="AZ21" s="37">
        <f>AR21+AW21</f>
        <v>54</v>
      </c>
      <c r="BA21" s="38"/>
      <c r="BB21" s="38"/>
      <c r="BC21" s="17">
        <f>IF(AND(AZ21&gt;=0,AZ21&lt;55),2,IF(AND(AZ21&gt;=55,AZ21&lt;71),3,IF(AND(AZ21&gt;=71,AZ21&lt;86),4,IF(AND(AZ21&gt;=86,AZ20&lt;=100),5,5))))</f>
        <v>2</v>
      </c>
      <c r="BE21" s="15"/>
    </row>
    <row r="22" spans="1:57" ht="14.25" customHeight="1" thickBot="1" x14ac:dyDescent="0.3">
      <c r="A22" s="6">
        <v>2</v>
      </c>
      <c r="B22" s="28" t="s">
        <v>91</v>
      </c>
      <c r="C22" s="18">
        <v>5</v>
      </c>
      <c r="D22" s="18">
        <v>5</v>
      </c>
      <c r="E22" s="18">
        <v>5</v>
      </c>
      <c r="F22" s="18"/>
      <c r="G22" s="8"/>
      <c r="H22" s="8"/>
      <c r="I22" s="8"/>
      <c r="J22" s="8"/>
      <c r="K22" s="8"/>
      <c r="L22" s="8"/>
      <c r="M22" s="8">
        <f t="shared" si="6"/>
        <v>3</v>
      </c>
      <c r="N22" s="8">
        <f t="shared" si="7"/>
        <v>15</v>
      </c>
      <c r="O22" s="18">
        <v>5</v>
      </c>
      <c r="P22" s="18">
        <v>5</v>
      </c>
      <c r="Q22" s="18">
        <v>5</v>
      </c>
      <c r="R22" s="18">
        <v>5</v>
      </c>
      <c r="S22" s="8"/>
      <c r="T22" s="8"/>
      <c r="U22" s="8"/>
      <c r="V22" s="8"/>
      <c r="W22" s="8"/>
      <c r="X22" s="8"/>
      <c r="Y22" s="8">
        <f t="shared" si="8"/>
        <v>4</v>
      </c>
      <c r="Z22" s="8">
        <f t="shared" si="9"/>
        <v>20</v>
      </c>
      <c r="AF22" s="39">
        <f>ROUND((N22+BD6)/(M22+BC6)*6,0)</f>
        <v>29</v>
      </c>
      <c r="AG22" s="40"/>
      <c r="AH22" s="41"/>
      <c r="AI22" s="39">
        <f>ROUND(Z22/$Y$19*2,0)</f>
        <v>10</v>
      </c>
      <c r="AJ22" s="40"/>
      <c r="AK22" s="41"/>
      <c r="AL22" s="39">
        <f t="shared" ref="AL22:AL26" si="10">AF22+AI22</f>
        <v>39</v>
      </c>
      <c r="AM22" s="40"/>
      <c r="AN22" s="41"/>
      <c r="AO22" s="31">
        <v>14</v>
      </c>
      <c r="AP22" s="32"/>
      <c r="AQ22" s="33"/>
      <c r="AR22" s="39">
        <f t="shared" ref="AR22:AR26" si="11">ROUND(SUM(AL22:AQ22),0)</f>
        <v>53</v>
      </c>
      <c r="AS22" s="40"/>
      <c r="AT22" s="41"/>
      <c r="AU22" s="21">
        <f>AR22/60*100</f>
        <v>88.333333333333329</v>
      </c>
      <c r="AV22" s="21">
        <v>70</v>
      </c>
      <c r="AW22" s="42"/>
      <c r="AX22" s="43"/>
      <c r="AY22" s="24">
        <f t="shared" ref="AY22:AY26" si="12">AZ22/60*100</f>
        <v>88.333333333333329</v>
      </c>
      <c r="AZ22" s="37">
        <f>AR22+AW22</f>
        <v>53</v>
      </c>
      <c r="BA22" s="38"/>
      <c r="BB22" s="38"/>
      <c r="BC22" s="17">
        <f t="shared" ref="BC22:BC26" si="13">IF(AND(AZ22&gt;=0,AZ22&lt;55),2,IF(AND(AZ22&gt;=55,AZ22&lt;71),3,IF(AND(AZ22&gt;=71,AZ22&lt;86),4,IF(AND(AZ22&gt;=86,AZ21&lt;=100),5,5))))</f>
        <v>2</v>
      </c>
    </row>
    <row r="23" spans="1:57" ht="14.25" customHeight="1" thickBot="1" x14ac:dyDescent="0.3">
      <c r="A23" s="6">
        <v>3</v>
      </c>
      <c r="B23" s="29" t="s">
        <v>92</v>
      </c>
      <c r="C23" s="18">
        <v>3</v>
      </c>
      <c r="D23" s="18"/>
      <c r="E23" s="18">
        <v>4</v>
      </c>
      <c r="F23" s="18"/>
      <c r="G23" s="8"/>
      <c r="H23" s="8"/>
      <c r="I23" s="8"/>
      <c r="J23" s="8"/>
      <c r="K23" s="8"/>
      <c r="L23" s="8"/>
      <c r="M23" s="8">
        <f t="shared" si="6"/>
        <v>2</v>
      </c>
      <c r="N23" s="8">
        <f t="shared" si="7"/>
        <v>7</v>
      </c>
      <c r="O23" s="18">
        <v>5</v>
      </c>
      <c r="P23" s="18">
        <v>4</v>
      </c>
      <c r="Q23" s="18">
        <v>4</v>
      </c>
      <c r="R23" s="18">
        <v>5</v>
      </c>
      <c r="S23" s="8"/>
      <c r="T23" s="8"/>
      <c r="U23" s="8"/>
      <c r="V23" s="8"/>
      <c r="W23" s="8"/>
      <c r="X23" s="8"/>
      <c r="Y23" s="8">
        <f t="shared" si="8"/>
        <v>4</v>
      </c>
      <c r="Z23" s="8">
        <f t="shared" si="9"/>
        <v>18</v>
      </c>
      <c r="AF23" s="39">
        <f>ROUND((N23+BD7)/(M23+BC7)*6,0)</f>
        <v>25</v>
      </c>
      <c r="AG23" s="40"/>
      <c r="AH23" s="41"/>
      <c r="AI23" s="39">
        <f>ROUND(Z23/$Y$19*2,0)</f>
        <v>9</v>
      </c>
      <c r="AJ23" s="40"/>
      <c r="AK23" s="41"/>
      <c r="AL23" s="39">
        <f t="shared" si="10"/>
        <v>34</v>
      </c>
      <c r="AM23" s="40"/>
      <c r="AN23" s="41"/>
      <c r="AO23" s="31">
        <v>16</v>
      </c>
      <c r="AP23" s="32"/>
      <c r="AQ23" s="33"/>
      <c r="AR23" s="39">
        <f t="shared" si="11"/>
        <v>50</v>
      </c>
      <c r="AS23" s="40"/>
      <c r="AT23" s="41"/>
      <c r="AU23" s="21">
        <f>AR23/60*100</f>
        <v>83.333333333333343</v>
      </c>
      <c r="AV23" s="21">
        <v>56.6</v>
      </c>
      <c r="AW23" s="42"/>
      <c r="AX23" s="43"/>
      <c r="AY23" s="24">
        <f t="shared" si="12"/>
        <v>83.333333333333343</v>
      </c>
      <c r="AZ23" s="37">
        <f>AR23+AW23</f>
        <v>50</v>
      </c>
      <c r="BA23" s="38"/>
      <c r="BB23" s="38"/>
      <c r="BC23" s="17">
        <f t="shared" si="13"/>
        <v>2</v>
      </c>
    </row>
    <row r="24" spans="1:57" ht="14.25" customHeight="1" thickBot="1" x14ac:dyDescent="0.3">
      <c r="A24" s="6">
        <v>4</v>
      </c>
      <c r="B24" s="29" t="s">
        <v>93</v>
      </c>
      <c r="C24" s="18"/>
      <c r="D24" s="18">
        <v>4</v>
      </c>
      <c r="E24" s="18"/>
      <c r="F24" s="18"/>
      <c r="G24" s="8"/>
      <c r="H24" s="8"/>
      <c r="I24" s="8"/>
      <c r="J24" s="8"/>
      <c r="K24" s="8"/>
      <c r="L24" s="8"/>
      <c r="M24" s="8">
        <f t="shared" si="6"/>
        <v>1</v>
      </c>
      <c r="N24" s="8">
        <f t="shared" si="7"/>
        <v>4</v>
      </c>
      <c r="O24" s="18">
        <v>5</v>
      </c>
      <c r="P24" s="18">
        <v>5</v>
      </c>
      <c r="Q24" s="18">
        <v>5</v>
      </c>
      <c r="R24" s="18">
        <v>5</v>
      </c>
      <c r="S24" s="8"/>
      <c r="T24" s="8"/>
      <c r="U24" s="8"/>
      <c r="V24" s="8"/>
      <c r="W24" s="8"/>
      <c r="X24" s="8"/>
      <c r="Y24" s="8">
        <f t="shared" si="8"/>
        <v>4</v>
      </c>
      <c r="Z24" s="8">
        <f t="shared" si="9"/>
        <v>20</v>
      </c>
      <c r="AF24" s="39">
        <f>ROUND((N24+BD8)/(M24+BC8)*6,0)</f>
        <v>26</v>
      </c>
      <c r="AG24" s="40"/>
      <c r="AH24" s="41"/>
      <c r="AI24" s="39">
        <f>ROUND(Z24/$Y$19*2,0)</f>
        <v>10</v>
      </c>
      <c r="AJ24" s="40"/>
      <c r="AK24" s="41"/>
      <c r="AL24" s="39">
        <f t="shared" si="10"/>
        <v>36</v>
      </c>
      <c r="AM24" s="40"/>
      <c r="AN24" s="41"/>
      <c r="AO24" s="31">
        <v>15</v>
      </c>
      <c r="AP24" s="32"/>
      <c r="AQ24" s="33"/>
      <c r="AR24" s="39">
        <f t="shared" si="11"/>
        <v>51</v>
      </c>
      <c r="AS24" s="40"/>
      <c r="AT24" s="41"/>
      <c r="AU24" s="21">
        <f>AR24/60*100</f>
        <v>85</v>
      </c>
      <c r="AV24" s="21">
        <v>96</v>
      </c>
      <c r="AW24" s="42"/>
      <c r="AX24" s="43"/>
      <c r="AY24" s="24">
        <f t="shared" si="12"/>
        <v>85</v>
      </c>
      <c r="AZ24" s="37">
        <f>AR24+AW24</f>
        <v>51</v>
      </c>
      <c r="BA24" s="38"/>
      <c r="BB24" s="38"/>
      <c r="BC24" s="17">
        <f t="shared" si="13"/>
        <v>2</v>
      </c>
    </row>
    <row r="25" spans="1:57" ht="14.25" customHeight="1" thickBot="1" x14ac:dyDescent="0.3">
      <c r="A25" s="6">
        <v>5</v>
      </c>
      <c r="B25" s="28" t="s">
        <v>94</v>
      </c>
      <c r="C25" s="18">
        <v>5</v>
      </c>
      <c r="D25" s="18">
        <v>5</v>
      </c>
      <c r="E25" s="18"/>
      <c r="F25" s="18"/>
      <c r="G25" s="8"/>
      <c r="H25" s="8"/>
      <c r="I25" s="8"/>
      <c r="J25" s="8"/>
      <c r="K25" s="8"/>
      <c r="L25" s="8"/>
      <c r="M25" s="8">
        <f t="shared" si="6"/>
        <v>2</v>
      </c>
      <c r="N25" s="8">
        <f t="shared" si="7"/>
        <v>10</v>
      </c>
      <c r="O25" s="18">
        <v>4</v>
      </c>
      <c r="P25" s="18">
        <v>4</v>
      </c>
      <c r="Q25" s="18">
        <v>5</v>
      </c>
      <c r="R25" s="18">
        <v>5</v>
      </c>
      <c r="S25" s="8"/>
      <c r="T25" s="8"/>
      <c r="U25" s="8"/>
      <c r="V25" s="8"/>
      <c r="W25" s="8"/>
      <c r="X25" s="8"/>
      <c r="Y25" s="8">
        <f t="shared" si="8"/>
        <v>4</v>
      </c>
      <c r="Z25" s="8">
        <f t="shared" si="9"/>
        <v>18</v>
      </c>
      <c r="AF25" s="39">
        <f>ROUND((N25+BD9)/(M25+BC9)*6,0)</f>
        <v>28</v>
      </c>
      <c r="AG25" s="40"/>
      <c r="AH25" s="41"/>
      <c r="AI25" s="39">
        <f t="shared" ref="AI25:AI26" si="14">ROUND(Z25/$Y$19*2,0)</f>
        <v>9</v>
      </c>
      <c r="AJ25" s="40"/>
      <c r="AK25" s="41"/>
      <c r="AL25" s="39">
        <f t="shared" si="10"/>
        <v>37</v>
      </c>
      <c r="AM25" s="40"/>
      <c r="AN25" s="41"/>
      <c r="AO25" s="31">
        <v>16</v>
      </c>
      <c r="AP25" s="32"/>
      <c r="AQ25" s="33"/>
      <c r="AR25" s="39">
        <f t="shared" si="11"/>
        <v>53</v>
      </c>
      <c r="AS25" s="40"/>
      <c r="AT25" s="41"/>
      <c r="AU25" s="21">
        <f t="shared" ref="AU25:AU26" si="15">AR25/60*100</f>
        <v>88.333333333333329</v>
      </c>
      <c r="AV25" s="21">
        <v>96</v>
      </c>
      <c r="AW25" s="42"/>
      <c r="AX25" s="43"/>
      <c r="AY25" s="24">
        <f t="shared" si="12"/>
        <v>88.333333333333329</v>
      </c>
      <c r="AZ25" s="37">
        <f t="shared" ref="AZ25:AZ26" si="16">AR25+AW25</f>
        <v>53</v>
      </c>
      <c r="BA25" s="38"/>
      <c r="BB25" s="38"/>
      <c r="BC25" s="17">
        <f t="shared" si="13"/>
        <v>2</v>
      </c>
    </row>
    <row r="26" spans="1:57" ht="14.25" customHeight="1" thickBot="1" x14ac:dyDescent="0.3">
      <c r="A26" s="6">
        <v>6</v>
      </c>
      <c r="B26" s="28" t="s">
        <v>95</v>
      </c>
      <c r="C26" s="18">
        <v>5</v>
      </c>
      <c r="D26" s="18"/>
      <c r="E26" s="18">
        <v>5</v>
      </c>
      <c r="F26" s="18"/>
      <c r="G26" s="8"/>
      <c r="H26" s="8"/>
      <c r="I26" s="8"/>
      <c r="J26" s="8"/>
      <c r="K26" s="8"/>
      <c r="L26" s="8"/>
      <c r="M26" s="8">
        <f t="shared" si="6"/>
        <v>2</v>
      </c>
      <c r="N26" s="8">
        <f t="shared" si="7"/>
        <v>10</v>
      </c>
      <c r="O26" s="18">
        <v>4</v>
      </c>
      <c r="P26" s="18">
        <v>5</v>
      </c>
      <c r="Q26" s="18">
        <v>5</v>
      </c>
      <c r="R26" s="18">
        <v>5</v>
      </c>
      <c r="S26" s="8"/>
      <c r="T26" s="8"/>
      <c r="U26" s="8"/>
      <c r="V26" s="8"/>
      <c r="W26" s="8"/>
      <c r="X26" s="8"/>
      <c r="Y26" s="8">
        <f t="shared" si="8"/>
        <v>4</v>
      </c>
      <c r="Z26" s="8">
        <f t="shared" si="9"/>
        <v>19</v>
      </c>
      <c r="AF26" s="39">
        <f t="shared" ref="AF26:AF30" si="17">ROUND((N26+BD10)/(M26+BC10)*6,0)</f>
        <v>29</v>
      </c>
      <c r="AG26" s="40"/>
      <c r="AH26" s="41"/>
      <c r="AI26" s="39">
        <f t="shared" si="14"/>
        <v>10</v>
      </c>
      <c r="AJ26" s="40"/>
      <c r="AK26" s="41"/>
      <c r="AL26" s="39">
        <f t="shared" si="10"/>
        <v>39</v>
      </c>
      <c r="AM26" s="40"/>
      <c r="AN26" s="41"/>
      <c r="AO26" s="31">
        <v>16</v>
      </c>
      <c r="AP26" s="32"/>
      <c r="AQ26" s="33"/>
      <c r="AR26" s="39">
        <f t="shared" si="11"/>
        <v>55</v>
      </c>
      <c r="AS26" s="40"/>
      <c r="AT26" s="41"/>
      <c r="AU26" s="21">
        <f t="shared" si="15"/>
        <v>91.666666666666657</v>
      </c>
      <c r="AV26" s="21">
        <v>96</v>
      </c>
      <c r="AW26" s="42"/>
      <c r="AX26" s="43"/>
      <c r="AY26" s="24">
        <f t="shared" si="12"/>
        <v>91.666666666666657</v>
      </c>
      <c r="AZ26" s="37">
        <f t="shared" si="16"/>
        <v>55</v>
      </c>
      <c r="BA26" s="38"/>
      <c r="BB26" s="38"/>
      <c r="BC26" s="17">
        <f t="shared" si="13"/>
        <v>3</v>
      </c>
    </row>
    <row r="27" spans="1:57" ht="14.25" customHeight="1" thickBot="1" x14ac:dyDescent="0.3">
      <c r="A27" s="6">
        <v>7</v>
      </c>
      <c r="B27" s="29" t="s">
        <v>96</v>
      </c>
      <c r="C27" s="18">
        <v>4</v>
      </c>
      <c r="D27" s="18">
        <v>4</v>
      </c>
      <c r="E27" s="18">
        <v>4</v>
      </c>
      <c r="F27" s="18"/>
      <c r="G27" s="8"/>
      <c r="H27" s="8"/>
      <c r="I27" s="8"/>
      <c r="J27" s="8"/>
      <c r="K27" s="8"/>
      <c r="L27" s="8"/>
      <c r="M27" s="8">
        <f t="shared" ref="M27:M29" si="18">COUNTIF(C27:L27,"&gt;0")</f>
        <v>3</v>
      </c>
      <c r="N27" s="8">
        <f t="shared" ref="N27:N29" si="19">SUM(C27:L27)</f>
        <v>12</v>
      </c>
      <c r="O27" s="18">
        <v>4</v>
      </c>
      <c r="P27" s="18">
        <v>4</v>
      </c>
      <c r="Q27" s="18">
        <v>5</v>
      </c>
      <c r="R27" s="18">
        <v>5</v>
      </c>
      <c r="S27" s="8"/>
      <c r="T27" s="8"/>
      <c r="U27" s="8"/>
      <c r="V27" s="8"/>
      <c r="W27" s="8"/>
      <c r="X27" s="8"/>
      <c r="Y27" s="8">
        <f t="shared" ref="Y27:Y30" si="20">COUNTIF(O27:X27,"&gt;0")</f>
        <v>4</v>
      </c>
      <c r="Z27" s="8">
        <f t="shared" ref="Z27:Z30" si="21">SUM(O27:X27)</f>
        <v>18</v>
      </c>
      <c r="AF27" s="39">
        <f t="shared" si="17"/>
        <v>29</v>
      </c>
      <c r="AG27" s="40"/>
      <c r="AH27" s="41"/>
      <c r="AI27" s="39">
        <f t="shared" ref="AI27:AI30" si="22">ROUND(Z27/$Y$19*2,0)</f>
        <v>9</v>
      </c>
      <c r="AJ27" s="40"/>
      <c r="AK27" s="41"/>
      <c r="AL27" s="39">
        <f t="shared" ref="AL27:AL30" si="23">AF27+AI27</f>
        <v>38</v>
      </c>
      <c r="AM27" s="40"/>
      <c r="AN27" s="41"/>
      <c r="AO27" s="31">
        <v>17</v>
      </c>
      <c r="AP27" s="32"/>
      <c r="AQ27" s="33"/>
      <c r="AR27" s="39">
        <f t="shared" ref="AR27:AR30" si="24">ROUND(SUM(AL27:AQ27),0)</f>
        <v>55</v>
      </c>
      <c r="AS27" s="40"/>
      <c r="AT27" s="41"/>
      <c r="AU27" s="21">
        <f t="shared" ref="AU27:AU30" si="25">AR27/60*100</f>
        <v>91.666666666666657</v>
      </c>
      <c r="AV27" s="21">
        <v>96</v>
      </c>
      <c r="AW27" s="42"/>
      <c r="AX27" s="43"/>
      <c r="AY27" s="24">
        <f t="shared" ref="AY27:AY30" si="26">AZ27/60*100</f>
        <v>91.666666666666657</v>
      </c>
      <c r="AZ27" s="37">
        <f t="shared" ref="AZ27:AZ30" si="27">AR27+AW27</f>
        <v>55</v>
      </c>
      <c r="BA27" s="38"/>
      <c r="BB27" s="38"/>
      <c r="BC27" s="17">
        <f t="shared" ref="BC27:BC30" si="28">IF(AND(AZ27&gt;=0,AZ27&lt;55),2,IF(AND(AZ27&gt;=55,AZ27&lt;71),3,IF(AND(AZ27&gt;=71,AZ27&lt;86),4,IF(AND(AZ27&gt;=86,AZ26&lt;=100),5,5))))</f>
        <v>3</v>
      </c>
    </row>
    <row r="28" spans="1:57" ht="14.25" customHeight="1" thickBot="1" x14ac:dyDescent="0.3">
      <c r="A28" s="6">
        <v>8</v>
      </c>
      <c r="B28" s="28" t="s">
        <v>97</v>
      </c>
      <c r="C28" s="18">
        <v>5</v>
      </c>
      <c r="D28" s="18">
        <v>4</v>
      </c>
      <c r="E28" s="18">
        <v>4</v>
      </c>
      <c r="F28" s="18"/>
      <c r="G28" s="8"/>
      <c r="H28" s="8"/>
      <c r="I28" s="8"/>
      <c r="J28" s="8"/>
      <c r="K28" s="8"/>
      <c r="L28" s="8"/>
      <c r="M28" s="8">
        <f t="shared" si="18"/>
        <v>3</v>
      </c>
      <c r="N28" s="8">
        <f t="shared" si="19"/>
        <v>13</v>
      </c>
      <c r="O28" s="18">
        <v>5</v>
      </c>
      <c r="P28" s="18">
        <v>5</v>
      </c>
      <c r="Q28" s="18">
        <v>5</v>
      </c>
      <c r="R28" s="18">
        <v>5</v>
      </c>
      <c r="S28" s="8"/>
      <c r="T28" s="8"/>
      <c r="U28" s="8"/>
      <c r="V28" s="8"/>
      <c r="W28" s="8"/>
      <c r="X28" s="8"/>
      <c r="Y28" s="8">
        <f t="shared" si="20"/>
        <v>4</v>
      </c>
      <c r="Z28" s="8">
        <f t="shared" si="21"/>
        <v>20</v>
      </c>
      <c r="AF28" s="39">
        <f t="shared" si="17"/>
        <v>27</v>
      </c>
      <c r="AG28" s="40"/>
      <c r="AH28" s="41"/>
      <c r="AI28" s="39">
        <f t="shared" si="22"/>
        <v>10</v>
      </c>
      <c r="AJ28" s="40"/>
      <c r="AK28" s="41"/>
      <c r="AL28" s="39">
        <f t="shared" si="23"/>
        <v>37</v>
      </c>
      <c r="AM28" s="40"/>
      <c r="AN28" s="41"/>
      <c r="AO28" s="31">
        <v>16</v>
      </c>
      <c r="AP28" s="32"/>
      <c r="AQ28" s="33"/>
      <c r="AR28" s="39">
        <f t="shared" si="24"/>
        <v>53</v>
      </c>
      <c r="AS28" s="40"/>
      <c r="AT28" s="41"/>
      <c r="AU28" s="21">
        <f t="shared" si="25"/>
        <v>88.333333333333329</v>
      </c>
      <c r="AV28" s="21">
        <v>96</v>
      </c>
      <c r="AW28" s="42"/>
      <c r="AX28" s="43"/>
      <c r="AY28" s="24">
        <f t="shared" si="26"/>
        <v>88.333333333333329</v>
      </c>
      <c r="AZ28" s="37">
        <f t="shared" si="27"/>
        <v>53</v>
      </c>
      <c r="BA28" s="38"/>
      <c r="BB28" s="38"/>
      <c r="BC28" s="17">
        <f t="shared" si="28"/>
        <v>2</v>
      </c>
    </row>
    <row r="29" spans="1:57" ht="14.25" customHeight="1" thickBot="1" x14ac:dyDescent="0.3">
      <c r="A29" s="6">
        <v>9</v>
      </c>
      <c r="B29" s="28" t="s">
        <v>98</v>
      </c>
      <c r="C29" s="18">
        <v>4</v>
      </c>
      <c r="D29" s="18"/>
      <c r="E29" s="18">
        <v>4</v>
      </c>
      <c r="F29" s="18"/>
      <c r="G29" s="8"/>
      <c r="H29" s="8"/>
      <c r="I29" s="8"/>
      <c r="J29" s="8"/>
      <c r="K29" s="8"/>
      <c r="L29" s="8"/>
      <c r="M29" s="8">
        <f t="shared" si="18"/>
        <v>2</v>
      </c>
      <c r="N29" s="8">
        <f t="shared" si="19"/>
        <v>8</v>
      </c>
      <c r="O29" s="18">
        <v>5</v>
      </c>
      <c r="P29" s="18">
        <v>3</v>
      </c>
      <c r="Q29" s="18">
        <v>5</v>
      </c>
      <c r="R29" s="18">
        <v>4</v>
      </c>
      <c r="S29" s="8"/>
      <c r="T29" s="8"/>
      <c r="U29" s="8"/>
      <c r="V29" s="8"/>
      <c r="W29" s="8"/>
      <c r="X29" s="8"/>
      <c r="Y29" s="8">
        <f t="shared" si="20"/>
        <v>4</v>
      </c>
      <c r="Z29" s="8">
        <f t="shared" si="21"/>
        <v>17</v>
      </c>
      <c r="AF29" s="39">
        <f t="shared" si="17"/>
        <v>28</v>
      </c>
      <c r="AG29" s="40"/>
      <c r="AH29" s="41"/>
      <c r="AI29" s="39">
        <f t="shared" si="22"/>
        <v>9</v>
      </c>
      <c r="AJ29" s="40"/>
      <c r="AK29" s="41"/>
      <c r="AL29" s="39">
        <f t="shared" si="23"/>
        <v>37</v>
      </c>
      <c r="AM29" s="40"/>
      <c r="AN29" s="41"/>
      <c r="AO29" s="31">
        <v>17</v>
      </c>
      <c r="AP29" s="32"/>
      <c r="AQ29" s="33"/>
      <c r="AR29" s="39">
        <f t="shared" si="24"/>
        <v>54</v>
      </c>
      <c r="AS29" s="40"/>
      <c r="AT29" s="41"/>
      <c r="AU29" s="21">
        <f t="shared" si="25"/>
        <v>90</v>
      </c>
      <c r="AV29" s="21">
        <v>96</v>
      </c>
      <c r="AW29" s="42"/>
      <c r="AX29" s="43"/>
      <c r="AY29" s="24">
        <f t="shared" si="26"/>
        <v>90</v>
      </c>
      <c r="AZ29" s="37">
        <f t="shared" si="27"/>
        <v>54</v>
      </c>
      <c r="BA29" s="38"/>
      <c r="BB29" s="38"/>
      <c r="BC29" s="17">
        <f t="shared" si="28"/>
        <v>2</v>
      </c>
    </row>
    <row r="30" spans="1:57" ht="14.25" customHeight="1" thickBot="1" x14ac:dyDescent="0.3">
      <c r="A30" s="30">
        <v>10</v>
      </c>
      <c r="B30" s="29" t="s">
        <v>99</v>
      </c>
      <c r="C30" s="18"/>
      <c r="D30" s="18">
        <v>5</v>
      </c>
      <c r="E30" s="18"/>
      <c r="F30" s="18"/>
      <c r="G30" s="8"/>
      <c r="H30" s="8"/>
      <c r="I30" s="8"/>
      <c r="J30" s="8"/>
      <c r="K30" s="8"/>
      <c r="L30" s="8"/>
      <c r="M30" s="8">
        <f t="shared" ref="M30" si="29">COUNTIF(C30:L30,"&gt;0")</f>
        <v>1</v>
      </c>
      <c r="N30" s="8">
        <f t="shared" ref="N30" si="30">SUM(C30:L30)</f>
        <v>5</v>
      </c>
      <c r="O30" s="18">
        <v>5</v>
      </c>
      <c r="P30" s="18">
        <v>5</v>
      </c>
      <c r="Q30" s="18">
        <v>5</v>
      </c>
      <c r="R30" s="18">
        <v>5</v>
      </c>
      <c r="S30" s="8"/>
      <c r="T30" s="8"/>
      <c r="U30" s="8"/>
      <c r="V30" s="8"/>
      <c r="W30" s="8"/>
      <c r="X30" s="8"/>
      <c r="Y30" s="8">
        <f t="shared" si="20"/>
        <v>4</v>
      </c>
      <c r="Z30" s="8">
        <f t="shared" si="21"/>
        <v>20</v>
      </c>
      <c r="AF30" s="39">
        <f t="shared" si="17"/>
        <v>28</v>
      </c>
      <c r="AG30" s="40"/>
      <c r="AH30" s="41"/>
      <c r="AI30" s="39">
        <f t="shared" si="22"/>
        <v>10</v>
      </c>
      <c r="AJ30" s="40"/>
      <c r="AK30" s="41"/>
      <c r="AL30" s="39">
        <f t="shared" si="23"/>
        <v>38</v>
      </c>
      <c r="AM30" s="40"/>
      <c r="AN30" s="41"/>
      <c r="AO30" s="31">
        <v>16</v>
      </c>
      <c r="AP30" s="32"/>
      <c r="AQ30" s="33"/>
      <c r="AR30" s="39">
        <f t="shared" si="24"/>
        <v>54</v>
      </c>
      <c r="AS30" s="40"/>
      <c r="AT30" s="41"/>
      <c r="AU30" s="21">
        <f t="shared" si="25"/>
        <v>90</v>
      </c>
      <c r="AV30" s="21">
        <v>96</v>
      </c>
      <c r="AW30" s="42"/>
      <c r="AX30" s="43"/>
      <c r="AY30" s="24">
        <f t="shared" si="26"/>
        <v>90</v>
      </c>
      <c r="AZ30" s="37">
        <f t="shared" si="27"/>
        <v>54</v>
      </c>
      <c r="BA30" s="38"/>
      <c r="BB30" s="38"/>
      <c r="BC30" s="17">
        <f t="shared" si="28"/>
        <v>2</v>
      </c>
    </row>
    <row r="31" spans="1:57" ht="14.25" customHeight="1" x14ac:dyDescent="0.25"/>
    <row r="32" spans="1:5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</sheetData>
  <mergeCells count="85">
    <mergeCell ref="AR29:AT29"/>
    <mergeCell ref="AW29:AX29"/>
    <mergeCell ref="AZ29:BB29"/>
    <mergeCell ref="AF30:AH30"/>
    <mergeCell ref="AI30:AK30"/>
    <mergeCell ref="AL30:AN30"/>
    <mergeCell ref="AO30:AQ30"/>
    <mergeCell ref="AR30:AT30"/>
    <mergeCell ref="AW30:AX30"/>
    <mergeCell ref="AZ30:BB30"/>
    <mergeCell ref="AF29:AH29"/>
    <mergeCell ref="AI29:AK29"/>
    <mergeCell ref="AL29:AN29"/>
    <mergeCell ref="AO29:AQ29"/>
    <mergeCell ref="AR27:AT27"/>
    <mergeCell ref="AW27:AX27"/>
    <mergeCell ref="AZ27:BB27"/>
    <mergeCell ref="AF28:AH28"/>
    <mergeCell ref="AI28:AK28"/>
    <mergeCell ref="AL28:AN28"/>
    <mergeCell ref="AO28:AQ28"/>
    <mergeCell ref="AR28:AT28"/>
    <mergeCell ref="AW28:AX28"/>
    <mergeCell ref="AZ28:BB28"/>
    <mergeCell ref="AF27:AH27"/>
    <mergeCell ref="AI27:AK27"/>
    <mergeCell ref="AL27:AN27"/>
    <mergeCell ref="AO27:AQ27"/>
    <mergeCell ref="AZ26:BB26"/>
    <mergeCell ref="AF26:AH26"/>
    <mergeCell ref="AI26:AK26"/>
    <mergeCell ref="AL26:AN26"/>
    <mergeCell ref="AO26:AQ26"/>
    <mergeCell ref="AR26:AT26"/>
    <mergeCell ref="AW26:AX26"/>
    <mergeCell ref="AZ24:BB24"/>
    <mergeCell ref="AF25:AH25"/>
    <mergeCell ref="AI25:AK25"/>
    <mergeCell ref="AL25:AN25"/>
    <mergeCell ref="AO25:AQ25"/>
    <mergeCell ref="AR25:AT25"/>
    <mergeCell ref="AW25:AX25"/>
    <mergeCell ref="AZ25:BB25"/>
    <mergeCell ref="AF24:AH24"/>
    <mergeCell ref="AI24:AK24"/>
    <mergeCell ref="AL24:AN24"/>
    <mergeCell ref="AO24:AQ24"/>
    <mergeCell ref="AR24:AT24"/>
    <mergeCell ref="AW24:AX24"/>
    <mergeCell ref="AZ22:BB22"/>
    <mergeCell ref="AF23:AH23"/>
    <mergeCell ref="AI23:AK23"/>
    <mergeCell ref="AL23:AN23"/>
    <mergeCell ref="AO23:AQ23"/>
    <mergeCell ref="AR23:AT23"/>
    <mergeCell ref="AW23:AX23"/>
    <mergeCell ref="AZ23:BB23"/>
    <mergeCell ref="AF22:AH22"/>
    <mergeCell ref="AI22:AK22"/>
    <mergeCell ref="AL22:AN22"/>
    <mergeCell ref="AO22:AQ22"/>
    <mergeCell ref="AR22:AT22"/>
    <mergeCell ref="AW22:AX22"/>
    <mergeCell ref="AR20:AT20"/>
    <mergeCell ref="AW20:AX20"/>
    <mergeCell ref="AZ20:BB20"/>
    <mergeCell ref="AF21:AH21"/>
    <mergeCell ref="AI21:AK21"/>
    <mergeCell ref="AL21:AN21"/>
    <mergeCell ref="AO21:AQ21"/>
    <mergeCell ref="AR21:AT21"/>
    <mergeCell ref="AW21:AX21"/>
    <mergeCell ref="AZ21:BB21"/>
    <mergeCell ref="AO20:AQ20"/>
    <mergeCell ref="A19:A20"/>
    <mergeCell ref="B19:B20"/>
    <mergeCell ref="AF20:AH20"/>
    <mergeCell ref="AI20:AK20"/>
    <mergeCell ref="AL20:AN20"/>
    <mergeCell ref="D1:AT1"/>
    <mergeCell ref="A2:BB2"/>
    <mergeCell ref="A3:A4"/>
    <mergeCell ref="B3:B4"/>
    <mergeCell ref="A18:L18"/>
    <mergeCell ref="O18:X18"/>
  </mergeCells>
  <conditionalFormatting sqref="C5:AF14">
    <cfRule type="cellIs" dxfId="16" priority="8" operator="equal">
      <formula>3</formula>
    </cfRule>
  </conditionalFormatting>
  <conditionalFormatting sqref="C5:AF14">
    <cfRule type="cellIs" dxfId="15" priority="9" operator="greaterThan">
      <formula>3</formula>
    </cfRule>
  </conditionalFormatting>
  <conditionalFormatting sqref="C5:AF14">
    <cfRule type="cellIs" dxfId="14" priority="10" operator="equal">
      <formula>0</formula>
    </cfRule>
  </conditionalFormatting>
  <conditionalFormatting sqref="C20">
    <cfRule type="cellIs" dxfId="13" priority="11" operator="equal">
      <formula>$C$19</formula>
    </cfRule>
  </conditionalFormatting>
  <conditionalFormatting sqref="C20">
    <cfRule type="cellIs" dxfId="12" priority="12" operator="equal">
      <formula>$C$19</formula>
    </cfRule>
  </conditionalFormatting>
  <conditionalFormatting sqref="C20:L20">
    <cfRule type="cellIs" dxfId="11" priority="13" operator="equal">
      <formula>1</formula>
    </cfRule>
  </conditionalFormatting>
  <conditionalFormatting sqref="C19:L19">
    <cfRule type="cellIs" dxfId="10" priority="14" operator="equal">
      <formula>1</formula>
    </cfRule>
  </conditionalFormatting>
  <conditionalFormatting sqref="C3:BB3">
    <cfRule type="cellIs" dxfId="9" priority="15" operator="equal">
      <formula>1</formula>
    </cfRule>
  </conditionalFormatting>
  <conditionalFormatting sqref="O19:X19">
    <cfRule type="cellIs" dxfId="8" priority="16" operator="equal">
      <formula>1</formula>
    </cfRule>
  </conditionalFormatting>
  <conditionalFormatting sqref="AR21:AV30">
    <cfRule type="cellIs" dxfId="7" priority="17" operator="lessThan">
      <formula>33</formula>
    </cfRule>
  </conditionalFormatting>
  <conditionalFormatting sqref="BC21:BC30">
    <cfRule type="cellIs" dxfId="6" priority="4" operator="equal">
      <formula>5</formula>
    </cfRule>
    <cfRule type="cellIs" dxfId="5" priority="5" operator="equal">
      <formula>4</formula>
    </cfRule>
    <cfRule type="cellIs" dxfId="4" priority="6" operator="equal">
      <formula>3</formula>
    </cfRule>
    <cfRule type="cellIs" dxfId="3" priority="7" operator="equal"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ZR-146-21</vt:lpstr>
      <vt:lpstr>RT-145-21</vt:lpstr>
      <vt:lpstr>AT-142-21</vt:lpstr>
      <vt:lpstr>KX-148-21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BAHODIR</dc:creator>
  <cp:lastModifiedBy>Sapayev Shavkat</cp:lastModifiedBy>
  <cp:lastPrinted>2024-06-22T06:40:04Z</cp:lastPrinted>
  <dcterms:created xsi:type="dcterms:W3CDTF">2015-06-05T18:19:34Z</dcterms:created>
  <dcterms:modified xsi:type="dcterms:W3CDTF">2025-01-04T05:27:13Z</dcterms:modified>
</cp:coreProperties>
</file>