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Aggregate Investment" sheetId="1" r:id="rId1"/>
    <sheet name="Rollover Disinvesme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2" i="2" l="1"/>
  <c r="J31" i="2"/>
  <c r="G30" i="2"/>
  <c r="H30" i="2" s="1"/>
  <c r="I30" i="2" s="1"/>
  <c r="H29" i="2"/>
  <c r="I29" i="2" s="1"/>
  <c r="G29" i="2"/>
  <c r="G28" i="2"/>
  <c r="H28" i="2" s="1"/>
  <c r="I28" i="2" s="1"/>
  <c r="G27" i="2"/>
  <c r="H27" i="2" s="1"/>
  <c r="I27" i="2" s="1"/>
  <c r="G26" i="2"/>
  <c r="H26" i="2" s="1"/>
  <c r="I26" i="2" s="1"/>
  <c r="H25" i="2"/>
  <c r="I25" i="2" s="1"/>
  <c r="G25" i="2"/>
  <c r="F19" i="2"/>
  <c r="H19" i="2" s="1"/>
  <c r="I19" i="2" s="1"/>
  <c r="F18" i="2"/>
  <c r="H18" i="2" s="1"/>
  <c r="I18" i="2" s="1"/>
  <c r="F17" i="2"/>
  <c r="H17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J14" i="2" s="1"/>
  <c r="I31" i="2" l="1"/>
  <c r="I32" i="2" s="1"/>
  <c r="I33" i="2" s="1"/>
  <c r="I14" i="2"/>
  <c r="I15" i="2" s="1"/>
  <c r="H21" i="2"/>
  <c r="I17" i="2"/>
  <c r="I20" i="2" s="1"/>
  <c r="I21" i="2" s="1"/>
  <c r="I22" i="2" s="1"/>
</calcChain>
</file>

<file path=xl/sharedStrings.xml><?xml version="1.0" encoding="utf-8"?>
<sst xmlns="http://schemas.openxmlformats.org/spreadsheetml/2006/main" count="34" uniqueCount="20">
  <si>
    <t>INVESTOR</t>
  </si>
  <si>
    <t xml:space="preserve">INVESTMENT </t>
  </si>
  <si>
    <t>AMOUNT</t>
  </si>
  <si>
    <t>RATE</t>
  </si>
  <si>
    <t xml:space="preserve">MATURITY </t>
  </si>
  <si>
    <t>INTEREST DUE</t>
  </si>
  <si>
    <t>PRINCIPAL AND</t>
  </si>
  <si>
    <t>CURRENT DATE</t>
  </si>
  <si>
    <t xml:space="preserve">INTEREST DUE ON </t>
  </si>
  <si>
    <t xml:space="preserve">PRINCIPAL AND </t>
  </si>
  <si>
    <t>DATE</t>
  </si>
  <si>
    <t>INVESTED</t>
  </si>
  <si>
    <t>ON MATURITY</t>
  </si>
  <si>
    <t>PAYMENT</t>
  </si>
  <si>
    <t>Gibril Mohammed</t>
  </si>
  <si>
    <t>Florence Nana Pokuaa Nimoh</t>
  </si>
  <si>
    <t>Outstanding</t>
  </si>
  <si>
    <t>Doris Ohene-Djan</t>
  </si>
  <si>
    <t>Roll Over Amount</t>
  </si>
  <si>
    <t>DISINVESTMENT DATE/ROLLOVER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</si>
</sst>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3" fontId="2" fillId="0" borderId="8" xfId="1" applyFont="1" applyBorder="1" applyAlignment="1">
      <alignment horizontal="center"/>
    </xf>
    <xf numFmtId="43" fontId="2" fillId="0" borderId="9" xfId="1" applyFont="1" applyFill="1" applyBorder="1" applyAlignment="1">
      <alignment horizontal="center"/>
    </xf>
    <xf numFmtId="43" fontId="2" fillId="0" borderId="7" xfId="1" applyFont="1" applyFill="1" applyBorder="1" applyAlignment="1">
      <alignment horizontal="center"/>
    </xf>
    <xf numFmtId="43" fontId="2" fillId="0" borderId="5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Font="1" applyBorder="1"/>
    <xf numFmtId="15" fontId="0" fillId="0" borderId="6" xfId="0" applyNumberFormat="1" applyFont="1" applyBorder="1"/>
    <xf numFmtId="43" fontId="0" fillId="0" borderId="6" xfId="1" applyFont="1" applyBorder="1"/>
    <xf numFmtId="9" fontId="0" fillId="0" borderId="6" xfId="2" applyFont="1" applyBorder="1"/>
    <xf numFmtId="2" fontId="0" fillId="0" borderId="6" xfId="0" applyNumberFormat="1" applyFont="1" applyBorder="1"/>
    <xf numFmtId="15" fontId="0" fillId="0" borderId="6" xfId="0" applyNumberFormat="1" applyBorder="1"/>
    <xf numFmtId="43" fontId="0" fillId="0" borderId="6" xfId="0" applyNumberFormat="1" applyFont="1" applyBorder="1"/>
    <xf numFmtId="0" fontId="0" fillId="0" borderId="1" xfId="0" applyBorder="1"/>
    <xf numFmtId="0" fontId="0" fillId="0" borderId="6" xfId="0" applyBorder="1"/>
    <xf numFmtId="43" fontId="0" fillId="0" borderId="6" xfId="0" applyNumberFormat="1" applyBorder="1"/>
    <xf numFmtId="0" fontId="0" fillId="0" borderId="5" xfId="0" applyFont="1" applyBorder="1"/>
    <xf numFmtId="15" fontId="0" fillId="0" borderId="5" xfId="0" applyNumberFormat="1" applyFont="1" applyBorder="1"/>
    <xf numFmtId="43" fontId="0" fillId="0" borderId="5" xfId="1" applyFont="1" applyBorder="1"/>
    <xf numFmtId="9" fontId="0" fillId="0" borderId="5" xfId="2" applyFont="1" applyBorder="1"/>
    <xf numFmtId="2" fontId="0" fillId="0" borderId="5" xfId="0" applyNumberFormat="1" applyFont="1" applyBorder="1"/>
    <xf numFmtId="43" fontId="0" fillId="0" borderId="5" xfId="0" applyNumberFormat="1" applyFont="1" applyBorder="1"/>
    <xf numFmtId="0" fontId="0" fillId="0" borderId="5" xfId="0" applyBorder="1"/>
    <xf numFmtId="0" fontId="0" fillId="0" borderId="1" xfId="0" applyFont="1" applyBorder="1"/>
    <xf numFmtId="43" fontId="0" fillId="0" borderId="1" xfId="1" applyFont="1" applyBorder="1"/>
    <xf numFmtId="0" fontId="0" fillId="0" borderId="4" xfId="0" applyFont="1" applyBorder="1"/>
    <xf numFmtId="2" fontId="0" fillId="0" borderId="1" xfId="0" applyNumberFormat="1" applyFont="1" applyBorder="1"/>
    <xf numFmtId="43" fontId="0" fillId="0" borderId="4" xfId="0" applyNumberFormat="1" applyFont="1" applyBorder="1"/>
    <xf numFmtId="9" fontId="0" fillId="0" borderId="0" xfId="0" applyNumberFormat="1" applyFont="1" applyBorder="1"/>
    <xf numFmtId="15" fontId="0" fillId="0" borderId="0" xfId="0" applyNumberFormat="1" applyBorder="1"/>
    <xf numFmtId="43" fontId="0" fillId="0" borderId="0" xfId="0" applyNumberFormat="1" applyFont="1" applyBorder="1"/>
    <xf numFmtId="15" fontId="0" fillId="0" borderId="0" xfId="0" applyNumberFormat="1" applyFont="1" applyBorder="1"/>
    <xf numFmtId="0" fontId="0" fillId="0" borderId="0" xfId="0" applyFont="1" applyBorder="1"/>
    <xf numFmtId="2" fontId="0" fillId="0" borderId="6" xfId="0" applyNumberFormat="1" applyFont="1" applyFill="1" applyBorder="1"/>
    <xf numFmtId="0" fontId="0" fillId="0" borderId="0" xfId="0" applyBorder="1"/>
    <xf numFmtId="43" fontId="0" fillId="0" borderId="0" xfId="0" applyNumberFormat="1" applyBorder="1"/>
    <xf numFmtId="0" fontId="0" fillId="0" borderId="9" xfId="0" applyBorder="1"/>
    <xf numFmtId="0" fontId="0" fillId="0" borderId="10" xfId="0" applyFont="1" applyBorder="1"/>
    <xf numFmtId="43" fontId="0" fillId="0" borderId="3" xfId="1" applyFont="1" applyBorder="1"/>
    <xf numFmtId="43" fontId="0" fillId="0" borderId="1" xfId="0" applyNumberFormat="1" applyFont="1" applyBorder="1"/>
    <xf numFmtId="43" fontId="0" fillId="0" borderId="11" xfId="1" applyFont="1" applyBorder="1"/>
    <xf numFmtId="9" fontId="0" fillId="0" borderId="6" xfId="0" applyNumberFormat="1" applyFont="1" applyBorder="1"/>
    <xf numFmtId="2" fontId="0" fillId="0" borderId="10" xfId="0" applyNumberFormat="1" applyFont="1" applyBorder="1"/>
    <xf numFmtId="2" fontId="0" fillId="2" borderId="10" xfId="0" applyNumberFormat="1" applyFont="1" applyFill="1" applyBorder="1"/>
    <xf numFmtId="0" fontId="0" fillId="0" borderId="7" xfId="0" applyFont="1" applyBorder="1"/>
    <xf numFmtId="43" fontId="0" fillId="0" borderId="8" xfId="1" applyFont="1" applyBorder="1"/>
    <xf numFmtId="9" fontId="0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"/>
  <sheetViews>
    <sheetView workbookViewId="0">
      <selection activeCell="F9" sqref="F9"/>
    </sheetView>
  </sheetViews>
  <sheetFormatPr defaultRowHeight="15" x14ac:dyDescent="0.25"/>
  <cols>
    <col min="2" max="2" width="9.85546875" bestFit="1" customWidth="1"/>
    <col min="3" max="3" width="13.140625" bestFit="1" customWidth="1"/>
    <col min="4" max="4" width="11" bestFit="1" customWidth="1"/>
    <col min="5" max="5" width="5.42578125" bestFit="1" customWidth="1"/>
    <col min="6" max="6" width="10.85546875" bestFit="1" customWidth="1"/>
    <col min="7" max="7" width="15.28515625" bestFit="1" customWidth="1"/>
    <col min="8" max="8" width="16.28515625" bestFit="1" customWidth="1"/>
    <col min="9" max="9" width="15.85546875" bestFit="1" customWidth="1"/>
    <col min="10" max="10" width="18.7109375" bestFit="1" customWidth="1"/>
    <col min="11" max="11" width="16.7109375" bestFit="1" customWidth="1"/>
  </cols>
  <sheetData>
    <row r="3" spans="2:11" ht="15.75" thickBot="1" x14ac:dyDescent="0.3"/>
    <row r="4" spans="2:11" s="1" customFormat="1" x14ac:dyDescent="0.25">
      <c r="B4" s="2" t="s">
        <v>0</v>
      </c>
      <c r="C4" s="2" t="s">
        <v>1</v>
      </c>
      <c r="D4" s="3" t="s">
        <v>2</v>
      </c>
      <c r="E4" s="2" t="s">
        <v>3</v>
      </c>
      <c r="F4" s="4" t="s">
        <v>4</v>
      </c>
      <c r="G4" s="3" t="s">
        <v>5</v>
      </c>
      <c r="H4" s="5" t="s">
        <v>6</v>
      </c>
      <c r="I4" s="6" t="s">
        <v>7</v>
      </c>
      <c r="J4" s="7" t="s">
        <v>8</v>
      </c>
      <c r="K4" s="8" t="s">
        <v>9</v>
      </c>
    </row>
    <row r="5" spans="2:11" s="1" customFormat="1" ht="15.75" thickBot="1" x14ac:dyDescent="0.3">
      <c r="B5" s="9"/>
      <c r="C5" s="9" t="s">
        <v>10</v>
      </c>
      <c r="D5" s="10" t="s">
        <v>11</v>
      </c>
      <c r="E5" s="9"/>
      <c r="F5" s="11" t="s">
        <v>10</v>
      </c>
      <c r="G5" s="10" t="s">
        <v>12</v>
      </c>
      <c r="H5" s="12" t="s">
        <v>5</v>
      </c>
      <c r="I5" s="13"/>
      <c r="J5" s="14" t="s">
        <v>7</v>
      </c>
      <c r="K5" s="1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3"/>
  <sheetViews>
    <sheetView tabSelected="1" topLeftCell="E1" workbookViewId="0">
      <selection activeCell="L6" sqref="L6"/>
    </sheetView>
  </sheetViews>
  <sheetFormatPr defaultRowHeight="15" x14ac:dyDescent="0.25"/>
  <cols>
    <col min="3" max="3" width="17.28515625" bestFit="1" customWidth="1"/>
    <col min="4" max="4" width="13.140625" bestFit="1" customWidth="1"/>
    <col min="5" max="5" width="11" bestFit="1" customWidth="1"/>
    <col min="6" max="6" width="5.42578125" bestFit="1" customWidth="1"/>
    <col min="7" max="7" width="37.7109375" bestFit="1" customWidth="1"/>
    <col min="8" max="8" width="18.7109375" bestFit="1" customWidth="1"/>
    <col min="9" max="9" width="16.7109375" bestFit="1" customWidth="1"/>
    <col min="10" max="10" width="9.85546875" bestFit="1" customWidth="1"/>
  </cols>
  <sheetData>
    <row r="3" spans="3:10" ht="15.75" thickBot="1" x14ac:dyDescent="0.3"/>
    <row r="4" spans="3:10" x14ac:dyDescent="0.25">
      <c r="C4" s="2" t="s">
        <v>0</v>
      </c>
      <c r="D4" s="2" t="s">
        <v>1</v>
      </c>
      <c r="E4" s="3" t="s">
        <v>2</v>
      </c>
      <c r="F4" s="2" t="s">
        <v>3</v>
      </c>
      <c r="G4" s="6" t="s">
        <v>19</v>
      </c>
      <c r="H4" s="8" t="s">
        <v>8</v>
      </c>
      <c r="I4" s="8" t="s">
        <v>9</v>
      </c>
      <c r="J4" s="16" t="s">
        <v>13</v>
      </c>
    </row>
    <row r="5" spans="3:10" ht="15.75" thickBot="1" x14ac:dyDescent="0.3">
      <c r="C5" s="9"/>
      <c r="D5" s="9" t="s">
        <v>10</v>
      </c>
      <c r="E5" s="10" t="s">
        <v>11</v>
      </c>
      <c r="F5" s="9"/>
      <c r="G5" s="13"/>
      <c r="H5" s="15" t="s">
        <v>7</v>
      </c>
      <c r="I5" s="15" t="s">
        <v>5</v>
      </c>
      <c r="J5" s="17"/>
    </row>
    <row r="6" spans="3:10" x14ac:dyDescent="0.25">
      <c r="C6" s="18"/>
      <c r="D6" s="19"/>
      <c r="E6" s="20"/>
      <c r="F6" s="21"/>
      <c r="G6" s="23"/>
      <c r="H6" s="22"/>
      <c r="I6" s="24"/>
      <c r="J6" s="25"/>
    </row>
    <row r="7" spans="3:10" x14ac:dyDescent="0.25">
      <c r="C7" s="18" t="s">
        <v>14</v>
      </c>
      <c r="D7" s="19">
        <v>41680</v>
      </c>
      <c r="E7" s="20">
        <v>200</v>
      </c>
      <c r="F7" s="21">
        <v>0.18</v>
      </c>
      <c r="G7" s="19">
        <v>42045</v>
      </c>
      <c r="H7" s="22">
        <f>(G7-D7)/365*E7*F7</f>
        <v>36</v>
      </c>
      <c r="I7" s="24">
        <f>H7+E7</f>
        <v>236</v>
      </c>
      <c r="J7" s="26"/>
    </row>
    <row r="8" spans="3:10" x14ac:dyDescent="0.25">
      <c r="C8" s="18"/>
      <c r="D8" s="19">
        <v>41703</v>
      </c>
      <c r="E8" s="20">
        <v>200</v>
      </c>
      <c r="F8" s="21">
        <v>0.18</v>
      </c>
      <c r="G8" s="19">
        <v>42045</v>
      </c>
      <c r="H8" s="22">
        <f>(G8-D8)/365*E8*F8</f>
        <v>33.731506849315068</v>
      </c>
      <c r="I8" s="24">
        <f>H8+E8</f>
        <v>233.73150684931505</v>
      </c>
      <c r="J8" s="26"/>
    </row>
    <row r="9" spans="3:10" x14ac:dyDescent="0.25">
      <c r="C9" s="18"/>
      <c r="D9" s="19">
        <v>41730</v>
      </c>
      <c r="E9" s="20">
        <v>200</v>
      </c>
      <c r="F9" s="21">
        <v>0.18</v>
      </c>
      <c r="G9" s="19">
        <v>42045</v>
      </c>
      <c r="H9" s="22">
        <f>(G9-D9)/365*E9*F9</f>
        <v>31.068493150684933</v>
      </c>
      <c r="I9" s="24">
        <f>H9+E9</f>
        <v>231.06849315068493</v>
      </c>
      <c r="J9" s="26"/>
    </row>
    <row r="10" spans="3:10" x14ac:dyDescent="0.25">
      <c r="C10" s="18"/>
      <c r="D10" s="19">
        <v>41828</v>
      </c>
      <c r="E10" s="20">
        <v>200</v>
      </c>
      <c r="F10" s="21">
        <v>0.18</v>
      </c>
      <c r="G10" s="19">
        <v>42045</v>
      </c>
      <c r="H10" s="22">
        <f>(G10-D10)/365*E10*F10</f>
        <v>21.402739726027399</v>
      </c>
      <c r="I10" s="24">
        <f>H10+E10</f>
        <v>221.40273972602739</v>
      </c>
      <c r="J10" s="26"/>
    </row>
    <row r="11" spans="3:10" x14ac:dyDescent="0.25">
      <c r="C11" s="18"/>
      <c r="D11" s="19">
        <v>41880</v>
      </c>
      <c r="E11" s="20">
        <v>500</v>
      </c>
      <c r="F11" s="21">
        <v>0.24</v>
      </c>
      <c r="G11" s="19">
        <v>42045</v>
      </c>
      <c r="H11" s="22">
        <f>(G11-D11)/365*E11*F11</f>
        <v>54.246575342465754</v>
      </c>
      <c r="I11" s="24">
        <f>H11+E11</f>
        <v>554.2465753424658</v>
      </c>
      <c r="J11" s="26"/>
    </row>
    <row r="12" spans="3:10" x14ac:dyDescent="0.25">
      <c r="C12" s="18"/>
      <c r="D12" s="19">
        <v>41921</v>
      </c>
      <c r="E12" s="20">
        <v>200</v>
      </c>
      <c r="F12" s="21">
        <v>0.24</v>
      </c>
      <c r="G12" s="19">
        <v>42045</v>
      </c>
      <c r="H12" s="22">
        <f>(G12-D12)/365*E12*F12</f>
        <v>16.306849315068494</v>
      </c>
      <c r="I12" s="24">
        <f>H12+E12</f>
        <v>216.30684931506849</v>
      </c>
      <c r="J12" s="26"/>
    </row>
    <row r="13" spans="3:10" x14ac:dyDescent="0.25">
      <c r="C13" s="18"/>
      <c r="D13" s="19">
        <v>41981</v>
      </c>
      <c r="E13" s="20">
        <v>400</v>
      </c>
      <c r="F13" s="21">
        <v>0.24</v>
      </c>
      <c r="G13" s="19">
        <v>42045</v>
      </c>
      <c r="H13" s="22">
        <f>(G13-D13)/365*E13*F13</f>
        <v>16.832876712328765</v>
      </c>
      <c r="I13" s="24">
        <f>H13+E13</f>
        <v>416.83287671232875</v>
      </c>
      <c r="J13" s="26"/>
    </row>
    <row r="14" spans="3:10" ht="15.75" thickBot="1" x14ac:dyDescent="0.3">
      <c r="C14" s="18"/>
      <c r="D14" s="19"/>
      <c r="E14" s="20"/>
      <c r="F14" s="21"/>
      <c r="G14" s="23"/>
      <c r="H14" s="22"/>
      <c r="I14" s="33">
        <f>SUM(I7:I13)</f>
        <v>2109.5890410958905</v>
      </c>
      <c r="J14" s="27">
        <f>SUM(I7:I13)</f>
        <v>2109.5890410958905</v>
      </c>
    </row>
    <row r="15" spans="3:10" ht="15.75" thickBot="1" x14ac:dyDescent="0.3">
      <c r="C15" s="28"/>
      <c r="D15" s="29"/>
      <c r="E15" s="30"/>
      <c r="F15" s="31"/>
      <c r="G15" s="29"/>
      <c r="H15" s="32"/>
      <c r="I15" s="33">
        <f>I14-J14</f>
        <v>0</v>
      </c>
      <c r="J15" s="34"/>
    </row>
    <row r="16" spans="3:10" x14ac:dyDescent="0.25">
      <c r="C16" s="35"/>
      <c r="D16" s="35"/>
      <c r="E16" s="36"/>
      <c r="F16" s="37"/>
      <c r="G16" s="37"/>
      <c r="H16" s="38"/>
      <c r="I16" s="39"/>
      <c r="J16" s="25"/>
    </row>
    <row r="17" spans="3:10" x14ac:dyDescent="0.25">
      <c r="C17" s="18" t="s">
        <v>15</v>
      </c>
      <c r="D17" s="19">
        <v>41951</v>
      </c>
      <c r="E17" s="20">
        <v>5209.5600000000004</v>
      </c>
      <c r="F17" s="40">
        <f>24%-5%</f>
        <v>0.19</v>
      </c>
      <c r="G17" s="41">
        <v>42051</v>
      </c>
      <c r="H17" s="22">
        <f>E17*F17*(G17-D17)/365</f>
        <v>271.18257534246573</v>
      </c>
      <c r="I17" s="42">
        <f>H17+E17</f>
        <v>5480.7425753424659</v>
      </c>
      <c r="J17" s="26"/>
    </row>
    <row r="18" spans="3:10" x14ac:dyDescent="0.25">
      <c r="C18" s="18"/>
      <c r="D18" s="19">
        <v>41982</v>
      </c>
      <c r="E18" s="20">
        <v>507</v>
      </c>
      <c r="F18" s="40">
        <f t="shared" ref="F18:F19" si="0">24%-5%</f>
        <v>0.19</v>
      </c>
      <c r="G18" s="43">
        <v>42051</v>
      </c>
      <c r="H18" s="22">
        <f>E18*F18*(G18-D18)/365</f>
        <v>18.210328767123286</v>
      </c>
      <c r="I18" s="42">
        <f>H18+E18</f>
        <v>525.21032876712331</v>
      </c>
      <c r="J18" s="26"/>
    </row>
    <row r="19" spans="3:10" x14ac:dyDescent="0.25">
      <c r="C19" s="18"/>
      <c r="D19" s="19">
        <v>42010</v>
      </c>
      <c r="E19" s="20">
        <v>351</v>
      </c>
      <c r="F19" s="40">
        <f t="shared" si="0"/>
        <v>0.19</v>
      </c>
      <c r="G19" s="43">
        <v>42051</v>
      </c>
      <c r="H19" s="22">
        <f>E19*F19*(G19-D19)/365</f>
        <v>7.4912054794520548</v>
      </c>
      <c r="I19" s="42">
        <f>H19+E19</f>
        <v>358.49120547945205</v>
      </c>
      <c r="J19" s="26"/>
    </row>
    <row r="20" spans="3:10" x14ac:dyDescent="0.25">
      <c r="C20" s="18"/>
      <c r="D20" s="19"/>
      <c r="E20" s="20"/>
      <c r="F20" s="40"/>
      <c r="G20" s="43"/>
      <c r="H20" s="22"/>
      <c r="I20" s="42">
        <f>SUM(I17:I19)</f>
        <v>6364.4441095890415</v>
      </c>
      <c r="J20" s="26">
        <v>4000</v>
      </c>
    </row>
    <row r="21" spans="3:10" x14ac:dyDescent="0.25">
      <c r="C21" s="18" t="s">
        <v>16</v>
      </c>
      <c r="D21" s="18"/>
      <c r="E21" s="20"/>
      <c r="F21" s="44"/>
      <c r="G21" s="44"/>
      <c r="H21" s="45">
        <f>SUM(H17:H19)</f>
        <v>296.88410958904109</v>
      </c>
      <c r="I21" s="42">
        <f>I20-J20</f>
        <v>2364.4441095890415</v>
      </c>
      <c r="J21" s="26"/>
    </row>
    <row r="22" spans="3:10" x14ac:dyDescent="0.25">
      <c r="C22" s="26"/>
      <c r="D22" s="26"/>
      <c r="E22" s="26"/>
      <c r="F22" s="46"/>
      <c r="G22" s="46"/>
      <c r="H22" s="26"/>
      <c r="I22" s="47">
        <f>I21</f>
        <v>2364.4441095890415</v>
      </c>
      <c r="J22" s="26"/>
    </row>
    <row r="23" spans="3:10" ht="15.75" thickBot="1" x14ac:dyDescent="0.3">
      <c r="C23" s="34"/>
      <c r="D23" s="34"/>
      <c r="E23" s="34"/>
      <c r="F23" s="48"/>
      <c r="G23" s="48"/>
      <c r="H23" s="34"/>
      <c r="I23" s="48"/>
      <c r="J23" s="34"/>
    </row>
    <row r="24" spans="3:10" x14ac:dyDescent="0.25">
      <c r="C24" s="49" t="s">
        <v>17</v>
      </c>
      <c r="D24" s="35"/>
      <c r="E24" s="50"/>
      <c r="F24" s="35"/>
      <c r="G24" s="35"/>
      <c r="H24" s="38"/>
      <c r="I24" s="51"/>
      <c r="J24" s="25"/>
    </row>
    <row r="25" spans="3:10" x14ac:dyDescent="0.25">
      <c r="C25" s="49"/>
      <c r="D25" s="19">
        <v>41909</v>
      </c>
      <c r="E25" s="52">
        <v>925.63</v>
      </c>
      <c r="F25" s="53">
        <v>0.2</v>
      </c>
      <c r="G25" s="23">
        <f>DATE(2015,3,19)</f>
        <v>42082</v>
      </c>
      <c r="H25" s="54">
        <f>E25*F25*(G25-D25)/365</f>
        <v>87.744652054794528</v>
      </c>
      <c r="I25" s="24">
        <f>H25+E25</f>
        <v>1013.3746520547945</v>
      </c>
      <c r="J25" s="26"/>
    </row>
    <row r="26" spans="3:10" x14ac:dyDescent="0.25">
      <c r="C26" s="49"/>
      <c r="D26" s="19">
        <v>41915</v>
      </c>
      <c r="E26" s="52">
        <v>100</v>
      </c>
      <c r="F26" s="53">
        <v>0.2</v>
      </c>
      <c r="G26" s="23">
        <f t="shared" ref="G26:G30" si="1">DATE(2015,3,19)</f>
        <v>42082</v>
      </c>
      <c r="H26" s="54">
        <f>E26*F26*(G26-D26)/365</f>
        <v>9.1506849315068486</v>
      </c>
      <c r="I26" s="24">
        <f>H26+E26</f>
        <v>109.15068493150685</v>
      </c>
      <c r="J26" s="26"/>
    </row>
    <row r="27" spans="3:10" x14ac:dyDescent="0.25">
      <c r="C27" s="49"/>
      <c r="D27" s="19">
        <v>41960</v>
      </c>
      <c r="E27" s="52">
        <v>100</v>
      </c>
      <c r="F27" s="53">
        <v>0.2</v>
      </c>
      <c r="G27" s="23">
        <f t="shared" si="1"/>
        <v>42082</v>
      </c>
      <c r="H27" s="54">
        <f>E27*F27*(G27-D27)/365</f>
        <v>6.6849315068493151</v>
      </c>
      <c r="I27" s="24">
        <f>H27+E27</f>
        <v>106.68493150684931</v>
      </c>
      <c r="J27" s="26"/>
    </row>
    <row r="28" spans="3:10" x14ac:dyDescent="0.25">
      <c r="C28" s="49"/>
      <c r="D28" s="19">
        <v>41997</v>
      </c>
      <c r="E28" s="52">
        <v>100</v>
      </c>
      <c r="F28" s="53">
        <v>0.2</v>
      </c>
      <c r="G28" s="23">
        <f t="shared" si="1"/>
        <v>42082</v>
      </c>
      <c r="H28" s="54">
        <f>E28*F28*(G28-D28)/365</f>
        <v>4.6575342465753424</v>
      </c>
      <c r="I28" s="24">
        <f>H28+E28</f>
        <v>104.65753424657534</v>
      </c>
      <c r="J28" s="26"/>
    </row>
    <row r="29" spans="3:10" x14ac:dyDescent="0.25">
      <c r="C29" s="49"/>
      <c r="D29" s="19">
        <v>42033</v>
      </c>
      <c r="E29" s="52">
        <v>200</v>
      </c>
      <c r="F29" s="53">
        <v>0.2</v>
      </c>
      <c r="G29" s="23">
        <f t="shared" si="1"/>
        <v>42082</v>
      </c>
      <c r="H29" s="54">
        <f>E29*F29*(G29-D29)/365</f>
        <v>5.3698630136986303</v>
      </c>
      <c r="I29" s="24">
        <f>H29+E29</f>
        <v>205.36986301369862</v>
      </c>
      <c r="J29" s="26"/>
    </row>
    <row r="30" spans="3:10" x14ac:dyDescent="0.25">
      <c r="C30" s="49"/>
      <c r="D30" s="19">
        <v>42065</v>
      </c>
      <c r="E30" s="52">
        <v>100</v>
      </c>
      <c r="F30" s="53">
        <v>0.2</v>
      </c>
      <c r="G30" s="23">
        <f t="shared" si="1"/>
        <v>42082</v>
      </c>
      <c r="H30" s="54">
        <f>E30*F30*(G30-D30)/365</f>
        <v>0.93150684931506844</v>
      </c>
      <c r="I30" s="24">
        <f>H30+E30</f>
        <v>100.93150684931507</v>
      </c>
      <c r="J30" s="26"/>
    </row>
    <row r="31" spans="3:10" x14ac:dyDescent="0.25">
      <c r="C31" s="49"/>
      <c r="D31" s="19"/>
      <c r="E31" s="52"/>
      <c r="F31" s="53"/>
      <c r="G31" s="23"/>
      <c r="H31" s="54"/>
      <c r="I31" s="24">
        <f>SUM(I25:I30)</f>
        <v>1640.16917260274</v>
      </c>
      <c r="J31" s="26">
        <f>1500</f>
        <v>1500</v>
      </c>
    </row>
    <row r="32" spans="3:10" x14ac:dyDescent="0.25">
      <c r="C32" s="49"/>
      <c r="D32" s="19"/>
      <c r="E32" s="52">
        <f>SUM(E25:E30)</f>
        <v>1525.63</v>
      </c>
      <c r="F32" s="53"/>
      <c r="G32" s="23"/>
      <c r="H32" s="55">
        <v>0</v>
      </c>
      <c r="I32" s="24">
        <f>I31-J31</f>
        <v>140.16917260273999</v>
      </c>
      <c r="J32" s="26"/>
    </row>
    <row r="33" spans="3:10" ht="15.75" thickBot="1" x14ac:dyDescent="0.3">
      <c r="C33" s="56" t="s">
        <v>18</v>
      </c>
      <c r="D33" s="29"/>
      <c r="E33" s="57"/>
      <c r="F33" s="58"/>
      <c r="G33" s="29"/>
      <c r="H33" s="32"/>
      <c r="I33" s="33">
        <f>I32-H32</f>
        <v>140.16917260273999</v>
      </c>
      <c r="J33" s="34"/>
    </row>
  </sheetData>
  <mergeCells count="1"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Aggregate Investment</vt:lpstr>
      <vt:lpstr>Rollover Disinvesment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2015-04-30T17:43:50Z</dcterms:modified>
</cp:coreProperties>
</file>