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10.xml" ContentType="application/vnd.openxmlformats-officedocument.themeOverride+xml"/>
  <Override PartName="/xl/theme/themeOverride11.xml" ContentType="application/vnd.openxmlformats-officedocument.themeOverride+xml"/>
  <Override PartName="/xl/theme/themeOverride12.xml" ContentType="application/vnd.openxmlformats-officedocument.themeOverride+xml"/>
  <Override PartName="/xl/theme/themeOverride13.xml" ContentType="application/vnd.openxmlformats-officedocument.themeOverride+xml"/>
  <Override PartName="/xl/theme/themeOverride14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theme/themeOverride8.xml" ContentType="application/vnd.openxmlformats-officedocument.themeOverride+xml"/>
  <Override PartName="/xl/theme/themeOverride9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 firstSheet="2" activeTab="12"/>
  </bookViews>
  <sheets>
    <sheet name="figure2-c" sheetId="1" r:id="rId1"/>
    <sheet name="figure2-a" sheetId="2" r:id="rId2"/>
    <sheet name="figure2-b" sheetId="3" r:id="rId3"/>
    <sheet name="figure3-a&amp;3-c" sheetId="4" r:id="rId4"/>
    <sheet name="figure3-b&amp;3-d" sheetId="5" r:id="rId5"/>
    <sheet name="figure4-a&amp;4-c" sheetId="6" r:id="rId6"/>
    <sheet name="figure4-b&amp;4-d" sheetId="7" r:id="rId7"/>
    <sheet name="figure5-a&amp;5-b&amp;5-c" sheetId="8" r:id="rId8"/>
    <sheet name="Table5" sheetId="10" r:id="rId9"/>
    <sheet name="Table6&amp;7" sheetId="11" r:id="rId10"/>
    <sheet name="Table8" sheetId="12" r:id="rId11"/>
    <sheet name="Table9" sheetId="13" r:id="rId12"/>
    <sheet name="Table10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<sst xmlns="http://schemas.openxmlformats.org/spreadsheetml/2006/main" count="352" uniqueCount="59">
  <si>
    <t>授权年份</t>
  </si>
  <si>
    <t>ASML</t>
  </si>
  <si>
    <t>Tokyo Electron</t>
  </si>
  <si>
    <t>Nikon</t>
  </si>
  <si>
    <t>SMEE</t>
  </si>
  <si>
    <t>SMIC</t>
  </si>
  <si>
    <t>光刻机重要企业从属权利要求与独立权利要求比值图</t>
  </si>
  <si>
    <r>
      <rPr>
        <sz val="9"/>
        <color theme="1"/>
        <rFont val="宋体"/>
        <charset val="134"/>
      </rPr>
      <t>图</t>
    </r>
    <r>
      <rPr>
        <sz val="9"/>
        <color theme="1"/>
        <rFont val="Calibri"/>
        <charset val="134"/>
      </rPr>
      <t>2</t>
    </r>
    <r>
      <rPr>
        <sz val="9"/>
        <color theme="1"/>
        <rFont val="宋体"/>
        <charset val="134"/>
      </rPr>
      <t xml:space="preserve"> 光刻机重要企业专利独立权利要求（</t>
    </r>
    <r>
      <rPr>
        <sz val="9"/>
        <color theme="1"/>
        <rFont val="Times New Roman"/>
        <charset val="134"/>
      </rPr>
      <t>a</t>
    </r>
    <r>
      <rPr>
        <sz val="9"/>
        <color theme="1"/>
        <rFont val="宋体"/>
        <charset val="134"/>
      </rPr>
      <t>）</t>
    </r>
  </si>
  <si>
    <t>图2 光刻机重要企业专利从属权利要求（b）</t>
  </si>
  <si>
    <t>独</t>
  </si>
  <si>
    <t>从</t>
  </si>
  <si>
    <t>全</t>
  </si>
  <si>
    <t>描述统计</t>
  </si>
  <si>
    <t>平均值</t>
  </si>
  <si>
    <t>标准偏差</t>
  </si>
  <si>
    <t>个案数</t>
  </si>
  <si>
    <t>权利要求创新指数</t>
  </si>
  <si>
    <t>独立权利要求数</t>
  </si>
  <si>
    <t>从属权利要求数</t>
  </si>
  <si>
    <t>从/独</t>
  </si>
  <si>
    <t>TOKYO ELECTRON</t>
  </si>
  <si>
    <t>NIKON</t>
  </si>
  <si>
    <t>每项独权-前</t>
  </si>
  <si>
    <t>每项独权-特</t>
  </si>
  <si>
    <t>每项从权-引</t>
  </si>
  <si>
    <t>每项从权-限</t>
  </si>
  <si>
    <t>注：</t>
  </si>
  <si>
    <t>代表</t>
  </si>
  <si>
    <t>的均值。</t>
  </si>
  <si>
    <t>N</t>
  </si>
  <si>
    <t>最小值</t>
  </si>
  <si>
    <t>最大值</t>
  </si>
  <si>
    <t>标准差</t>
  </si>
  <si>
    <t>独权创新指数</t>
  </si>
  <si>
    <t>从权创新指数</t>
  </si>
  <si>
    <t>有效个案数（成列）</t>
  </si>
  <si>
    <t>asml</t>
  </si>
  <si>
    <t>上微</t>
  </si>
  <si>
    <t>偏度</t>
  </si>
  <si>
    <t>峰度</t>
  </si>
  <si>
    <t>统计</t>
  </si>
  <si>
    <t>标准误差</t>
  </si>
  <si>
    <t>发明人数量</t>
  </si>
  <si>
    <t>审理年限</t>
  </si>
  <si>
    <t>IPC分类数</t>
  </si>
  <si>
    <t>简单同族成员数量</t>
  </si>
  <si>
    <t>非专利引用文献数量</t>
  </si>
  <si>
    <t>被引用专利数量</t>
  </si>
  <si>
    <t>引用专利数量</t>
  </si>
  <si>
    <t>中芯</t>
  </si>
  <si>
    <t>东威</t>
  </si>
  <si>
    <t>尼康</t>
  </si>
  <si>
    <t>TK</t>
  </si>
  <si>
    <t>R2</t>
  </si>
  <si>
    <t>F</t>
  </si>
  <si>
    <t>显著性</t>
  </si>
  <si>
    <t>&lt;0.001</t>
  </si>
  <si>
    <t>非标准化系数</t>
  </si>
  <si>
    <t>(常量)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</si>
</sst>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2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theme="1"/>
      <name val="宋体"/>
      <charset val="134"/>
    </font>
    <font>
      <sz val="11"/>
      <color rgb="FF000000"/>
      <name val="宋体"/>
      <charset val="134"/>
    </font>
    <font>
      <sz val="8"/>
      <color rgb="FF000000"/>
      <name val="宋体"/>
      <charset val="134"/>
    </font>
    <font>
      <strike/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theme="1"/>
      <name val="Calibri"/>
      <charset val="134"/>
    </font>
    <font>
      <sz val="9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rgb="FF578D31"/>
      </top>
      <bottom style="thick">
        <color rgb="FF578D31"/>
      </bottom>
      <diagonal/>
    </border>
    <border>
      <left/>
      <right/>
      <top/>
      <bottom style="thick">
        <color rgb="FF578D3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justify" vertical="top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justify" vertical="top" wrapText="1"/>
    </xf>
    <xf numFmtId="177" fontId="3" fillId="0" borderId="0" xfId="0" applyNumberFormat="1" applyFont="1" applyAlignment="1">
      <alignment horizontal="center" vertical="center" wrapText="1"/>
    </xf>
    <xf numFmtId="0" fontId="4" fillId="0" borderId="3" xfId="0" applyFont="1" applyBorder="1" applyAlignment="1">
      <alignment horizontal="justify" vertical="top" wrapText="1"/>
    </xf>
    <xf numFmtId="177" fontId="3" fillId="0" borderId="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ColorStyle" Target="colors11.xml"/><Relationship Id="rId2" Type="http://schemas.microsoft.com/office/2011/relationships/chartStyle" Target="style11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3" Type="http://schemas.microsoft.com/office/2011/relationships/chartColorStyle" Target="colors12.xml"/><Relationship Id="rId2" Type="http://schemas.microsoft.com/office/2011/relationships/chartStyle" Target="style12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3" Type="http://schemas.microsoft.com/office/2011/relationships/chartColorStyle" Target="colors13.xml"/><Relationship Id="rId2" Type="http://schemas.microsoft.com/office/2011/relationships/chartStyle" Target="style13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3" Type="http://schemas.microsoft.com/office/2011/relationships/chartColorStyle" Target="colors14.xml"/><Relationship Id="rId2" Type="http://schemas.microsoft.com/office/2011/relationships/chartStyle" Target="style14.xml"/><Relationship Id="rId1" Type="http://schemas.openxmlformats.org/officeDocument/2006/relationships/themeOverride" Target="../theme/themeOverride14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'figure2-c'!$B$1</c:f>
              <c:strCache>
                <c:ptCount val="1"/>
                <c:pt idx="0">
                  <c:v>ASML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'figure2-c'!$A$2:$A$19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'figure2-c'!$B$2:$B$19</c:f>
              <c:numCache>
                <c:formatCode>0.00_ </c:formatCode>
                <c:ptCount val="18"/>
                <c:pt idx="0">
                  <c:v>4.44554455445545</c:v>
                </c:pt>
                <c:pt idx="1">
                  <c:v>4.76530612244898</c:v>
                </c:pt>
                <c:pt idx="2">
                  <c:v>3.45054945054945</c:v>
                </c:pt>
                <c:pt idx="3">
                  <c:v>4.02729044834308</c:v>
                </c:pt>
                <c:pt idx="4">
                  <c:v>3.47852760736196</c:v>
                </c:pt>
                <c:pt idx="5">
                  <c:v>3.985</c:v>
                </c:pt>
                <c:pt idx="6">
                  <c:v>4.4185393258427</c:v>
                </c:pt>
                <c:pt idx="7">
                  <c:v>3.33884297520661</c:v>
                </c:pt>
                <c:pt idx="8">
                  <c:v>3.58441558441558</c:v>
                </c:pt>
                <c:pt idx="9">
                  <c:v>4.27622377622378</c:v>
                </c:pt>
                <c:pt idx="10">
                  <c:v>3.96330275229358</c:v>
                </c:pt>
                <c:pt idx="11">
                  <c:v>3.9620253164557</c:v>
                </c:pt>
                <c:pt idx="12">
                  <c:v>4.09944751381216</c:v>
                </c:pt>
                <c:pt idx="13">
                  <c:v>3.96534653465347</c:v>
                </c:pt>
                <c:pt idx="14">
                  <c:v>3.39922480620155</c:v>
                </c:pt>
                <c:pt idx="15">
                  <c:v>3.98106060606061</c:v>
                </c:pt>
                <c:pt idx="16">
                  <c:v>4.11320754716981</c:v>
                </c:pt>
                <c:pt idx="17">
                  <c:v>3.78787878787879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'figure2-c'!$C$1</c:f>
              <c:strCache>
                <c:ptCount val="1"/>
                <c:pt idx="0">
                  <c:v>Tokyo Electron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x"/>
            <c:size val="4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'figure2-c'!$A$2:$A$19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'figure2-c'!$C$2:$C$19</c:f>
              <c:numCache>
                <c:formatCode>0.00_ </c:formatCode>
                <c:ptCount val="18"/>
                <c:pt idx="0">
                  <c:v>3.54362416107383</c:v>
                </c:pt>
                <c:pt idx="1">
                  <c:v>4.3921568627451</c:v>
                </c:pt>
                <c:pt idx="2">
                  <c:v>4.54335260115607</c:v>
                </c:pt>
                <c:pt idx="3">
                  <c:v>4.1866028708134</c:v>
                </c:pt>
                <c:pt idx="4">
                  <c:v>3.82162162162162</c:v>
                </c:pt>
                <c:pt idx="5">
                  <c:v>4.20212765957447</c:v>
                </c:pt>
                <c:pt idx="6">
                  <c:v>3.87837837837838</c:v>
                </c:pt>
                <c:pt idx="7">
                  <c:v>4.02325581395349</c:v>
                </c:pt>
                <c:pt idx="8">
                  <c:v>3.65853658536585</c:v>
                </c:pt>
                <c:pt idx="9">
                  <c:v>3.38888888888889</c:v>
                </c:pt>
                <c:pt idx="10">
                  <c:v>3.26</c:v>
                </c:pt>
                <c:pt idx="11">
                  <c:v>7.04878048780488</c:v>
                </c:pt>
                <c:pt idx="12">
                  <c:v>3.67391304347826</c:v>
                </c:pt>
                <c:pt idx="13">
                  <c:v>3.28985507246377</c:v>
                </c:pt>
                <c:pt idx="14">
                  <c:v>3.62162162162162</c:v>
                </c:pt>
                <c:pt idx="15">
                  <c:v>5.5531914893617</c:v>
                </c:pt>
                <c:pt idx="16">
                  <c:v>3.15789473684211</c:v>
                </c:pt>
                <c:pt idx="17">
                  <c:v>3.47647058823529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'figure2-c'!$D$1</c:f>
              <c:strCache>
                <c:ptCount val="1"/>
                <c:pt idx="0">
                  <c:v>Nikon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'figure2-c'!$A$2:$A$19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'figure2-c'!$D$2:$D$19</c:f>
              <c:numCache>
                <c:formatCode>0.00_ </c:formatCode>
                <c:ptCount val="18"/>
                <c:pt idx="0">
                  <c:v>3.7</c:v>
                </c:pt>
                <c:pt idx="1">
                  <c:v>7.96774193548387</c:v>
                </c:pt>
                <c:pt idx="2">
                  <c:v>4.33333333333333</c:v>
                </c:pt>
                <c:pt idx="3">
                  <c:v>2.67885117493473</c:v>
                </c:pt>
                <c:pt idx="4">
                  <c:v>5.65217391304348</c:v>
                </c:pt>
                <c:pt idx="5">
                  <c:v>4.86243386243386</c:v>
                </c:pt>
                <c:pt idx="6">
                  <c:v>3.53846153846154</c:v>
                </c:pt>
                <c:pt idx="7">
                  <c:v>4.49253731343284</c:v>
                </c:pt>
                <c:pt idx="8">
                  <c:v>4.09375</c:v>
                </c:pt>
                <c:pt idx="9">
                  <c:v>4.19758064516129</c:v>
                </c:pt>
                <c:pt idx="10">
                  <c:v>5.11515151515152</c:v>
                </c:pt>
                <c:pt idx="11">
                  <c:v>4.62</c:v>
                </c:pt>
                <c:pt idx="12">
                  <c:v>4.91627906976744</c:v>
                </c:pt>
                <c:pt idx="13">
                  <c:v>4.91603053435114</c:v>
                </c:pt>
                <c:pt idx="14">
                  <c:v>5.83157894736842</c:v>
                </c:pt>
                <c:pt idx="15">
                  <c:v>5.06730769230769</c:v>
                </c:pt>
                <c:pt idx="16">
                  <c:v>2.63698630136986</c:v>
                </c:pt>
                <c:pt idx="17">
                  <c:v>3.06716417910448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'figure2-c'!$E$1</c:f>
              <c:strCache>
                <c:ptCount val="1"/>
                <c:pt idx="0">
                  <c:v>SMEE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squar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'figure2-c'!$A$2:$A$19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'figure2-c'!$E$2:$E$19</c:f>
              <c:numCache>
                <c:formatCode>0.00_ </c:formatCode>
                <c:ptCount val="18"/>
                <c:pt idx="0">
                  <c:v>6.33333333333333</c:v>
                </c:pt>
                <c:pt idx="1">
                  <c:v>1.5</c:v>
                </c:pt>
                <c:pt idx="2">
                  <c:v>5</c:v>
                </c:pt>
                <c:pt idx="3">
                  <c:v>6.40963855421687</c:v>
                </c:pt>
                <c:pt idx="4">
                  <c:v>7.66115702479339</c:v>
                </c:pt>
                <c:pt idx="5">
                  <c:v>6.81147540983607</c:v>
                </c:pt>
                <c:pt idx="6">
                  <c:v>4.21052631578947</c:v>
                </c:pt>
                <c:pt idx="7">
                  <c:v>5.14285714285714</c:v>
                </c:pt>
                <c:pt idx="8">
                  <c:v>5.17543859649123</c:v>
                </c:pt>
                <c:pt idx="9">
                  <c:v>4.56315789473684</c:v>
                </c:pt>
                <c:pt idx="10">
                  <c:v>5.0738255033557</c:v>
                </c:pt>
                <c:pt idx="11">
                  <c:v>6.00862068965517</c:v>
                </c:pt>
                <c:pt idx="12">
                  <c:v>4.87581699346405</c:v>
                </c:pt>
                <c:pt idx="13">
                  <c:v>5.64071856287425</c:v>
                </c:pt>
                <c:pt idx="14">
                  <c:v>4.40476190476191</c:v>
                </c:pt>
                <c:pt idx="15">
                  <c:v>3.92307692307692</c:v>
                </c:pt>
                <c:pt idx="16">
                  <c:v>3.93877551020408</c:v>
                </c:pt>
                <c:pt idx="17">
                  <c:v>4.30263157894737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'figure2-c'!$F$1</c:f>
              <c:strCache>
                <c:ptCount val="1"/>
                <c:pt idx="0">
                  <c:v>SMIC</c:v>
                </c:pt>
              </c:strCache>
            </c:strRef>
          </c:tx>
          <c:spPr>
            <a:ln w="12700" cap="sq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diamond"/>
            <c:size val="4"/>
            <c:spPr>
              <a:solidFill>
                <a:schemeClr val="accent5">
                  <a:alpha val="94000"/>
                </a:schemeClr>
              </a:solidFill>
              <a:ln w="9525" cap="sq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'figure2-c'!$A$2:$A$19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'figure2-c'!$F$2:$F$19</c:f>
              <c:numCache>
                <c:formatCode>0.00_ </c:formatCode>
                <c:ptCount val="18"/>
                <c:pt idx="0">
                  <c:v>6.5</c:v>
                </c:pt>
                <c:pt idx="1">
                  <c:v>6.06666666666667</c:v>
                </c:pt>
                <c:pt idx="2">
                  <c:v>5.96875</c:v>
                </c:pt>
                <c:pt idx="3">
                  <c:v>5.79699248120301</c:v>
                </c:pt>
                <c:pt idx="4">
                  <c:v>4.63366336633663</c:v>
                </c:pt>
                <c:pt idx="5">
                  <c:v>5.15671641791045</c:v>
                </c:pt>
                <c:pt idx="6">
                  <c:v>4.85853658536585</c:v>
                </c:pt>
                <c:pt idx="7">
                  <c:v>5.27049180327869</c:v>
                </c:pt>
                <c:pt idx="8">
                  <c:v>5.04285714285714</c:v>
                </c:pt>
                <c:pt idx="9">
                  <c:v>6.11881188118812</c:v>
                </c:pt>
                <c:pt idx="10">
                  <c:v>7.41379310344828</c:v>
                </c:pt>
                <c:pt idx="11">
                  <c:v>6.75454545454545</c:v>
                </c:pt>
                <c:pt idx="12">
                  <c:v>6.64655172413793</c:v>
                </c:pt>
                <c:pt idx="13">
                  <c:v>5.50735294117647</c:v>
                </c:pt>
                <c:pt idx="14">
                  <c:v>7.37777777777778</c:v>
                </c:pt>
                <c:pt idx="15">
                  <c:v>7.70731707317073</c:v>
                </c:pt>
                <c:pt idx="16">
                  <c:v>8.60869565217391</c:v>
                </c:pt>
                <c:pt idx="17">
                  <c:v>8.45454545454546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noFill/>
              <a:prstDash val="sysDash"/>
              <a:miter lim="800000"/>
              <a:headEnd type="none"/>
              <a:tailEnd type="none"/>
            </a:ln>
            <a:effectLst/>
          </c:spPr>
        </c:dropLines>
        <c:marker val="1"/>
        <c:smooth val="1"/>
        <c:axId val="488447804"/>
        <c:axId val="444101385"/>
      </c:lineChart>
      <c:dateAx>
        <c:axId val="4884478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  <a:headEnd type="diamond"/>
              <a:tailEnd type="none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101385"/>
        <c:crosses val="autoZero"/>
        <c:auto val="1"/>
        <c:lblAlgn val="ctr"/>
        <c:lblOffset val="100"/>
        <c:baseTimeUnit val="days"/>
      </c:dateAx>
      <c:valAx>
        <c:axId val="44410138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  <a:headEnd type="none"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4478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'figure4-b&amp;4-d'!$B$1</c:f>
              <c:strCache>
                <c:ptCount val="1"/>
                <c:pt idx="0">
                  <c:v>ASML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'figure4-b&amp;4-d'!$A$2:$A$19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'figure4-b&amp;4-d'!$B$2:$B$19</c:f>
              <c:numCache>
                <c:formatCode>0.00_ </c:formatCode>
                <c:ptCount val="18"/>
                <c:pt idx="0">
                  <c:v>531.733333333333</c:v>
                </c:pt>
                <c:pt idx="1">
                  <c:v>508.628571428571</c:v>
                </c:pt>
                <c:pt idx="2">
                  <c:v>644</c:v>
                </c:pt>
                <c:pt idx="3">
                  <c:v>527.087209302326</c:v>
                </c:pt>
                <c:pt idx="4">
                  <c:v>455.551020408163</c:v>
                </c:pt>
                <c:pt idx="5">
                  <c:v>637.875</c:v>
                </c:pt>
                <c:pt idx="6">
                  <c:v>573.155172413793</c:v>
                </c:pt>
                <c:pt idx="7">
                  <c:v>546.571428571429</c:v>
                </c:pt>
                <c:pt idx="8">
                  <c:v>675.882882882883</c:v>
                </c:pt>
                <c:pt idx="9">
                  <c:v>753.810126582278</c:v>
                </c:pt>
                <c:pt idx="10">
                  <c:v>722.757575757576</c:v>
                </c:pt>
                <c:pt idx="11">
                  <c:v>685.044444444444</c:v>
                </c:pt>
                <c:pt idx="12">
                  <c:v>818.274509803922</c:v>
                </c:pt>
                <c:pt idx="13">
                  <c:v>690.592592592593</c:v>
                </c:pt>
                <c:pt idx="14">
                  <c:v>875.125</c:v>
                </c:pt>
                <c:pt idx="15">
                  <c:v>1043.89130434783</c:v>
                </c:pt>
                <c:pt idx="16">
                  <c:v>971.941176470588</c:v>
                </c:pt>
                <c:pt idx="17">
                  <c:v>829.232142857143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'figure4-b&amp;4-d'!$C$1</c:f>
              <c:strCache>
                <c:ptCount val="1"/>
                <c:pt idx="0">
                  <c:v>SMEE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squar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'figure4-b&amp;4-d'!$A$2:$A$19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'figure4-b&amp;4-d'!$C$2:$C$19</c:f>
              <c:numCache>
                <c:formatCode>0.00_ </c:formatCode>
                <c:ptCount val="18"/>
                <c:pt idx="0">
                  <c:v>447</c:v>
                </c:pt>
                <c:pt idx="1">
                  <c:v>180</c:v>
                </c:pt>
                <c:pt idx="2">
                  <c:v>264.166666666667</c:v>
                </c:pt>
                <c:pt idx="3">
                  <c:v>568.650793650794</c:v>
                </c:pt>
                <c:pt idx="4">
                  <c:v>783.647727272727</c:v>
                </c:pt>
                <c:pt idx="5">
                  <c:v>804.260273972603</c:v>
                </c:pt>
                <c:pt idx="6">
                  <c:v>591.121212121212</c:v>
                </c:pt>
                <c:pt idx="7">
                  <c:v>573.354166666667</c:v>
                </c:pt>
                <c:pt idx="8">
                  <c:v>587.878378378378</c:v>
                </c:pt>
                <c:pt idx="9">
                  <c:v>497.551724137931</c:v>
                </c:pt>
                <c:pt idx="10">
                  <c:v>433.272727272727</c:v>
                </c:pt>
                <c:pt idx="11">
                  <c:v>497.470588235294</c:v>
                </c:pt>
                <c:pt idx="12">
                  <c:v>563.943820224719</c:v>
                </c:pt>
                <c:pt idx="13">
                  <c:v>711.197802197802</c:v>
                </c:pt>
                <c:pt idx="14">
                  <c:v>886.459459459459</c:v>
                </c:pt>
                <c:pt idx="15">
                  <c:v>962.670454545455</c:v>
                </c:pt>
                <c:pt idx="16">
                  <c:v>1163.3137254902</c:v>
                </c:pt>
                <c:pt idx="17">
                  <c:v>993.451612903226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'figure4-b&amp;4-d'!$D$1</c:f>
              <c:strCache>
                <c:ptCount val="1"/>
                <c:pt idx="0">
                  <c:v>Tokyo Electron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x"/>
            <c:size val="3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'figure4-b&amp;4-d'!$A$2:$A$19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'figure4-b&amp;4-d'!$D$2:$D$19</c:f>
              <c:numCache>
                <c:formatCode>0.00_ </c:formatCode>
                <c:ptCount val="18"/>
                <c:pt idx="0">
                  <c:v>1026.81578947368</c:v>
                </c:pt>
                <c:pt idx="1">
                  <c:v>896.568181818182</c:v>
                </c:pt>
                <c:pt idx="2">
                  <c:v>739.117647058824</c:v>
                </c:pt>
                <c:pt idx="3">
                  <c:v>641.808641975309</c:v>
                </c:pt>
                <c:pt idx="4">
                  <c:v>652.611111111111</c:v>
                </c:pt>
                <c:pt idx="5">
                  <c:v>677.875</c:v>
                </c:pt>
                <c:pt idx="6">
                  <c:v>590.5625</c:v>
                </c:pt>
                <c:pt idx="7">
                  <c:v>745.060606060606</c:v>
                </c:pt>
                <c:pt idx="8">
                  <c:v>1036.9</c:v>
                </c:pt>
                <c:pt idx="9">
                  <c:v>535.5</c:v>
                </c:pt>
                <c:pt idx="10">
                  <c:v>894.45</c:v>
                </c:pt>
                <c:pt idx="11">
                  <c:v>669.217391304348</c:v>
                </c:pt>
                <c:pt idx="12">
                  <c:v>602.210526315789</c:v>
                </c:pt>
                <c:pt idx="13">
                  <c:v>678.241379310345</c:v>
                </c:pt>
                <c:pt idx="14">
                  <c:v>781.142857142857</c:v>
                </c:pt>
                <c:pt idx="15">
                  <c:v>600.296296296296</c:v>
                </c:pt>
                <c:pt idx="16">
                  <c:v>539</c:v>
                </c:pt>
                <c:pt idx="17">
                  <c:v>652.565217391304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'figure4-b&amp;4-d'!$E$1</c:f>
              <c:strCache>
                <c:ptCount val="1"/>
                <c:pt idx="0">
                  <c:v>Nikon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'figure4-b&amp;4-d'!$A$2:$A$19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'figure4-b&amp;4-d'!$E$2:$E$19</c:f>
              <c:numCache>
                <c:formatCode>0.00_ </c:formatCode>
                <c:ptCount val="18"/>
                <c:pt idx="0">
                  <c:v>903.222222222222</c:v>
                </c:pt>
                <c:pt idx="1">
                  <c:v>1791.7</c:v>
                </c:pt>
                <c:pt idx="2">
                  <c:v>1143.22222222222</c:v>
                </c:pt>
                <c:pt idx="3">
                  <c:v>1124.47619047619</c:v>
                </c:pt>
                <c:pt idx="4">
                  <c:v>1450.83333333333</c:v>
                </c:pt>
                <c:pt idx="5">
                  <c:v>1710.82051282051</c:v>
                </c:pt>
                <c:pt idx="6">
                  <c:v>2314.14285714286</c:v>
                </c:pt>
                <c:pt idx="7">
                  <c:v>1324.3</c:v>
                </c:pt>
                <c:pt idx="8">
                  <c:v>1443.84615384615</c:v>
                </c:pt>
                <c:pt idx="9">
                  <c:v>2196.78048780488</c:v>
                </c:pt>
                <c:pt idx="10">
                  <c:v>1459.4</c:v>
                </c:pt>
                <c:pt idx="11">
                  <c:v>1661.11764705882</c:v>
                </c:pt>
                <c:pt idx="12">
                  <c:v>1889.91111111111</c:v>
                </c:pt>
                <c:pt idx="13">
                  <c:v>1448.78787878788</c:v>
                </c:pt>
                <c:pt idx="14">
                  <c:v>1442.375</c:v>
                </c:pt>
                <c:pt idx="15">
                  <c:v>1799.78181818182</c:v>
                </c:pt>
                <c:pt idx="16">
                  <c:v>1444.2</c:v>
                </c:pt>
                <c:pt idx="17">
                  <c:v>1173.92857142857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'figure4-b&amp;4-d'!$F$1</c:f>
              <c:strCache>
                <c:ptCount val="1"/>
                <c:pt idx="0">
                  <c:v>SMIC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'figure4-b&amp;4-d'!$A$2:$A$19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'figure4-b&amp;4-d'!$F$2:$F$19</c:f>
              <c:numCache>
                <c:formatCode>0.00_ </c:formatCode>
                <c:ptCount val="18"/>
                <c:pt idx="0">
                  <c:v>342.5</c:v>
                </c:pt>
                <c:pt idx="1">
                  <c:v>345.9</c:v>
                </c:pt>
                <c:pt idx="2">
                  <c:v>473.352941176471</c:v>
                </c:pt>
                <c:pt idx="3">
                  <c:v>358.839506172839</c:v>
                </c:pt>
                <c:pt idx="4">
                  <c:v>350.84126984127</c:v>
                </c:pt>
                <c:pt idx="5">
                  <c:v>345.932584269663</c:v>
                </c:pt>
                <c:pt idx="6">
                  <c:v>395.776119402985</c:v>
                </c:pt>
                <c:pt idx="7">
                  <c:v>360.711111111111</c:v>
                </c:pt>
                <c:pt idx="8">
                  <c:v>458.521739130435</c:v>
                </c:pt>
                <c:pt idx="9">
                  <c:v>512.838235294118</c:v>
                </c:pt>
                <c:pt idx="10">
                  <c:v>625.775</c:v>
                </c:pt>
                <c:pt idx="11">
                  <c:v>652.056338028169</c:v>
                </c:pt>
                <c:pt idx="12">
                  <c:v>780.333333333333</c:v>
                </c:pt>
                <c:pt idx="13">
                  <c:v>653.263157894737</c:v>
                </c:pt>
                <c:pt idx="14">
                  <c:v>678.945454545455</c:v>
                </c:pt>
                <c:pt idx="15">
                  <c:v>886.576923076923</c:v>
                </c:pt>
                <c:pt idx="16">
                  <c:v>1014.8125</c:v>
                </c:pt>
                <c:pt idx="17">
                  <c:v>1156.45652173913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marker val="1"/>
        <c:smooth val="1"/>
        <c:axId val="157882570"/>
        <c:axId val="429944827"/>
      </c:lineChart>
      <c:catAx>
        <c:axId val="1578825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44827"/>
        <c:crosses val="autoZero"/>
        <c:auto val="1"/>
        <c:lblAlgn val="ctr"/>
        <c:lblOffset val="100"/>
        <c:noMultiLvlLbl val="0"/>
      </c:catAx>
      <c:valAx>
        <c:axId val="4299448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88257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'figure4-b&amp;4-d'!$B$28</c:f>
              <c:strCache>
                <c:ptCount val="1"/>
                <c:pt idx="0">
                  <c:v>ASML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'figure4-b&amp;4-d'!$A$29:$A$46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'figure4-b&amp;4-d'!$B$29:$B$46</c:f>
              <c:numCache>
                <c:formatCode>0.00_ </c:formatCode>
                <c:ptCount val="18"/>
                <c:pt idx="0">
                  <c:v>35.5278396436526</c:v>
                </c:pt>
                <c:pt idx="1">
                  <c:v>38.1199143468951</c:v>
                </c:pt>
                <c:pt idx="2">
                  <c:v>45.1210191082803</c:v>
                </c:pt>
                <c:pt idx="3">
                  <c:v>43.8814133591481</c:v>
                </c:pt>
                <c:pt idx="4">
                  <c:v>39.36860670194</c:v>
                </c:pt>
                <c:pt idx="5">
                  <c:v>48.0207026348808</c:v>
                </c:pt>
                <c:pt idx="6">
                  <c:v>42.2670057215512</c:v>
                </c:pt>
                <c:pt idx="7">
                  <c:v>50.5082508250825</c:v>
                </c:pt>
                <c:pt idx="8">
                  <c:v>54.3644927536232</c:v>
                </c:pt>
                <c:pt idx="9">
                  <c:v>48.6925592804579</c:v>
                </c:pt>
                <c:pt idx="10">
                  <c:v>55.2106481481481</c:v>
                </c:pt>
                <c:pt idx="11">
                  <c:v>49.2444089456869</c:v>
                </c:pt>
                <c:pt idx="12">
                  <c:v>56.2425876010782</c:v>
                </c:pt>
                <c:pt idx="13">
                  <c:v>46.5568039950062</c:v>
                </c:pt>
                <c:pt idx="14">
                  <c:v>63.8631698973774</c:v>
                </c:pt>
                <c:pt idx="15">
                  <c:v>68.5333016175071</c:v>
                </c:pt>
                <c:pt idx="16">
                  <c:v>54.1382699868938</c:v>
                </c:pt>
                <c:pt idx="17">
                  <c:v>61.916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'figure4-b&amp;4-d'!$C$28</c:f>
              <c:strCache>
                <c:ptCount val="1"/>
                <c:pt idx="0">
                  <c:v>SMEE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squar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'figure4-b&amp;4-d'!$A$29:$A$46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'figure4-b&amp;4-d'!$C$29:$C$46</c:f>
              <c:numCache>
                <c:formatCode>0.00_ </c:formatCode>
                <c:ptCount val="18"/>
                <c:pt idx="0">
                  <c:v>47.0526315789474</c:v>
                </c:pt>
                <c:pt idx="1">
                  <c:v>60</c:v>
                </c:pt>
                <c:pt idx="2">
                  <c:v>52.8333333333333</c:v>
                </c:pt>
                <c:pt idx="3">
                  <c:v>67.3402255639098</c:v>
                </c:pt>
                <c:pt idx="4">
                  <c:v>74.3915857605178</c:v>
                </c:pt>
                <c:pt idx="5">
                  <c:v>70.6510228640193</c:v>
                </c:pt>
                <c:pt idx="6">
                  <c:v>81.2791666666667</c:v>
                </c:pt>
                <c:pt idx="7">
                  <c:v>76.4472222222222</c:v>
                </c:pt>
                <c:pt idx="8">
                  <c:v>73.7338983050848</c:v>
                </c:pt>
                <c:pt idx="9">
                  <c:v>66.5697808535179</c:v>
                </c:pt>
                <c:pt idx="10">
                  <c:v>56.7380952380952</c:v>
                </c:pt>
                <c:pt idx="11">
                  <c:v>60.6671449067432</c:v>
                </c:pt>
                <c:pt idx="12">
                  <c:v>67.2801608579089</c:v>
                </c:pt>
                <c:pt idx="13">
                  <c:v>68.703821656051</c:v>
                </c:pt>
                <c:pt idx="14">
                  <c:v>88.6459459459459</c:v>
                </c:pt>
                <c:pt idx="15">
                  <c:v>92.2821350762527</c:v>
                </c:pt>
                <c:pt idx="16">
                  <c:v>102.46804835924</c:v>
                </c:pt>
                <c:pt idx="17">
                  <c:v>94.1804281345566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'figure4-b&amp;4-d'!$D$28</c:f>
              <c:strCache>
                <c:ptCount val="1"/>
                <c:pt idx="0">
                  <c:v>Tokyo Electron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x"/>
            <c:size val="3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'figure4-b&amp;4-d'!$A$29:$A$46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'figure4-b&amp;4-d'!$D$29:$D$46</c:f>
              <c:numCache>
                <c:formatCode>0.00_ </c:formatCode>
                <c:ptCount val="18"/>
                <c:pt idx="0">
                  <c:v>73.8996212121212</c:v>
                </c:pt>
                <c:pt idx="1">
                  <c:v>88.0558035714286</c:v>
                </c:pt>
                <c:pt idx="2">
                  <c:v>63.9440203562341</c:v>
                </c:pt>
                <c:pt idx="3">
                  <c:v>59.4131428571429</c:v>
                </c:pt>
                <c:pt idx="4">
                  <c:v>66.4611032531825</c:v>
                </c:pt>
                <c:pt idx="5">
                  <c:v>68.6455696202532</c:v>
                </c:pt>
                <c:pt idx="6">
                  <c:v>65.8466898954704</c:v>
                </c:pt>
                <c:pt idx="7">
                  <c:v>71.0606936416185</c:v>
                </c:pt>
                <c:pt idx="8">
                  <c:v>138.253333333333</c:v>
                </c:pt>
                <c:pt idx="9">
                  <c:v>61.4508196721311</c:v>
                </c:pt>
                <c:pt idx="10">
                  <c:v>109.748466257669</c:v>
                </c:pt>
                <c:pt idx="11">
                  <c:v>53.2595155709343</c:v>
                </c:pt>
                <c:pt idx="12">
                  <c:v>67.7041420118343</c:v>
                </c:pt>
                <c:pt idx="13">
                  <c:v>86.647577092511</c:v>
                </c:pt>
                <c:pt idx="14">
                  <c:v>81.6119402985075</c:v>
                </c:pt>
                <c:pt idx="15">
                  <c:v>62.0996168582375</c:v>
                </c:pt>
                <c:pt idx="16">
                  <c:v>80.85</c:v>
                </c:pt>
                <c:pt idx="17">
                  <c:v>76.1878172588832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'figure4-b&amp;4-d'!$E$28</c:f>
              <c:strCache>
                <c:ptCount val="1"/>
                <c:pt idx="0">
                  <c:v>Nikon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'figure4-b&amp;4-d'!$A$29:$A$46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'figure4-b&amp;4-d'!$E$29:$E$46</c:f>
              <c:numCache>
                <c:formatCode>0.00_ </c:formatCode>
                <c:ptCount val="18"/>
                <c:pt idx="0">
                  <c:v>73.2342342342342</c:v>
                </c:pt>
                <c:pt idx="1">
                  <c:v>72.5384615384615</c:v>
                </c:pt>
                <c:pt idx="2">
                  <c:v>79.1461538461539</c:v>
                </c:pt>
                <c:pt idx="3">
                  <c:v>69.046783625731</c:v>
                </c:pt>
                <c:pt idx="4">
                  <c:v>57.3956043956044</c:v>
                </c:pt>
                <c:pt idx="5">
                  <c:v>72.6028291621327</c:v>
                </c:pt>
                <c:pt idx="6">
                  <c:v>110.047554347826</c:v>
                </c:pt>
                <c:pt idx="7">
                  <c:v>58.6622369878184</c:v>
                </c:pt>
                <c:pt idx="8">
                  <c:v>71.6412213740458</c:v>
                </c:pt>
                <c:pt idx="9">
                  <c:v>86.5206532180596</c:v>
                </c:pt>
                <c:pt idx="10">
                  <c:v>69.1658767772512</c:v>
                </c:pt>
                <c:pt idx="11">
                  <c:v>81.4978354978355</c:v>
                </c:pt>
                <c:pt idx="12">
                  <c:v>80.4597918637654</c:v>
                </c:pt>
                <c:pt idx="13">
                  <c:v>74.2391304347826</c:v>
                </c:pt>
                <c:pt idx="14">
                  <c:v>83.3140794223827</c:v>
                </c:pt>
                <c:pt idx="15">
                  <c:v>93.9165085388994</c:v>
                </c:pt>
                <c:pt idx="16">
                  <c:v>93.7792207792208</c:v>
                </c:pt>
                <c:pt idx="17">
                  <c:v>79.9756690997567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'figure4-b&amp;4-d'!$F$28</c:f>
              <c:strCache>
                <c:ptCount val="1"/>
                <c:pt idx="0">
                  <c:v>SMIC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diamond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'figure4-b&amp;4-d'!$A$29:$A$46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'figure4-b&amp;4-d'!$F$29:$F$46</c:f>
              <c:numCache>
                <c:formatCode>0.00_ </c:formatCode>
                <c:ptCount val="18"/>
                <c:pt idx="0">
                  <c:v>26.3461538461538</c:v>
                </c:pt>
                <c:pt idx="1">
                  <c:v>38.010989010989</c:v>
                </c:pt>
                <c:pt idx="2">
                  <c:v>42.130890052356</c:v>
                </c:pt>
                <c:pt idx="3">
                  <c:v>37.6990920881971</c:v>
                </c:pt>
                <c:pt idx="4">
                  <c:v>47.2286324786325</c:v>
                </c:pt>
                <c:pt idx="5">
                  <c:v>44.5557163531114</c:v>
                </c:pt>
                <c:pt idx="6">
                  <c:v>53.2469879518072</c:v>
                </c:pt>
                <c:pt idx="7">
                  <c:v>50.4883359253499</c:v>
                </c:pt>
                <c:pt idx="8">
                  <c:v>59.7507082152975</c:v>
                </c:pt>
                <c:pt idx="9">
                  <c:v>56.4288025889968</c:v>
                </c:pt>
                <c:pt idx="10">
                  <c:v>58.2116279069767</c:v>
                </c:pt>
                <c:pt idx="11">
                  <c:v>62.3095558546433</c:v>
                </c:pt>
                <c:pt idx="12">
                  <c:v>72.8715953307393</c:v>
                </c:pt>
                <c:pt idx="13">
                  <c:v>66.2857142857143</c:v>
                </c:pt>
                <c:pt idx="14">
                  <c:v>56.2379518072289</c:v>
                </c:pt>
                <c:pt idx="15">
                  <c:v>72.9462025316456</c:v>
                </c:pt>
                <c:pt idx="16">
                  <c:v>82.0050505050505</c:v>
                </c:pt>
                <c:pt idx="17">
                  <c:v>71.5013440860215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marker val="1"/>
        <c:smooth val="1"/>
        <c:axId val="975081443"/>
        <c:axId val="245839426"/>
      </c:lineChart>
      <c:catAx>
        <c:axId val="9750814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5839426"/>
        <c:crosses val="autoZero"/>
        <c:auto val="1"/>
        <c:lblAlgn val="ctr"/>
        <c:lblOffset val="100"/>
        <c:noMultiLvlLbl val="0"/>
      </c:catAx>
      <c:valAx>
        <c:axId val="2458394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0814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'figure5-a&amp;5-b&amp;5-c'!$B$1</c:f>
              <c:strCache>
                <c:ptCount val="1"/>
                <c:pt idx="0">
                  <c:v>ASML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'figure5-a&amp;5-b&amp;5-c'!$A$2:$A$19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'figure5-a&amp;5-b&amp;5-c'!$B$2:$B$19</c:f>
              <c:numCache>
                <c:formatCode>0.00_ </c:formatCode>
                <c:ptCount val="18"/>
                <c:pt idx="0">
                  <c:v>3.66693536195464</c:v>
                </c:pt>
                <c:pt idx="1">
                  <c:v>3.95250897798715</c:v>
                </c:pt>
                <c:pt idx="2">
                  <c:v>5.01244552313149</c:v>
                </c:pt>
                <c:pt idx="3">
                  <c:v>4.15197400896581</c:v>
                </c:pt>
                <c:pt idx="4">
                  <c:v>3.0211232058128</c:v>
                </c:pt>
                <c:pt idx="5">
                  <c:v>2.51409892115571</c:v>
                </c:pt>
                <c:pt idx="6">
                  <c:v>3.68337609740014</c:v>
                </c:pt>
                <c:pt idx="7">
                  <c:v>3.15885361277085</c:v>
                </c:pt>
                <c:pt idx="8">
                  <c:v>2.83663654262646</c:v>
                </c:pt>
                <c:pt idx="9">
                  <c:v>4.21589586902607</c:v>
                </c:pt>
                <c:pt idx="10">
                  <c:v>3.06654292981039</c:v>
                </c:pt>
                <c:pt idx="11">
                  <c:v>3.78145607145998</c:v>
                </c:pt>
                <c:pt idx="12">
                  <c:v>3.22321189657759</c:v>
                </c:pt>
                <c:pt idx="13">
                  <c:v>4.14401039165412</c:v>
                </c:pt>
                <c:pt idx="14">
                  <c:v>3.1930874048658</c:v>
                </c:pt>
                <c:pt idx="15">
                  <c:v>2.55422872489225</c:v>
                </c:pt>
                <c:pt idx="16">
                  <c:v>2.26872000175485</c:v>
                </c:pt>
                <c:pt idx="17">
                  <c:v>2.62488755233306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'figure5-a&amp;5-b&amp;5-c'!$C$1</c:f>
              <c:strCache>
                <c:ptCount val="1"/>
                <c:pt idx="0">
                  <c:v>SMEE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squar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'figure5-a&amp;5-b&amp;5-c'!$A$2:$A$19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'figure5-a&amp;5-b&amp;5-c'!$C$2:$C$19</c:f>
              <c:numCache>
                <c:formatCode>0.00_ </c:formatCode>
                <c:ptCount val="18"/>
                <c:pt idx="0">
                  <c:v>0.0638662889682109</c:v>
                </c:pt>
                <c:pt idx="1">
                  <c:v>4.06315789473684</c:v>
                </c:pt>
                <c:pt idx="2">
                  <c:v>0.264375155178991</c:v>
                </c:pt>
                <c:pt idx="3">
                  <c:v>0.610975237819274</c:v>
                </c:pt>
                <c:pt idx="4">
                  <c:v>0.629617958939074</c:v>
                </c:pt>
                <c:pt idx="5">
                  <c:v>0.523646859351546</c:v>
                </c:pt>
                <c:pt idx="6">
                  <c:v>0.539363911720332</c:v>
                </c:pt>
                <c:pt idx="7">
                  <c:v>0.761811531314092</c:v>
                </c:pt>
                <c:pt idx="8">
                  <c:v>1.03763045035759</c:v>
                </c:pt>
                <c:pt idx="9">
                  <c:v>0.746143419543267</c:v>
                </c:pt>
                <c:pt idx="10">
                  <c:v>0.623019903299966</c:v>
                </c:pt>
                <c:pt idx="11">
                  <c:v>0.490000541885947</c:v>
                </c:pt>
                <c:pt idx="12">
                  <c:v>0.462087224610643</c:v>
                </c:pt>
                <c:pt idx="13">
                  <c:v>0.454091106479843</c:v>
                </c:pt>
                <c:pt idx="14">
                  <c:v>0.498882226416229</c:v>
                </c:pt>
                <c:pt idx="15">
                  <c:v>0.31540615220691</c:v>
                </c:pt>
                <c:pt idx="16">
                  <c:v>0.361822317617148</c:v>
                </c:pt>
                <c:pt idx="17">
                  <c:v>0.25088304755599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'figure5-a&amp;5-b&amp;5-c'!$D$1</c:f>
              <c:strCache>
                <c:ptCount val="1"/>
                <c:pt idx="0">
                  <c:v>Tokyo Electron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x"/>
            <c:size val="3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'figure5-a&amp;5-b&amp;5-c'!$A$2:$A$19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'figure5-a&amp;5-b&amp;5-c'!$D$2:$D$19</c:f>
              <c:numCache>
                <c:formatCode>0.00_ </c:formatCode>
                <c:ptCount val="18"/>
                <c:pt idx="0">
                  <c:v>1.43912391118293</c:v>
                </c:pt>
                <c:pt idx="1">
                  <c:v>1.25435887468739</c:v>
                </c:pt>
                <c:pt idx="2">
                  <c:v>1.45658891131905</c:v>
                </c:pt>
                <c:pt idx="3">
                  <c:v>0.88740436496415</c:v>
                </c:pt>
                <c:pt idx="4">
                  <c:v>0.859043809675105</c:v>
                </c:pt>
                <c:pt idx="5">
                  <c:v>0.761735419424999</c:v>
                </c:pt>
                <c:pt idx="6">
                  <c:v>0.69170658916827</c:v>
                </c:pt>
                <c:pt idx="7">
                  <c:v>0.907538964924296</c:v>
                </c:pt>
                <c:pt idx="8">
                  <c:v>0.779333026451159</c:v>
                </c:pt>
                <c:pt idx="9">
                  <c:v>0.961698049828436</c:v>
                </c:pt>
                <c:pt idx="10">
                  <c:v>0.816710212999963</c:v>
                </c:pt>
                <c:pt idx="11">
                  <c:v>0.311460608031476</c:v>
                </c:pt>
                <c:pt idx="12">
                  <c:v>0.630657895910619</c:v>
                </c:pt>
                <c:pt idx="13">
                  <c:v>1.50070872974302</c:v>
                </c:pt>
                <c:pt idx="14">
                  <c:v>1.27991599953985</c:v>
                </c:pt>
                <c:pt idx="15">
                  <c:v>1.22790809396881</c:v>
                </c:pt>
                <c:pt idx="16">
                  <c:v>0.846075901981307</c:v>
                </c:pt>
                <c:pt idx="17">
                  <c:v>1.22087485969621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'figure5-a&amp;5-b&amp;5-c'!$E$1</c:f>
              <c:strCache>
                <c:ptCount val="1"/>
                <c:pt idx="0">
                  <c:v>Nikon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'figure5-a&amp;5-b&amp;5-c'!$A$2:$A$19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'figure5-a&amp;5-b&amp;5-c'!$E$2:$E$19</c:f>
              <c:numCache>
                <c:formatCode>0.00_ </c:formatCode>
                <c:ptCount val="18"/>
                <c:pt idx="0">
                  <c:v>1.6163626919394</c:v>
                </c:pt>
                <c:pt idx="1">
                  <c:v>1.97300375127194</c:v>
                </c:pt>
                <c:pt idx="2">
                  <c:v>2.28012367147749</c:v>
                </c:pt>
                <c:pt idx="3">
                  <c:v>1.8899122445996</c:v>
                </c:pt>
                <c:pt idx="4">
                  <c:v>3.57874612807751</c:v>
                </c:pt>
                <c:pt idx="5">
                  <c:v>2.32387674498907</c:v>
                </c:pt>
                <c:pt idx="6">
                  <c:v>1.48867507044837</c:v>
                </c:pt>
                <c:pt idx="7">
                  <c:v>1.85551366782141</c:v>
                </c:pt>
                <c:pt idx="8">
                  <c:v>1.45563504372707</c:v>
                </c:pt>
                <c:pt idx="9">
                  <c:v>1.62294004458481</c:v>
                </c:pt>
                <c:pt idx="10">
                  <c:v>1.64503545029511</c:v>
                </c:pt>
                <c:pt idx="11">
                  <c:v>1.26790169324298</c:v>
                </c:pt>
                <c:pt idx="12">
                  <c:v>2.22509459369375</c:v>
                </c:pt>
                <c:pt idx="13">
                  <c:v>1.60141386496842</c:v>
                </c:pt>
                <c:pt idx="14">
                  <c:v>0.865343888695854</c:v>
                </c:pt>
                <c:pt idx="15">
                  <c:v>1.88898394769059</c:v>
                </c:pt>
                <c:pt idx="16">
                  <c:v>1.52011474406006</c:v>
                </c:pt>
                <c:pt idx="17">
                  <c:v>0.860605482466411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'figure5-a&amp;5-b&amp;5-c'!$F$1</c:f>
              <c:strCache>
                <c:ptCount val="1"/>
                <c:pt idx="0">
                  <c:v>SMIC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diamond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'figure5-a&amp;5-b&amp;5-c'!$A$2:$A$19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'figure5-a&amp;5-b&amp;5-c'!$F$2:$F$19</c:f>
              <c:numCache>
                <c:formatCode>0.00_ </c:formatCode>
                <c:ptCount val="18"/>
                <c:pt idx="0">
                  <c:v>0.27057226116253</c:v>
                </c:pt>
                <c:pt idx="1">
                  <c:v>2.64015165570554</c:v>
                </c:pt>
                <c:pt idx="2">
                  <c:v>1.5866612191982</c:v>
                </c:pt>
                <c:pt idx="3">
                  <c:v>0.718819427450241</c:v>
                </c:pt>
                <c:pt idx="4">
                  <c:v>0.58256308894347</c:v>
                </c:pt>
                <c:pt idx="5">
                  <c:v>0.305579629281453</c:v>
                </c:pt>
                <c:pt idx="6">
                  <c:v>0.487771678412131</c:v>
                </c:pt>
                <c:pt idx="7">
                  <c:v>0.364232697953877</c:v>
                </c:pt>
                <c:pt idx="8">
                  <c:v>0.28909618872123</c:v>
                </c:pt>
                <c:pt idx="9">
                  <c:v>0.311846800825316</c:v>
                </c:pt>
                <c:pt idx="10">
                  <c:v>0.731680309040387</c:v>
                </c:pt>
                <c:pt idx="11">
                  <c:v>0.310752304161205</c:v>
                </c:pt>
                <c:pt idx="12">
                  <c:v>0.428683804369667</c:v>
                </c:pt>
                <c:pt idx="13">
                  <c:v>0.291639736052343</c:v>
                </c:pt>
                <c:pt idx="14">
                  <c:v>0.272257908528342</c:v>
                </c:pt>
                <c:pt idx="15">
                  <c:v>0.159045220471317</c:v>
                </c:pt>
                <c:pt idx="16">
                  <c:v>0.100960476401395</c:v>
                </c:pt>
                <c:pt idx="17">
                  <c:v>0.242051293397326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marker val="1"/>
        <c:smooth val="1"/>
        <c:axId val="680078530"/>
        <c:axId val="583461710"/>
      </c:lineChart>
      <c:dateAx>
        <c:axId val="6800785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461710"/>
        <c:crosses val="autoZero"/>
        <c:auto val="1"/>
        <c:lblAlgn val="ctr"/>
        <c:lblOffset val="100"/>
        <c:baseTimeUnit val="days"/>
      </c:dateAx>
      <c:valAx>
        <c:axId val="583461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07853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'figure5-a&amp;5-b&amp;5-c'!$B$25</c:f>
              <c:strCache>
                <c:ptCount val="1"/>
                <c:pt idx="0">
                  <c:v>ASML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'figure5-a&amp;5-b&amp;5-c'!$A$26:$A$43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'figure5-a&amp;5-b&amp;5-c'!$B$26:$B$43</c:f>
              <c:numCache>
                <c:formatCode>0.00_ </c:formatCode>
                <c:ptCount val="18"/>
                <c:pt idx="0">
                  <c:v>7.35275613401462</c:v>
                </c:pt>
                <c:pt idx="1">
                  <c:v>4.84004820452225</c:v>
                </c:pt>
                <c:pt idx="2">
                  <c:v>9.84973001283278</c:v>
                </c:pt>
                <c:pt idx="3">
                  <c:v>6.89264656265137</c:v>
                </c:pt>
                <c:pt idx="4">
                  <c:v>8.9836693024183</c:v>
                </c:pt>
                <c:pt idx="5">
                  <c:v>8.28444421221538</c:v>
                </c:pt>
                <c:pt idx="6">
                  <c:v>9.65483960720494</c:v>
                </c:pt>
                <c:pt idx="7">
                  <c:v>7.66367670487195</c:v>
                </c:pt>
                <c:pt idx="8">
                  <c:v>7.80861095779137</c:v>
                </c:pt>
                <c:pt idx="9">
                  <c:v>8.38606862180231</c:v>
                </c:pt>
                <c:pt idx="10">
                  <c:v>9.5886997619833</c:v>
                </c:pt>
                <c:pt idx="11">
                  <c:v>8.4316148372399</c:v>
                </c:pt>
                <c:pt idx="12">
                  <c:v>8.62689030669418</c:v>
                </c:pt>
                <c:pt idx="13">
                  <c:v>8.64372830730296</c:v>
                </c:pt>
                <c:pt idx="14">
                  <c:v>8.28696624465246</c:v>
                </c:pt>
                <c:pt idx="15">
                  <c:v>10.4731073010051</c:v>
                </c:pt>
                <c:pt idx="16">
                  <c:v>11.2018326208267</c:v>
                </c:pt>
                <c:pt idx="17">
                  <c:v>7.97212227917714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'figure5-a&amp;5-b&amp;5-c'!$C$25</c:f>
              <c:strCache>
                <c:ptCount val="1"/>
                <c:pt idx="0">
                  <c:v>SMEE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squar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'figure5-a&amp;5-b&amp;5-c'!$A$26:$A$43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'figure5-a&amp;5-b&amp;5-c'!$C$26:$C$43</c:f>
              <c:numCache>
                <c:formatCode>0.00_ </c:formatCode>
                <c:ptCount val="18"/>
                <c:pt idx="0">
                  <c:v>7.25190717205899</c:v>
                </c:pt>
                <c:pt idx="1">
                  <c:v>6.83625357741166</c:v>
                </c:pt>
                <c:pt idx="2">
                  <c:v>3.43585531222569</c:v>
                </c:pt>
                <c:pt idx="3">
                  <c:v>4.32929199720284</c:v>
                </c:pt>
                <c:pt idx="4">
                  <c:v>4.75460886641521</c:v>
                </c:pt>
                <c:pt idx="5">
                  <c:v>5.24331713541894</c:v>
                </c:pt>
                <c:pt idx="6">
                  <c:v>3.30712951093952</c:v>
                </c:pt>
                <c:pt idx="7">
                  <c:v>3.22910810156956</c:v>
                </c:pt>
                <c:pt idx="8">
                  <c:v>3.434701424625</c:v>
                </c:pt>
                <c:pt idx="9">
                  <c:v>3.46248841966924</c:v>
                </c:pt>
                <c:pt idx="10">
                  <c:v>3.78294119683172</c:v>
                </c:pt>
                <c:pt idx="11">
                  <c:v>4.00441852751298</c:v>
                </c:pt>
                <c:pt idx="12">
                  <c:v>3.76251307765152</c:v>
                </c:pt>
                <c:pt idx="13">
                  <c:v>4.44976858560656</c:v>
                </c:pt>
                <c:pt idx="14">
                  <c:v>3.8300709334025</c:v>
                </c:pt>
                <c:pt idx="15">
                  <c:v>3.3593904180974</c:v>
                </c:pt>
                <c:pt idx="16">
                  <c:v>3.43860158052605</c:v>
                </c:pt>
                <c:pt idx="17">
                  <c:v>3.39080268114463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'figure5-a&amp;5-b&amp;5-c'!$D$25</c:f>
              <c:strCache>
                <c:ptCount val="1"/>
                <c:pt idx="0">
                  <c:v>Tokyo Electron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x"/>
            <c:size val="3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'figure5-a&amp;5-b&amp;5-c'!$A$26:$A$43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'figure5-a&amp;5-b&amp;5-c'!$D$26:$D$43</c:f>
              <c:numCache>
                <c:formatCode>0.00_ </c:formatCode>
                <c:ptCount val="18"/>
                <c:pt idx="0">
                  <c:v>6.68967889605233</c:v>
                </c:pt>
                <c:pt idx="1">
                  <c:v>6.65815860043811</c:v>
                </c:pt>
                <c:pt idx="2">
                  <c:v>5.97315604844902</c:v>
                </c:pt>
                <c:pt idx="3">
                  <c:v>4.99528726068847</c:v>
                </c:pt>
                <c:pt idx="4">
                  <c:v>5.52348163638531</c:v>
                </c:pt>
                <c:pt idx="5">
                  <c:v>5.1276275723411</c:v>
                </c:pt>
                <c:pt idx="6">
                  <c:v>3.90065989077167</c:v>
                </c:pt>
                <c:pt idx="7">
                  <c:v>5.03059978508749</c:v>
                </c:pt>
                <c:pt idx="8">
                  <c:v>6.17814233007088</c:v>
                </c:pt>
                <c:pt idx="9">
                  <c:v>3.66011670120769</c:v>
                </c:pt>
                <c:pt idx="10">
                  <c:v>4.23033423652324</c:v>
                </c:pt>
                <c:pt idx="11">
                  <c:v>4.12631740182609</c:v>
                </c:pt>
                <c:pt idx="12">
                  <c:v>4.60980310524141</c:v>
                </c:pt>
                <c:pt idx="13">
                  <c:v>6.27682807401017</c:v>
                </c:pt>
                <c:pt idx="14">
                  <c:v>6.1645025828623</c:v>
                </c:pt>
                <c:pt idx="15">
                  <c:v>5.97234776968022</c:v>
                </c:pt>
                <c:pt idx="16">
                  <c:v>2.92681502484371</c:v>
                </c:pt>
                <c:pt idx="17">
                  <c:v>4.59004406082263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'figure5-a&amp;5-b&amp;5-c'!$E$25</c:f>
              <c:strCache>
                <c:ptCount val="1"/>
                <c:pt idx="0">
                  <c:v>Nikon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'figure5-a&amp;5-b&amp;5-c'!$A$26:$A$43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'figure5-a&amp;5-b&amp;5-c'!$E$26:$E$43</c:f>
              <c:numCache>
                <c:formatCode>0.00_ </c:formatCode>
                <c:ptCount val="18"/>
                <c:pt idx="0">
                  <c:v>5.13620263061539</c:v>
                </c:pt>
                <c:pt idx="1">
                  <c:v>16.304932071824</c:v>
                </c:pt>
                <c:pt idx="2">
                  <c:v>6.74147887355917</c:v>
                </c:pt>
                <c:pt idx="3">
                  <c:v>8.57767678624334</c:v>
                </c:pt>
                <c:pt idx="4">
                  <c:v>12.3657040899584</c:v>
                </c:pt>
                <c:pt idx="5">
                  <c:v>12.94727007255</c:v>
                </c:pt>
                <c:pt idx="6">
                  <c:v>10.1550893398587</c:v>
                </c:pt>
                <c:pt idx="7">
                  <c:v>10.2037119969584</c:v>
                </c:pt>
                <c:pt idx="8">
                  <c:v>9.51222572659149</c:v>
                </c:pt>
                <c:pt idx="9">
                  <c:v>12.1876895707198</c:v>
                </c:pt>
                <c:pt idx="10">
                  <c:v>10.2715430605295</c:v>
                </c:pt>
                <c:pt idx="11">
                  <c:v>9.36830184880858</c:v>
                </c:pt>
                <c:pt idx="12">
                  <c:v>9.48629472494793</c:v>
                </c:pt>
                <c:pt idx="13">
                  <c:v>7.39721658713711</c:v>
                </c:pt>
                <c:pt idx="14">
                  <c:v>7.081558516075</c:v>
                </c:pt>
                <c:pt idx="15">
                  <c:v>11.0053209200744</c:v>
                </c:pt>
                <c:pt idx="16">
                  <c:v>6.62464165860193</c:v>
                </c:pt>
                <c:pt idx="17">
                  <c:v>5.87842939921312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'figure5-a&amp;5-b&amp;5-c'!$F$25</c:f>
              <c:strCache>
                <c:ptCount val="1"/>
                <c:pt idx="0">
                  <c:v>SMIC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diamond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'figure5-a&amp;5-b&amp;5-c'!$A$26:$A$43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'figure5-a&amp;5-b&amp;5-c'!$F$26:$F$43</c:f>
              <c:numCache>
                <c:formatCode>0.00_ </c:formatCode>
                <c:ptCount val="18"/>
                <c:pt idx="0">
                  <c:v>7.8670015841263</c:v>
                </c:pt>
                <c:pt idx="1">
                  <c:v>4.98549621024252</c:v>
                </c:pt>
                <c:pt idx="2">
                  <c:v>6.71717733495482</c:v>
                </c:pt>
                <c:pt idx="3">
                  <c:v>5.75561861654567</c:v>
                </c:pt>
                <c:pt idx="4">
                  <c:v>4.38306193467527</c:v>
                </c:pt>
                <c:pt idx="5">
                  <c:v>4.26727560852797</c:v>
                </c:pt>
                <c:pt idx="6">
                  <c:v>4.16632977758311</c:v>
                </c:pt>
                <c:pt idx="7">
                  <c:v>3.35664528265106</c:v>
                </c:pt>
                <c:pt idx="8">
                  <c:v>4.41752073987596</c:v>
                </c:pt>
                <c:pt idx="9">
                  <c:v>4.72311249785813</c:v>
                </c:pt>
                <c:pt idx="10">
                  <c:v>5.2663142552063</c:v>
                </c:pt>
                <c:pt idx="11">
                  <c:v>5.22422126682089</c:v>
                </c:pt>
                <c:pt idx="12">
                  <c:v>4.91235144101026</c:v>
                </c:pt>
                <c:pt idx="13">
                  <c:v>4.78612903082542</c:v>
                </c:pt>
                <c:pt idx="14">
                  <c:v>4.96677720121335</c:v>
                </c:pt>
                <c:pt idx="15">
                  <c:v>5.78640263752933</c:v>
                </c:pt>
                <c:pt idx="16">
                  <c:v>5.34681002753185</c:v>
                </c:pt>
                <c:pt idx="17">
                  <c:v>6.03019834319583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marker val="1"/>
        <c:smooth val="1"/>
        <c:axId val="790321530"/>
        <c:axId val="885095073"/>
      </c:lineChart>
      <c:catAx>
        <c:axId val="7903215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095073"/>
        <c:crosses val="autoZero"/>
        <c:auto val="1"/>
        <c:lblAlgn val="ctr"/>
        <c:lblOffset val="100"/>
        <c:noMultiLvlLbl val="0"/>
      </c:catAx>
      <c:valAx>
        <c:axId val="8850950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32153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'figure5-a&amp;5-b&amp;5-c'!$B$49</c:f>
              <c:strCache>
                <c:ptCount val="1"/>
                <c:pt idx="0">
                  <c:v>ASML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'figure5-a&amp;5-b&amp;5-c'!$A$50:$A$67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'figure5-a&amp;5-b&amp;5-c'!$B$50:$B$67</c:f>
              <c:numCache>
                <c:formatCode>0.00_ </c:formatCode>
                <c:ptCount val="18"/>
                <c:pt idx="0">
                  <c:v>11.0196914959693</c:v>
                </c:pt>
                <c:pt idx="1">
                  <c:v>8.7925571825094</c:v>
                </c:pt>
                <c:pt idx="2">
                  <c:v>14.8621755359643</c:v>
                </c:pt>
                <c:pt idx="3">
                  <c:v>11.0446205716172</c:v>
                </c:pt>
                <c:pt idx="4">
                  <c:v>12.0047925082311</c:v>
                </c:pt>
                <c:pt idx="5">
                  <c:v>10.7985431333711</c:v>
                </c:pt>
                <c:pt idx="6">
                  <c:v>13.3382157046051</c:v>
                </c:pt>
                <c:pt idx="7">
                  <c:v>10.8225303176428</c:v>
                </c:pt>
                <c:pt idx="8">
                  <c:v>10.6452475004178</c:v>
                </c:pt>
                <c:pt idx="9">
                  <c:v>12.6019644908284</c:v>
                </c:pt>
                <c:pt idx="10">
                  <c:v>12.6552426917937</c:v>
                </c:pt>
                <c:pt idx="11">
                  <c:v>12.2130709086999</c:v>
                </c:pt>
                <c:pt idx="12">
                  <c:v>11.8501022032718</c:v>
                </c:pt>
                <c:pt idx="13">
                  <c:v>12.7877386989571</c:v>
                </c:pt>
                <c:pt idx="14">
                  <c:v>11.4800536495183</c:v>
                </c:pt>
                <c:pt idx="15">
                  <c:v>13.0273360258973</c:v>
                </c:pt>
                <c:pt idx="16">
                  <c:v>13.4705526225815</c:v>
                </c:pt>
                <c:pt idx="17">
                  <c:v>10.5970098315102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'figure5-a&amp;5-b&amp;5-c'!$C$49</c:f>
              <c:strCache>
                <c:ptCount val="1"/>
                <c:pt idx="0">
                  <c:v>SMEE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squar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'figure5-a&amp;5-b&amp;5-c'!$A$50:$A$67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'figure5-a&amp;5-b&amp;5-c'!$C$50:$C$67</c:f>
              <c:numCache>
                <c:formatCode>0.00_ </c:formatCode>
                <c:ptCount val="18"/>
                <c:pt idx="0">
                  <c:v>7.3157734610272</c:v>
                </c:pt>
                <c:pt idx="1">
                  <c:v>10.8994114721485</c:v>
                </c:pt>
                <c:pt idx="2">
                  <c:v>3.70023046740468</c:v>
                </c:pt>
                <c:pt idx="3">
                  <c:v>4.94026723502211</c:v>
                </c:pt>
                <c:pt idx="4">
                  <c:v>5.38422682535429</c:v>
                </c:pt>
                <c:pt idx="5">
                  <c:v>5.76696399477049</c:v>
                </c:pt>
                <c:pt idx="6">
                  <c:v>3.84649342265985</c:v>
                </c:pt>
                <c:pt idx="7">
                  <c:v>3.99091963288365</c:v>
                </c:pt>
                <c:pt idx="8">
                  <c:v>4.47233187498259</c:v>
                </c:pt>
                <c:pt idx="9">
                  <c:v>4.20863183921251</c:v>
                </c:pt>
                <c:pt idx="10">
                  <c:v>4.40596110013168</c:v>
                </c:pt>
                <c:pt idx="11">
                  <c:v>4.49441906939893</c:v>
                </c:pt>
                <c:pt idx="12">
                  <c:v>4.22460030226216</c:v>
                </c:pt>
                <c:pt idx="13">
                  <c:v>4.90385969208641</c:v>
                </c:pt>
                <c:pt idx="14">
                  <c:v>4.32895315981872</c:v>
                </c:pt>
                <c:pt idx="15">
                  <c:v>3.67479657030431</c:v>
                </c:pt>
                <c:pt idx="16">
                  <c:v>3.8004238981432</c:v>
                </c:pt>
                <c:pt idx="17">
                  <c:v>3.64168572870062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'figure5-a&amp;5-b&amp;5-c'!$D$49</c:f>
              <c:strCache>
                <c:ptCount val="1"/>
                <c:pt idx="0">
                  <c:v>Tokyo Electron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x"/>
            <c:size val="3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'figure5-a&amp;5-b&amp;5-c'!$A$50:$A$67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'figure5-a&amp;5-b&amp;5-c'!$D$50:$D$67</c:f>
              <c:numCache>
                <c:formatCode>0.00_ </c:formatCode>
                <c:ptCount val="18"/>
                <c:pt idx="0">
                  <c:v>8.12880280723526</c:v>
                </c:pt>
                <c:pt idx="1">
                  <c:v>7.9125174751255</c:v>
                </c:pt>
                <c:pt idx="2">
                  <c:v>7.42974495976807</c:v>
                </c:pt>
                <c:pt idx="3">
                  <c:v>5.88269162565262</c:v>
                </c:pt>
                <c:pt idx="4">
                  <c:v>6.38252544606041</c:v>
                </c:pt>
                <c:pt idx="5">
                  <c:v>5.8893629917661</c:v>
                </c:pt>
                <c:pt idx="6">
                  <c:v>4.59236647993994</c:v>
                </c:pt>
                <c:pt idx="7">
                  <c:v>5.93813875001178</c:v>
                </c:pt>
                <c:pt idx="8">
                  <c:v>6.95747535652204</c:v>
                </c:pt>
                <c:pt idx="9">
                  <c:v>4.62181475103612</c:v>
                </c:pt>
                <c:pt idx="10">
                  <c:v>5.04704444952321</c:v>
                </c:pt>
                <c:pt idx="11">
                  <c:v>4.43777800985757</c:v>
                </c:pt>
                <c:pt idx="12">
                  <c:v>5.24046100115203</c:v>
                </c:pt>
                <c:pt idx="13">
                  <c:v>7.77753680375319</c:v>
                </c:pt>
                <c:pt idx="14">
                  <c:v>7.44441858240215</c:v>
                </c:pt>
                <c:pt idx="15">
                  <c:v>7.20025586364903</c:v>
                </c:pt>
                <c:pt idx="16">
                  <c:v>3.77289092682502</c:v>
                </c:pt>
                <c:pt idx="17">
                  <c:v>5.81091892051884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'figure5-a&amp;5-b&amp;5-c'!$E$49</c:f>
              <c:strCache>
                <c:ptCount val="1"/>
                <c:pt idx="0">
                  <c:v>Nikon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'figure5-a&amp;5-b&amp;5-c'!$A$50:$A$67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'figure5-a&amp;5-b&amp;5-c'!$E$50:$E$67</c:f>
              <c:numCache>
                <c:formatCode>0.00_ </c:formatCode>
                <c:ptCount val="18"/>
                <c:pt idx="0">
                  <c:v>6.75256532255479</c:v>
                </c:pt>
                <c:pt idx="1">
                  <c:v>18.277935823096</c:v>
                </c:pt>
                <c:pt idx="2">
                  <c:v>9.02160254503666</c:v>
                </c:pt>
                <c:pt idx="3">
                  <c:v>10.4675890308429</c:v>
                </c:pt>
                <c:pt idx="4">
                  <c:v>15.9444502180359</c:v>
                </c:pt>
                <c:pt idx="5">
                  <c:v>15.2711468175391</c:v>
                </c:pt>
                <c:pt idx="6">
                  <c:v>11.6437644103071</c:v>
                </c:pt>
                <c:pt idx="7">
                  <c:v>12.0592256647798</c:v>
                </c:pt>
                <c:pt idx="8">
                  <c:v>10.9678607703186</c:v>
                </c:pt>
                <c:pt idx="9">
                  <c:v>13.8106296153046</c:v>
                </c:pt>
                <c:pt idx="10">
                  <c:v>11.9165785108246</c:v>
                </c:pt>
                <c:pt idx="11">
                  <c:v>10.6362035420516</c:v>
                </c:pt>
                <c:pt idx="12">
                  <c:v>11.7113893186417</c:v>
                </c:pt>
                <c:pt idx="13">
                  <c:v>8.99863045210552</c:v>
                </c:pt>
                <c:pt idx="14">
                  <c:v>7.94690240477086</c:v>
                </c:pt>
                <c:pt idx="15">
                  <c:v>12.894304867765</c:v>
                </c:pt>
                <c:pt idx="16">
                  <c:v>8.14475640266199</c:v>
                </c:pt>
                <c:pt idx="17">
                  <c:v>6.73903488167953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'figure5-a&amp;5-b&amp;5-c'!$F$49</c:f>
              <c:strCache>
                <c:ptCount val="1"/>
                <c:pt idx="0">
                  <c:v>SMIC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diamond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'figure5-a&amp;5-b&amp;5-c'!$A$50:$A$67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'figure5-a&amp;5-b&amp;5-c'!$F$50:$F$67</c:f>
              <c:numCache>
                <c:formatCode>0.00_ </c:formatCode>
                <c:ptCount val="18"/>
                <c:pt idx="0">
                  <c:v>8.1375738452888</c:v>
                </c:pt>
                <c:pt idx="1">
                  <c:v>7.62564786594806</c:v>
                </c:pt>
                <c:pt idx="2">
                  <c:v>8.30383855415306</c:v>
                </c:pt>
                <c:pt idx="3">
                  <c:v>6.4744380439959</c:v>
                </c:pt>
                <c:pt idx="4">
                  <c:v>4.96562502361875</c:v>
                </c:pt>
                <c:pt idx="5">
                  <c:v>4.57285523780942</c:v>
                </c:pt>
                <c:pt idx="6">
                  <c:v>4.65410145599525</c:v>
                </c:pt>
                <c:pt idx="7">
                  <c:v>3.72087798060493</c:v>
                </c:pt>
                <c:pt idx="8">
                  <c:v>4.70661692859717</c:v>
                </c:pt>
                <c:pt idx="9">
                  <c:v>5.03495929868344</c:v>
                </c:pt>
                <c:pt idx="10">
                  <c:v>5.99799456424669</c:v>
                </c:pt>
                <c:pt idx="11">
                  <c:v>5.5349735709821</c:v>
                </c:pt>
                <c:pt idx="12">
                  <c:v>5.34103524537992</c:v>
                </c:pt>
                <c:pt idx="13">
                  <c:v>5.07776876687777</c:v>
                </c:pt>
                <c:pt idx="14">
                  <c:v>5.2390351097417</c:v>
                </c:pt>
                <c:pt idx="15">
                  <c:v>5.94544785800065</c:v>
                </c:pt>
                <c:pt idx="16">
                  <c:v>5.44777050393325</c:v>
                </c:pt>
                <c:pt idx="17">
                  <c:v>6.27224963659316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marker val="1"/>
        <c:smooth val="1"/>
        <c:axId val="241660381"/>
        <c:axId val="623639215"/>
      </c:lineChart>
      <c:catAx>
        <c:axId val="2416603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3639215"/>
        <c:crosses val="autoZero"/>
        <c:auto val="1"/>
        <c:lblAlgn val="ctr"/>
        <c:lblOffset val="100"/>
        <c:noMultiLvlLbl val="0"/>
      </c:catAx>
      <c:valAx>
        <c:axId val="62363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66038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'figure2-a'!$B$1</c:f>
              <c:strCache>
                <c:ptCount val="1"/>
                <c:pt idx="0">
                  <c:v>ASML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'figure2-a'!$A$2:$A$19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'figure2-a'!$B$2:$B$19</c:f>
              <c:numCache>
                <c:formatCode>0.00_ </c:formatCode>
                <c:ptCount val="18"/>
                <c:pt idx="0">
                  <c:v>3.36666666666667</c:v>
                </c:pt>
                <c:pt idx="1">
                  <c:v>2.8</c:v>
                </c:pt>
                <c:pt idx="2">
                  <c:v>4.13636363636364</c:v>
                </c:pt>
                <c:pt idx="3">
                  <c:v>2.98255813953488</c:v>
                </c:pt>
                <c:pt idx="4">
                  <c:v>3.3265306122449</c:v>
                </c:pt>
                <c:pt idx="5">
                  <c:v>3.33333333333333</c:v>
                </c:pt>
                <c:pt idx="6">
                  <c:v>3.06896551724138</c:v>
                </c:pt>
                <c:pt idx="7">
                  <c:v>3.24107142857143</c:v>
                </c:pt>
                <c:pt idx="8">
                  <c:v>3.46846846846847</c:v>
                </c:pt>
                <c:pt idx="9">
                  <c:v>3.62025316455696</c:v>
                </c:pt>
                <c:pt idx="10">
                  <c:v>3.3030303030303</c:v>
                </c:pt>
                <c:pt idx="11">
                  <c:v>3.51111111111111</c:v>
                </c:pt>
                <c:pt idx="12">
                  <c:v>3.54901960784314</c:v>
                </c:pt>
                <c:pt idx="13">
                  <c:v>3.74074074074074</c:v>
                </c:pt>
                <c:pt idx="14">
                  <c:v>4.03125</c:v>
                </c:pt>
                <c:pt idx="15">
                  <c:v>3.82608695652174</c:v>
                </c:pt>
                <c:pt idx="16">
                  <c:v>4.36470588235294</c:v>
                </c:pt>
                <c:pt idx="17">
                  <c:v>3.53571428571429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'figure2-a'!$C$1</c:f>
              <c:strCache>
                <c:ptCount val="1"/>
                <c:pt idx="0">
                  <c:v>Tokyo Electron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star"/>
            <c:size val="3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'figure2-a'!$A$2:$A$19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'figure2-a'!$C$2:$C$19</c:f>
              <c:numCache>
                <c:formatCode>0.00_ </c:formatCode>
                <c:ptCount val="18"/>
                <c:pt idx="0">
                  <c:v>3.92105263157895</c:v>
                </c:pt>
                <c:pt idx="1">
                  <c:v>2.31818181818182</c:v>
                </c:pt>
                <c:pt idx="2">
                  <c:v>2.54411764705882</c:v>
                </c:pt>
                <c:pt idx="3">
                  <c:v>2.58024691358025</c:v>
                </c:pt>
                <c:pt idx="4">
                  <c:v>2.56944444444444</c:v>
                </c:pt>
                <c:pt idx="5">
                  <c:v>2.35</c:v>
                </c:pt>
                <c:pt idx="6">
                  <c:v>2.3125</c:v>
                </c:pt>
                <c:pt idx="7">
                  <c:v>2.60606060606061</c:v>
                </c:pt>
                <c:pt idx="8">
                  <c:v>2.05</c:v>
                </c:pt>
                <c:pt idx="9">
                  <c:v>2.57142857142857</c:v>
                </c:pt>
                <c:pt idx="10">
                  <c:v>2.5</c:v>
                </c:pt>
                <c:pt idx="11">
                  <c:v>1.78260869565217</c:v>
                </c:pt>
                <c:pt idx="12">
                  <c:v>2.42105263157895</c:v>
                </c:pt>
                <c:pt idx="13">
                  <c:v>2.37931034482759</c:v>
                </c:pt>
                <c:pt idx="14">
                  <c:v>2.64285714285714</c:v>
                </c:pt>
                <c:pt idx="15">
                  <c:v>1.74074074074074</c:v>
                </c:pt>
                <c:pt idx="16">
                  <c:v>2.11111111111111</c:v>
                </c:pt>
                <c:pt idx="17">
                  <c:v>2.46376811594203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'figure2-a'!$D$1</c:f>
              <c:strCache>
                <c:ptCount val="1"/>
                <c:pt idx="0">
                  <c:v>Nikon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'figure2-a'!$A$2:$A$19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'figure2-a'!$D$2:$D$19</c:f>
              <c:numCache>
                <c:formatCode>0.00_ </c:formatCode>
                <c:ptCount val="18"/>
                <c:pt idx="0">
                  <c:v>3.33333333333333</c:v>
                </c:pt>
                <c:pt idx="1">
                  <c:v>3.1</c:v>
                </c:pt>
                <c:pt idx="2">
                  <c:v>3.33333333333333</c:v>
                </c:pt>
                <c:pt idx="3">
                  <c:v>6.07936507936508</c:v>
                </c:pt>
                <c:pt idx="4">
                  <c:v>4.47222222222222</c:v>
                </c:pt>
                <c:pt idx="5">
                  <c:v>4.84615384615385</c:v>
                </c:pt>
                <c:pt idx="6">
                  <c:v>5.94285714285714</c:v>
                </c:pt>
                <c:pt idx="7">
                  <c:v>5.025</c:v>
                </c:pt>
                <c:pt idx="8">
                  <c:v>4.92307692307692</c:v>
                </c:pt>
                <c:pt idx="9">
                  <c:v>6.04878048780488</c:v>
                </c:pt>
                <c:pt idx="10">
                  <c:v>4.125</c:v>
                </c:pt>
                <c:pt idx="11">
                  <c:v>4.41176470588235</c:v>
                </c:pt>
                <c:pt idx="12">
                  <c:v>4.77777777777778</c:v>
                </c:pt>
                <c:pt idx="13">
                  <c:v>3.96969696969697</c:v>
                </c:pt>
                <c:pt idx="14">
                  <c:v>2.96875</c:v>
                </c:pt>
                <c:pt idx="15">
                  <c:v>3.78181818181818</c:v>
                </c:pt>
                <c:pt idx="16">
                  <c:v>5.84</c:v>
                </c:pt>
                <c:pt idx="17">
                  <c:v>4.78571428571429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'figure2-a'!$E$1</c:f>
              <c:strCache>
                <c:ptCount val="1"/>
                <c:pt idx="0">
                  <c:v>SMEE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squar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'figure2-a'!$A$2:$A$19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'figure2-a'!$E$2:$E$19</c:f>
              <c:numCache>
                <c:formatCode>0.00_ </c:formatCode>
                <c:ptCount val="18"/>
                <c:pt idx="0">
                  <c:v>1.5</c:v>
                </c:pt>
                <c:pt idx="1">
                  <c:v>2</c:v>
                </c:pt>
                <c:pt idx="2">
                  <c:v>1</c:v>
                </c:pt>
                <c:pt idx="3">
                  <c:v>1.31746031746032</c:v>
                </c:pt>
                <c:pt idx="4">
                  <c:v>1.375</c:v>
                </c:pt>
                <c:pt idx="5">
                  <c:v>1.67123287671233</c:v>
                </c:pt>
                <c:pt idx="6">
                  <c:v>1.72727272727273</c:v>
                </c:pt>
                <c:pt idx="7">
                  <c:v>1.45833333333333</c:v>
                </c:pt>
                <c:pt idx="8">
                  <c:v>1.54054054054054</c:v>
                </c:pt>
                <c:pt idx="9">
                  <c:v>1.63793103448276</c:v>
                </c:pt>
                <c:pt idx="10">
                  <c:v>1.5050505050505</c:v>
                </c:pt>
                <c:pt idx="11">
                  <c:v>1.36470588235294</c:v>
                </c:pt>
                <c:pt idx="12">
                  <c:v>1.71910112359551</c:v>
                </c:pt>
                <c:pt idx="13">
                  <c:v>1.83516483516484</c:v>
                </c:pt>
                <c:pt idx="14">
                  <c:v>2.27027027027027</c:v>
                </c:pt>
                <c:pt idx="15">
                  <c:v>2.65909090909091</c:v>
                </c:pt>
                <c:pt idx="16">
                  <c:v>2.88235294117647</c:v>
                </c:pt>
                <c:pt idx="17">
                  <c:v>2.45161290322581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'figure2-a'!$F$1</c:f>
              <c:strCache>
                <c:ptCount val="1"/>
                <c:pt idx="0">
                  <c:v>SMIC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diamond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'figure2-a'!$A$2:$A$19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'figure2-a'!$F$2:$F$19</c:f>
              <c:numCache>
                <c:formatCode>0.00_ </c:formatCode>
                <c:ptCount val="18"/>
                <c:pt idx="0">
                  <c:v>2</c:v>
                </c:pt>
                <c:pt idx="1">
                  <c:v>1.5</c:v>
                </c:pt>
                <c:pt idx="2">
                  <c:v>1.88235294117647</c:v>
                </c:pt>
                <c:pt idx="3">
                  <c:v>1.64197530864198</c:v>
                </c:pt>
                <c:pt idx="4">
                  <c:v>1.6031746031746</c:v>
                </c:pt>
                <c:pt idx="5">
                  <c:v>1.50561797752809</c:v>
                </c:pt>
                <c:pt idx="6">
                  <c:v>1.52985074626866</c:v>
                </c:pt>
                <c:pt idx="7">
                  <c:v>1.35555555555556</c:v>
                </c:pt>
                <c:pt idx="8">
                  <c:v>1.52173913043478</c:v>
                </c:pt>
                <c:pt idx="9">
                  <c:v>1.48529411764706</c:v>
                </c:pt>
                <c:pt idx="10">
                  <c:v>1.45</c:v>
                </c:pt>
                <c:pt idx="11">
                  <c:v>1.54929577464789</c:v>
                </c:pt>
                <c:pt idx="12">
                  <c:v>1.61111111111111</c:v>
                </c:pt>
                <c:pt idx="13">
                  <c:v>1.78947368421053</c:v>
                </c:pt>
                <c:pt idx="14">
                  <c:v>1.63636363636364</c:v>
                </c:pt>
                <c:pt idx="15">
                  <c:v>1.57692307692308</c:v>
                </c:pt>
                <c:pt idx="16">
                  <c:v>1.4375</c:v>
                </c:pt>
                <c:pt idx="17">
                  <c:v>1.91304347826087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marker val="1"/>
        <c:smooth val="1"/>
        <c:axId val="234326238"/>
        <c:axId val="463370374"/>
      </c:lineChart>
      <c:catAx>
        <c:axId val="23432623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370374"/>
        <c:crosses val="autoZero"/>
        <c:auto val="1"/>
        <c:lblAlgn val="ctr"/>
        <c:lblOffset val="100"/>
        <c:noMultiLvlLbl val="0"/>
      </c:catAx>
      <c:valAx>
        <c:axId val="4633703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3262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noFill/>
      <a:prstDash val="solid"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'figure2-b'!$B$1</c:f>
              <c:strCache>
                <c:ptCount val="1"/>
                <c:pt idx="0">
                  <c:v>ASML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'figure2-b'!$A$2:$A$19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'figure2-b'!$B$2:$B$19</c:f>
              <c:numCache>
                <c:formatCode>0.00_ </c:formatCode>
                <c:ptCount val="18"/>
                <c:pt idx="0">
                  <c:v>14.9666666666667</c:v>
                </c:pt>
                <c:pt idx="1">
                  <c:v>13.3428571428571</c:v>
                </c:pt>
                <c:pt idx="2">
                  <c:v>14.2727272727273</c:v>
                </c:pt>
                <c:pt idx="3">
                  <c:v>12.0116279069767</c:v>
                </c:pt>
                <c:pt idx="4">
                  <c:v>11.5714285714286</c:v>
                </c:pt>
                <c:pt idx="5">
                  <c:v>13.2833333333333</c:v>
                </c:pt>
                <c:pt idx="6">
                  <c:v>13.5603448275862</c:v>
                </c:pt>
                <c:pt idx="7">
                  <c:v>10.8214285714286</c:v>
                </c:pt>
                <c:pt idx="8">
                  <c:v>12.4324324324324</c:v>
                </c:pt>
                <c:pt idx="9">
                  <c:v>15.4810126582278</c:v>
                </c:pt>
                <c:pt idx="10">
                  <c:v>13.0909090909091</c:v>
                </c:pt>
                <c:pt idx="11">
                  <c:v>13.9111111111111</c:v>
                </c:pt>
                <c:pt idx="12">
                  <c:v>14.5490196078431</c:v>
                </c:pt>
                <c:pt idx="13">
                  <c:v>14.8333333333333</c:v>
                </c:pt>
                <c:pt idx="14">
                  <c:v>13.703125</c:v>
                </c:pt>
                <c:pt idx="15">
                  <c:v>15.231884057971</c:v>
                </c:pt>
                <c:pt idx="16">
                  <c:v>17.9529411764706</c:v>
                </c:pt>
                <c:pt idx="17">
                  <c:v>13.3928571428571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'figure2-b'!$C$1</c:f>
              <c:strCache>
                <c:ptCount val="1"/>
                <c:pt idx="0">
                  <c:v>Tokyo Electron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x"/>
            <c:size val="3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'figure2-b'!$A$2:$A$19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'figure2-b'!$C$2:$C$19</c:f>
              <c:numCache>
                <c:formatCode>0.00_ </c:formatCode>
                <c:ptCount val="18"/>
                <c:pt idx="0">
                  <c:v>13.8947368421053</c:v>
                </c:pt>
                <c:pt idx="1">
                  <c:v>10.1818181818182</c:v>
                </c:pt>
                <c:pt idx="2">
                  <c:v>11.5588235294118</c:v>
                </c:pt>
                <c:pt idx="3">
                  <c:v>10.8024691358025</c:v>
                </c:pt>
                <c:pt idx="4">
                  <c:v>9.81944444444444</c:v>
                </c:pt>
                <c:pt idx="5">
                  <c:v>9.875</c:v>
                </c:pt>
                <c:pt idx="6">
                  <c:v>8.96875</c:v>
                </c:pt>
                <c:pt idx="7">
                  <c:v>10.4848484848485</c:v>
                </c:pt>
                <c:pt idx="8">
                  <c:v>7.5</c:v>
                </c:pt>
                <c:pt idx="9">
                  <c:v>8.71428571428571</c:v>
                </c:pt>
                <c:pt idx="10">
                  <c:v>8.15</c:v>
                </c:pt>
                <c:pt idx="11">
                  <c:v>12.5652173913043</c:v>
                </c:pt>
                <c:pt idx="12">
                  <c:v>8.89473684210526</c:v>
                </c:pt>
                <c:pt idx="13">
                  <c:v>7.82758620689655</c:v>
                </c:pt>
                <c:pt idx="14">
                  <c:v>9.57142857142857</c:v>
                </c:pt>
                <c:pt idx="15">
                  <c:v>9.66666666666667</c:v>
                </c:pt>
                <c:pt idx="16">
                  <c:v>6.66666666666667</c:v>
                </c:pt>
                <c:pt idx="17">
                  <c:v>8.56521739130435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'figure2-b'!$D$1</c:f>
              <c:strCache>
                <c:ptCount val="1"/>
                <c:pt idx="0">
                  <c:v>Nikon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'figure2-b'!$A$2:$A$19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'figure2-b'!$D$2:$D$19</c:f>
              <c:numCache>
                <c:formatCode>0.00_ </c:formatCode>
                <c:ptCount val="18"/>
                <c:pt idx="0">
                  <c:v>12.3333333333333</c:v>
                </c:pt>
                <c:pt idx="1">
                  <c:v>24.7</c:v>
                </c:pt>
                <c:pt idx="2">
                  <c:v>14.4444444444444</c:v>
                </c:pt>
                <c:pt idx="3">
                  <c:v>16.2857142857143</c:v>
                </c:pt>
                <c:pt idx="4">
                  <c:v>25.2777777777778</c:v>
                </c:pt>
                <c:pt idx="5">
                  <c:v>23.5641025641026</c:v>
                </c:pt>
                <c:pt idx="6">
                  <c:v>21.0285714285714</c:v>
                </c:pt>
                <c:pt idx="7">
                  <c:v>22.575</c:v>
                </c:pt>
                <c:pt idx="8">
                  <c:v>20.1538461538462</c:v>
                </c:pt>
                <c:pt idx="9">
                  <c:v>25.390243902439</c:v>
                </c:pt>
                <c:pt idx="10">
                  <c:v>21.1</c:v>
                </c:pt>
                <c:pt idx="11">
                  <c:v>20.3823529411765</c:v>
                </c:pt>
                <c:pt idx="12">
                  <c:v>23.4888888888889</c:v>
                </c:pt>
                <c:pt idx="13">
                  <c:v>19.5151515151515</c:v>
                </c:pt>
                <c:pt idx="14">
                  <c:v>17.3125</c:v>
                </c:pt>
                <c:pt idx="15">
                  <c:v>19.1636363636364</c:v>
                </c:pt>
                <c:pt idx="16">
                  <c:v>15.4</c:v>
                </c:pt>
                <c:pt idx="17">
                  <c:v>14.6785714285714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'figure2-b'!$E$1</c:f>
              <c:strCache>
                <c:ptCount val="1"/>
                <c:pt idx="0">
                  <c:v>SMEE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squar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'figure2-b'!$A$2:$A$19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'figure2-b'!$E$2:$E$19</c:f>
              <c:numCache>
                <c:formatCode>0.00_ </c:formatCode>
                <c:ptCount val="18"/>
                <c:pt idx="0">
                  <c:v>9.5</c:v>
                </c:pt>
                <c:pt idx="1">
                  <c:v>3</c:v>
                </c:pt>
                <c:pt idx="2">
                  <c:v>5</c:v>
                </c:pt>
                <c:pt idx="3">
                  <c:v>8.44444444444444</c:v>
                </c:pt>
                <c:pt idx="4">
                  <c:v>10.5340909090909</c:v>
                </c:pt>
                <c:pt idx="5">
                  <c:v>11.3835616438356</c:v>
                </c:pt>
                <c:pt idx="6">
                  <c:v>7.27272727272727</c:v>
                </c:pt>
                <c:pt idx="7">
                  <c:v>7.5</c:v>
                </c:pt>
                <c:pt idx="8">
                  <c:v>7.97297297297297</c:v>
                </c:pt>
                <c:pt idx="9">
                  <c:v>7.47413793103448</c:v>
                </c:pt>
                <c:pt idx="10">
                  <c:v>7.63636363636364</c:v>
                </c:pt>
                <c:pt idx="11">
                  <c:v>8.2</c:v>
                </c:pt>
                <c:pt idx="12">
                  <c:v>8.38202247191011</c:v>
                </c:pt>
                <c:pt idx="13">
                  <c:v>10.3516483516484</c:v>
                </c:pt>
                <c:pt idx="14">
                  <c:v>10</c:v>
                </c:pt>
                <c:pt idx="15">
                  <c:v>10.4318181818182</c:v>
                </c:pt>
                <c:pt idx="16">
                  <c:v>11.3529411764706</c:v>
                </c:pt>
                <c:pt idx="17">
                  <c:v>10.5483870967742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'figure2-b'!$F$1</c:f>
              <c:strCache>
                <c:ptCount val="1"/>
                <c:pt idx="0">
                  <c:v>SMIC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diamond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'figure2-b'!$A$2:$A$19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'figure2-b'!$F$2:$F$19</c:f>
              <c:numCache>
                <c:formatCode>0.00_ </c:formatCode>
                <c:ptCount val="18"/>
                <c:pt idx="0">
                  <c:v>13</c:v>
                </c:pt>
                <c:pt idx="1">
                  <c:v>9.1</c:v>
                </c:pt>
                <c:pt idx="2">
                  <c:v>11.2352941176471</c:v>
                </c:pt>
                <c:pt idx="3">
                  <c:v>9.51851851851852</c:v>
                </c:pt>
                <c:pt idx="4">
                  <c:v>7.42857142857143</c:v>
                </c:pt>
                <c:pt idx="5">
                  <c:v>7.76404494382022</c:v>
                </c:pt>
                <c:pt idx="6">
                  <c:v>7.43283582089552</c:v>
                </c:pt>
                <c:pt idx="7">
                  <c:v>7.14444444444444</c:v>
                </c:pt>
                <c:pt idx="8">
                  <c:v>7.67391304347826</c:v>
                </c:pt>
                <c:pt idx="9">
                  <c:v>9.08823529411765</c:v>
                </c:pt>
                <c:pt idx="10">
                  <c:v>10.75</c:v>
                </c:pt>
                <c:pt idx="11">
                  <c:v>10.4647887323944</c:v>
                </c:pt>
                <c:pt idx="12">
                  <c:v>10.7083333333333</c:v>
                </c:pt>
                <c:pt idx="13">
                  <c:v>9.85526315789474</c:v>
                </c:pt>
                <c:pt idx="14">
                  <c:v>12.0727272727273</c:v>
                </c:pt>
                <c:pt idx="15">
                  <c:v>12.1538461538462</c:v>
                </c:pt>
                <c:pt idx="16">
                  <c:v>12.375</c:v>
                </c:pt>
                <c:pt idx="17">
                  <c:v>16.1739130434783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marker val="1"/>
        <c:smooth val="1"/>
        <c:axId val="639135351"/>
        <c:axId val="968547243"/>
      </c:lineChart>
      <c:dateAx>
        <c:axId val="639135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547243"/>
        <c:crosses val="autoZero"/>
        <c:auto val="1"/>
        <c:lblAlgn val="ctr"/>
        <c:lblOffset val="100"/>
        <c:baseTimeUnit val="days"/>
      </c:dateAx>
      <c:valAx>
        <c:axId val="9685472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135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410790086265918"/>
          <c:y val="0.0064350064350064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'figure3-a&amp;3-c'!$B$1</c:f>
              <c:strCache>
                <c:ptCount val="1"/>
                <c:pt idx="0">
                  <c:v>ASML</c:v>
                </c:pt>
              </c:strCache>
            </c:strRef>
          </c:tx>
          <c:spPr>
            <a:ln w="12700" cap="sq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'figure3-a&amp;3-c'!$A$2:$A$19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'figure3-a&amp;3-c'!$B$2:$B$19</c:f>
              <c:numCache>
                <c:formatCode>0.00_ </c:formatCode>
                <c:ptCount val="18"/>
                <c:pt idx="0">
                  <c:v>273.766666666667</c:v>
                </c:pt>
                <c:pt idx="1">
                  <c:v>260.028571428571</c:v>
                </c:pt>
                <c:pt idx="2">
                  <c:v>274.454545454545</c:v>
                </c:pt>
                <c:pt idx="3">
                  <c:v>272.668604651163</c:v>
                </c:pt>
                <c:pt idx="4">
                  <c:v>223.173469387755</c:v>
                </c:pt>
                <c:pt idx="5">
                  <c:v>221.283333333333</c:v>
                </c:pt>
                <c:pt idx="6">
                  <c:v>247.344827586207</c:v>
                </c:pt>
                <c:pt idx="7">
                  <c:v>235.044642857143</c:v>
                </c:pt>
                <c:pt idx="8">
                  <c:v>232.468468468468</c:v>
                </c:pt>
                <c:pt idx="9">
                  <c:v>313.696202531646</c:v>
                </c:pt>
                <c:pt idx="10">
                  <c:v>237.030303030303</c:v>
                </c:pt>
                <c:pt idx="11">
                  <c:v>242.6</c:v>
                </c:pt>
                <c:pt idx="12">
                  <c:v>279.019607843137</c:v>
                </c:pt>
                <c:pt idx="13">
                  <c:v>275.351851851852</c:v>
                </c:pt>
                <c:pt idx="14">
                  <c:v>248.09375</c:v>
                </c:pt>
                <c:pt idx="15">
                  <c:v>193.536231884058</c:v>
                </c:pt>
                <c:pt idx="16">
                  <c:v>217.176470588235</c:v>
                </c:pt>
                <c:pt idx="17">
                  <c:v>217.642857142857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'figure3-a&amp;3-c'!$C$1</c:f>
              <c:strCache>
                <c:ptCount val="1"/>
                <c:pt idx="0">
                  <c:v>SMEE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squar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'figure3-a&amp;3-c'!$A$2:$A$19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'figure3-a&amp;3-c'!$C$2:$C$19</c:f>
              <c:numCache>
                <c:formatCode>0.00_ </c:formatCode>
                <c:ptCount val="18"/>
                <c:pt idx="0">
                  <c:v>37.5</c:v>
                </c:pt>
                <c:pt idx="1">
                  <c:v>412</c:v>
                </c:pt>
                <c:pt idx="2">
                  <c:v>43.5</c:v>
                </c:pt>
                <c:pt idx="3">
                  <c:v>86.0476190476191</c:v>
                </c:pt>
                <c:pt idx="4">
                  <c:v>96.1818181818182</c:v>
                </c:pt>
                <c:pt idx="5">
                  <c:v>93.7260273972603</c:v>
                </c:pt>
                <c:pt idx="6">
                  <c:v>110.424242424242</c:v>
                </c:pt>
                <c:pt idx="7">
                  <c:v>91.7083333333333</c:v>
                </c:pt>
                <c:pt idx="8">
                  <c:v>72.3783783783784</c:v>
                </c:pt>
                <c:pt idx="9">
                  <c:v>98.2155172413793</c:v>
                </c:pt>
                <c:pt idx="10">
                  <c:v>77.1414141414141</c:v>
                </c:pt>
                <c:pt idx="11">
                  <c:v>57.1294117647059</c:v>
                </c:pt>
                <c:pt idx="12">
                  <c:v>63.3483146067416</c:v>
                </c:pt>
                <c:pt idx="13">
                  <c:v>54.8791208791209</c:v>
                </c:pt>
                <c:pt idx="14">
                  <c:v>55.5135135135135</c:v>
                </c:pt>
                <c:pt idx="15">
                  <c:v>36.7159090909091</c:v>
                </c:pt>
                <c:pt idx="16">
                  <c:v>39.9803921568627</c:v>
                </c:pt>
                <c:pt idx="17">
                  <c:v>27.6451612903226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'figure3-a&amp;3-c'!$D$1</c:f>
              <c:strCache>
                <c:ptCount val="1"/>
                <c:pt idx="0">
                  <c:v>Tokyo Electron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x"/>
            <c:size val="3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'figure3-a&amp;3-c'!$A$2:$A$19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'figure3-a&amp;3-c'!$D$2:$D$19</c:f>
              <c:numCache>
                <c:formatCode>0.00_ </c:formatCode>
                <c:ptCount val="18"/>
                <c:pt idx="0">
                  <c:v>171.052631578947</c:v>
                </c:pt>
                <c:pt idx="1">
                  <c:v>162.090909090909</c:v>
                </c:pt>
                <c:pt idx="2">
                  <c:v>126.102941176471</c:v>
                </c:pt>
                <c:pt idx="3">
                  <c:v>130.12962962963</c:v>
                </c:pt>
                <c:pt idx="4">
                  <c:v>104.597222222222</c:v>
                </c:pt>
                <c:pt idx="5">
                  <c:v>96.55</c:v>
                </c:pt>
                <c:pt idx="6">
                  <c:v>99.6666666666667</c:v>
                </c:pt>
                <c:pt idx="7">
                  <c:v>134.242424242424</c:v>
                </c:pt>
                <c:pt idx="8">
                  <c:v>178.8</c:v>
                </c:pt>
                <c:pt idx="9">
                  <c:v>220.52380952381</c:v>
                </c:pt>
                <c:pt idx="10">
                  <c:v>170.8</c:v>
                </c:pt>
                <c:pt idx="11">
                  <c:v>84.6086956521739</c:v>
                </c:pt>
                <c:pt idx="12">
                  <c:v>191.947368421053</c:v>
                </c:pt>
                <c:pt idx="13">
                  <c:v>254.758620689655</c:v>
                </c:pt>
                <c:pt idx="14">
                  <c:v>180.857142857143</c:v>
                </c:pt>
                <c:pt idx="15">
                  <c:v>132.740740740741</c:v>
                </c:pt>
                <c:pt idx="16">
                  <c:v>147.388888888889</c:v>
                </c:pt>
                <c:pt idx="17">
                  <c:v>172.985507246377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'figure3-a&amp;3-c'!$E$1</c:f>
              <c:strCache>
                <c:ptCount val="1"/>
                <c:pt idx="0">
                  <c:v>Nikon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'figure3-a&amp;3-c'!$A$2:$A$19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'figure3-a&amp;3-c'!$E$2:$E$19</c:f>
              <c:numCache>
                <c:formatCode>0.00_ </c:formatCode>
                <c:ptCount val="18"/>
                <c:pt idx="0">
                  <c:v>171</c:v>
                </c:pt>
                <c:pt idx="1">
                  <c:v>232.7</c:v>
                </c:pt>
                <c:pt idx="2">
                  <c:v>149.611111111111</c:v>
                </c:pt>
                <c:pt idx="3">
                  <c:v>217.761904761905</c:v>
                </c:pt>
                <c:pt idx="4">
                  <c:v>184.861111111111</c:v>
                </c:pt>
                <c:pt idx="5">
                  <c:v>198.615384615385</c:v>
                </c:pt>
                <c:pt idx="6">
                  <c:v>160.714285714286</c:v>
                </c:pt>
                <c:pt idx="7">
                  <c:v>197.825</c:v>
                </c:pt>
                <c:pt idx="8">
                  <c:v>169.923076923077</c:v>
                </c:pt>
                <c:pt idx="9">
                  <c:v>235.09756097561</c:v>
                </c:pt>
                <c:pt idx="10">
                  <c:v>155.475</c:v>
                </c:pt>
                <c:pt idx="11">
                  <c:v>180.147058823529</c:v>
                </c:pt>
                <c:pt idx="12">
                  <c:v>288.888888888889</c:v>
                </c:pt>
                <c:pt idx="13">
                  <c:v>191.333333333333</c:v>
                </c:pt>
                <c:pt idx="14">
                  <c:v>151.25</c:v>
                </c:pt>
                <c:pt idx="15">
                  <c:v>238.018181818182</c:v>
                </c:pt>
                <c:pt idx="16">
                  <c:v>220.8</c:v>
                </c:pt>
                <c:pt idx="17">
                  <c:v>156.285714285714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'figure3-a&amp;3-c'!$F$1</c:f>
              <c:strCache>
                <c:ptCount val="1"/>
                <c:pt idx="0">
                  <c:v>SMIC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diamond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'figure3-a&amp;3-c'!$A$2:$A$19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'figure3-a&amp;3-c'!$F$2:$F$19</c:f>
              <c:numCache>
                <c:formatCode>0.00_ </c:formatCode>
                <c:ptCount val="18"/>
                <c:pt idx="0">
                  <c:v>53</c:v>
                </c:pt>
                <c:pt idx="1">
                  <c:v>127</c:v>
                </c:pt>
                <c:pt idx="2">
                  <c:v>84.9411764705882</c:v>
                </c:pt>
                <c:pt idx="3">
                  <c:v>52.1728395061728</c:v>
                </c:pt>
                <c:pt idx="4">
                  <c:v>58.7142857142857</c:v>
                </c:pt>
                <c:pt idx="5">
                  <c:v>41.2696629213483</c:v>
                </c:pt>
                <c:pt idx="6">
                  <c:v>49.0820895522388</c:v>
                </c:pt>
                <c:pt idx="7">
                  <c:v>43.0222222222222</c:v>
                </c:pt>
                <c:pt idx="8">
                  <c:v>48.6739130434783</c:v>
                </c:pt>
                <c:pt idx="9">
                  <c:v>47.7647058823529</c:v>
                </c:pt>
                <c:pt idx="10">
                  <c:v>42.5625</c:v>
                </c:pt>
                <c:pt idx="11">
                  <c:v>26.6056338028169</c:v>
                </c:pt>
                <c:pt idx="12">
                  <c:v>28.9166666666667</c:v>
                </c:pt>
                <c:pt idx="13">
                  <c:v>31.3684210526316</c:v>
                </c:pt>
                <c:pt idx="14">
                  <c:v>25.4727272727273</c:v>
                </c:pt>
                <c:pt idx="15">
                  <c:v>20.2692307692308</c:v>
                </c:pt>
                <c:pt idx="16">
                  <c:v>18.75</c:v>
                </c:pt>
                <c:pt idx="17">
                  <c:v>23.8695652173913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marker val="1"/>
        <c:smooth val="1"/>
        <c:axId val="59042465"/>
        <c:axId val="588966562"/>
      </c:lineChart>
      <c:dateAx>
        <c:axId val="590424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8966562"/>
        <c:crosses val="autoZero"/>
        <c:auto val="0"/>
        <c:lblOffset val="100"/>
        <c:baseTimeUnit val="days"/>
      </c:dateAx>
      <c:valAx>
        <c:axId val="5889665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424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'figure3-a&amp;3-c'!$B$30</c:f>
              <c:strCache>
                <c:ptCount val="1"/>
                <c:pt idx="0">
                  <c:v>ASML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'figure3-a&amp;3-c'!$A$31:$A$48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'figure3-a&amp;3-c'!$B$31:$B$48</c:f>
              <c:numCache>
                <c:formatCode>0.00_ </c:formatCode>
                <c:ptCount val="18"/>
                <c:pt idx="0">
                  <c:v>81.3168316831683</c:v>
                </c:pt>
                <c:pt idx="1">
                  <c:v>92.8673469387755</c:v>
                </c:pt>
                <c:pt idx="2">
                  <c:v>66.3516483516484</c:v>
                </c:pt>
                <c:pt idx="3">
                  <c:v>91.4210526315789</c:v>
                </c:pt>
                <c:pt idx="4">
                  <c:v>67.0889570552147</c:v>
                </c:pt>
                <c:pt idx="5">
                  <c:v>66.385</c:v>
                </c:pt>
                <c:pt idx="6">
                  <c:v>80.5955056179775</c:v>
                </c:pt>
                <c:pt idx="7">
                  <c:v>72.5206611570248</c:v>
                </c:pt>
                <c:pt idx="8">
                  <c:v>67.0233766233766</c:v>
                </c:pt>
                <c:pt idx="9">
                  <c:v>86.6503496503497</c:v>
                </c:pt>
                <c:pt idx="10">
                  <c:v>71.7614678899083</c:v>
                </c:pt>
                <c:pt idx="11">
                  <c:v>69.0949367088608</c:v>
                </c:pt>
                <c:pt idx="12">
                  <c:v>78.6187845303867</c:v>
                </c:pt>
                <c:pt idx="13">
                  <c:v>73.6089108910891</c:v>
                </c:pt>
                <c:pt idx="14">
                  <c:v>61.5426356589147</c:v>
                </c:pt>
                <c:pt idx="15">
                  <c:v>50.5833333333333</c:v>
                </c:pt>
                <c:pt idx="16">
                  <c:v>49.7574123989218</c:v>
                </c:pt>
                <c:pt idx="17">
                  <c:v>61.5555555555556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'figure3-a&amp;3-c'!$C$30</c:f>
              <c:strCache>
                <c:ptCount val="1"/>
                <c:pt idx="0">
                  <c:v>SMEE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squar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'figure3-a&amp;3-c'!$A$31:$A$48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'figure3-a&amp;3-c'!$C$31:$C$48</c:f>
              <c:numCache>
                <c:formatCode>0.00_ </c:formatCode>
                <c:ptCount val="18"/>
                <c:pt idx="0">
                  <c:v>25</c:v>
                </c:pt>
                <c:pt idx="1">
                  <c:v>206</c:v>
                </c:pt>
                <c:pt idx="2">
                  <c:v>43.5</c:v>
                </c:pt>
                <c:pt idx="3">
                  <c:v>65.3132530120482</c:v>
                </c:pt>
                <c:pt idx="4">
                  <c:v>69.9504132231405</c:v>
                </c:pt>
                <c:pt idx="5">
                  <c:v>56.0819672131148</c:v>
                </c:pt>
                <c:pt idx="6">
                  <c:v>63.9298245614035</c:v>
                </c:pt>
                <c:pt idx="7">
                  <c:v>62.8857142857143</c:v>
                </c:pt>
                <c:pt idx="8">
                  <c:v>46.9824561403509</c:v>
                </c:pt>
                <c:pt idx="9">
                  <c:v>59.9631578947368</c:v>
                </c:pt>
                <c:pt idx="10">
                  <c:v>51.255033557047</c:v>
                </c:pt>
                <c:pt idx="11">
                  <c:v>41.8620689655172</c:v>
                </c:pt>
                <c:pt idx="12">
                  <c:v>36.8496732026144</c:v>
                </c:pt>
                <c:pt idx="13">
                  <c:v>29.9041916167665</c:v>
                </c:pt>
                <c:pt idx="14">
                  <c:v>24.452380952381</c:v>
                </c:pt>
                <c:pt idx="15">
                  <c:v>13.8076923076923</c:v>
                </c:pt>
                <c:pt idx="16">
                  <c:v>13.8707482993197</c:v>
                </c:pt>
                <c:pt idx="17">
                  <c:v>11.2763157894737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'figure3-a&amp;3-c'!$D$30</c:f>
              <c:strCache>
                <c:ptCount val="1"/>
                <c:pt idx="0">
                  <c:v>Tokyo Electron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x"/>
            <c:size val="3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'figure3-a&amp;3-c'!$A$31:$A$48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'figure3-a&amp;3-c'!$D$31:$D$48</c:f>
              <c:numCache>
                <c:formatCode>0.00_ </c:formatCode>
                <c:ptCount val="18"/>
                <c:pt idx="0">
                  <c:v>43.6241610738255</c:v>
                </c:pt>
                <c:pt idx="1">
                  <c:v>69.921568627451</c:v>
                </c:pt>
                <c:pt idx="2">
                  <c:v>49.5664739884393</c:v>
                </c:pt>
                <c:pt idx="3">
                  <c:v>50.433014354067</c:v>
                </c:pt>
                <c:pt idx="4">
                  <c:v>40.7081081081081</c:v>
                </c:pt>
                <c:pt idx="5">
                  <c:v>41.0851063829787</c:v>
                </c:pt>
                <c:pt idx="6">
                  <c:v>43.0990990990991</c:v>
                </c:pt>
                <c:pt idx="7">
                  <c:v>51.5116279069767</c:v>
                </c:pt>
                <c:pt idx="8">
                  <c:v>87.219512195122</c:v>
                </c:pt>
                <c:pt idx="9">
                  <c:v>85.7592592592593</c:v>
                </c:pt>
                <c:pt idx="10">
                  <c:v>68.32</c:v>
                </c:pt>
                <c:pt idx="11">
                  <c:v>47.4634146341463</c:v>
                </c:pt>
                <c:pt idx="12">
                  <c:v>79.2826086956522</c:v>
                </c:pt>
                <c:pt idx="13">
                  <c:v>107.072463768116</c:v>
                </c:pt>
                <c:pt idx="14">
                  <c:v>68.4324324324324</c:v>
                </c:pt>
                <c:pt idx="15">
                  <c:v>76.2553191489362</c:v>
                </c:pt>
                <c:pt idx="16">
                  <c:v>69.8157894736842</c:v>
                </c:pt>
                <c:pt idx="17">
                  <c:v>70.2117647058824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'figure3-a&amp;3-c'!$E$30</c:f>
              <c:strCache>
                <c:ptCount val="1"/>
                <c:pt idx="0">
                  <c:v>Nikon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'figure3-a&amp;3-c'!$A$31:$A$48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'figure3-a&amp;3-c'!$E$31:$E$48</c:f>
              <c:numCache>
                <c:formatCode>0.00_ </c:formatCode>
                <c:ptCount val="18"/>
                <c:pt idx="0">
                  <c:v>51.3</c:v>
                </c:pt>
                <c:pt idx="1">
                  <c:v>75.0645161290323</c:v>
                </c:pt>
                <c:pt idx="2">
                  <c:v>44.8833333333333</c:v>
                </c:pt>
                <c:pt idx="3">
                  <c:v>35.8198433420366</c:v>
                </c:pt>
                <c:pt idx="4">
                  <c:v>41.3354037267081</c:v>
                </c:pt>
                <c:pt idx="5">
                  <c:v>40.984126984127</c:v>
                </c:pt>
                <c:pt idx="6">
                  <c:v>27.0432692307692</c:v>
                </c:pt>
                <c:pt idx="7">
                  <c:v>39.3681592039801</c:v>
                </c:pt>
                <c:pt idx="8">
                  <c:v>34.515625</c:v>
                </c:pt>
                <c:pt idx="9">
                  <c:v>38.866935483871</c:v>
                </c:pt>
                <c:pt idx="10">
                  <c:v>37.6909090909091</c:v>
                </c:pt>
                <c:pt idx="11">
                  <c:v>40.8333333333333</c:v>
                </c:pt>
                <c:pt idx="12">
                  <c:v>60.4651162790698</c:v>
                </c:pt>
                <c:pt idx="13">
                  <c:v>48.1984732824427</c:v>
                </c:pt>
                <c:pt idx="14">
                  <c:v>50.9473684210526</c:v>
                </c:pt>
                <c:pt idx="15">
                  <c:v>62.9375</c:v>
                </c:pt>
                <c:pt idx="16">
                  <c:v>37.8082191780822</c:v>
                </c:pt>
                <c:pt idx="17">
                  <c:v>32.6567164179104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'figure3-a&amp;3-c'!$F$30</c:f>
              <c:strCache>
                <c:ptCount val="1"/>
                <c:pt idx="0">
                  <c:v>SMIC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diamond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'figure3-a&amp;3-c'!$A$31:$A$48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'figure3-a&amp;3-c'!$F$31:$F$48</c:f>
              <c:numCache>
                <c:formatCode>0.00_ </c:formatCode>
                <c:ptCount val="18"/>
                <c:pt idx="0">
                  <c:v>26.5</c:v>
                </c:pt>
                <c:pt idx="1">
                  <c:v>84.6666666666667</c:v>
                </c:pt>
                <c:pt idx="2">
                  <c:v>45.125</c:v>
                </c:pt>
                <c:pt idx="3">
                  <c:v>31.7744360902256</c:v>
                </c:pt>
                <c:pt idx="4">
                  <c:v>36.6237623762376</c:v>
                </c:pt>
                <c:pt idx="5">
                  <c:v>27.410447761194</c:v>
                </c:pt>
                <c:pt idx="6">
                  <c:v>32.0829268292683</c:v>
                </c:pt>
                <c:pt idx="7">
                  <c:v>31.7377049180328</c:v>
                </c:pt>
                <c:pt idx="8">
                  <c:v>31.9857142857143</c:v>
                </c:pt>
                <c:pt idx="9">
                  <c:v>32.1584158415842</c:v>
                </c:pt>
                <c:pt idx="10">
                  <c:v>29.3534482758621</c:v>
                </c:pt>
                <c:pt idx="11">
                  <c:v>17.1727272727273</c:v>
                </c:pt>
                <c:pt idx="12">
                  <c:v>17.948275862069</c:v>
                </c:pt>
                <c:pt idx="13">
                  <c:v>17.5294117647059</c:v>
                </c:pt>
                <c:pt idx="14">
                  <c:v>15.5666666666667</c:v>
                </c:pt>
                <c:pt idx="15">
                  <c:v>12.8536585365854</c:v>
                </c:pt>
                <c:pt idx="16">
                  <c:v>13.0434782608696</c:v>
                </c:pt>
                <c:pt idx="17">
                  <c:v>12.4772727272727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marker val="1"/>
        <c:smooth val="1"/>
        <c:axId val="702759094"/>
        <c:axId val="355614900"/>
      </c:lineChart>
      <c:dateAx>
        <c:axId val="7027590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5614900"/>
        <c:crosses val="autoZero"/>
        <c:auto val="0"/>
        <c:lblOffset val="100"/>
        <c:baseTimeUnit val="days"/>
      </c:dateAx>
      <c:valAx>
        <c:axId val="3556149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275909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'figure3-b&amp;3-d'!$B$1</c:f>
              <c:strCache>
                <c:ptCount val="1"/>
                <c:pt idx="0">
                  <c:v>ASML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'figure3-b&amp;3-d'!$A$2:$A$19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'figure3-b&amp;3-d'!$B$2:$B$19</c:f>
              <c:numCache>
                <c:formatCode>0.00_ </c:formatCode>
                <c:ptCount val="18"/>
                <c:pt idx="0">
                  <c:v>434.433333333333</c:v>
                </c:pt>
                <c:pt idx="1">
                  <c:v>442.6</c:v>
                </c:pt>
                <c:pt idx="2">
                  <c:v>515.227272727273</c:v>
                </c:pt>
                <c:pt idx="3">
                  <c:v>492.540697674419</c:v>
                </c:pt>
                <c:pt idx="4">
                  <c:v>859.887755102041</c:v>
                </c:pt>
                <c:pt idx="5">
                  <c:v>663.358333333333</c:v>
                </c:pt>
                <c:pt idx="6">
                  <c:v>554.51724137931</c:v>
                </c:pt>
                <c:pt idx="7">
                  <c:v>576.571428571429</c:v>
                </c:pt>
                <c:pt idx="8">
                  <c:v>583.072072072072</c:v>
                </c:pt>
                <c:pt idx="9">
                  <c:v>582</c:v>
                </c:pt>
                <c:pt idx="10">
                  <c:v>536.515151515152</c:v>
                </c:pt>
                <c:pt idx="11">
                  <c:v>501.022222222222</c:v>
                </c:pt>
                <c:pt idx="12">
                  <c:v>595.764705882353</c:v>
                </c:pt>
                <c:pt idx="13">
                  <c:v>613.351851851852</c:v>
                </c:pt>
                <c:pt idx="14">
                  <c:v>685.828125</c:v>
                </c:pt>
                <c:pt idx="15">
                  <c:v>534.557971014493</c:v>
                </c:pt>
                <c:pt idx="16">
                  <c:v>637.788235294118</c:v>
                </c:pt>
                <c:pt idx="17">
                  <c:v>594.267857142857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'figure3-b&amp;3-d'!$C$1</c:f>
              <c:strCache>
                <c:ptCount val="1"/>
                <c:pt idx="0">
                  <c:v>SMEE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squar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'figure3-b&amp;3-d'!$A$2:$A$19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'figure3-b&amp;3-d'!$C$2:$C$19</c:f>
              <c:numCache>
                <c:formatCode>0.00_ </c:formatCode>
                <c:ptCount val="18"/>
                <c:pt idx="0">
                  <c:v>922.5</c:v>
                </c:pt>
                <c:pt idx="1">
                  <c:v>126</c:v>
                </c:pt>
                <c:pt idx="2">
                  <c:v>338.166666666667</c:v>
                </c:pt>
                <c:pt idx="3">
                  <c:v>418.730158730159</c:v>
                </c:pt>
                <c:pt idx="4">
                  <c:v>450.647727272727</c:v>
                </c:pt>
                <c:pt idx="5">
                  <c:v>424.506849315069</c:v>
                </c:pt>
                <c:pt idx="6">
                  <c:v>544.636363636364</c:v>
                </c:pt>
                <c:pt idx="7">
                  <c:v>443.270833333333</c:v>
                </c:pt>
                <c:pt idx="8">
                  <c:v>440.918918918919</c:v>
                </c:pt>
                <c:pt idx="9">
                  <c:v>448.594827586207</c:v>
                </c:pt>
                <c:pt idx="10">
                  <c:v>360.626262626263</c:v>
                </c:pt>
                <c:pt idx="11">
                  <c:v>350.564705882353</c:v>
                </c:pt>
                <c:pt idx="12">
                  <c:v>439.123595505618</c:v>
                </c:pt>
                <c:pt idx="13">
                  <c:v>447.153846153846</c:v>
                </c:pt>
                <c:pt idx="14">
                  <c:v>591.621621621622</c:v>
                </c:pt>
                <c:pt idx="15">
                  <c:v>638.875</c:v>
                </c:pt>
                <c:pt idx="16">
                  <c:v>700.803921568627</c:v>
                </c:pt>
                <c:pt idx="17">
                  <c:v>630.225806451613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'figure3-b&amp;3-d'!$D$1</c:f>
              <c:strCache>
                <c:ptCount val="1"/>
                <c:pt idx="0">
                  <c:v>Tokyo Electron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x"/>
            <c:size val="3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'figure3-b&amp;3-d'!$A$2:$A$19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'figure3-b&amp;3-d'!$D$2:$D$19</c:f>
              <c:numCache>
                <c:formatCode>0.00_ </c:formatCode>
                <c:ptCount val="18"/>
                <c:pt idx="0">
                  <c:v>849.684210526316</c:v>
                </c:pt>
                <c:pt idx="1">
                  <c:v>631.159090909091</c:v>
                </c:pt>
                <c:pt idx="2">
                  <c:v>517.573529411765</c:v>
                </c:pt>
                <c:pt idx="3">
                  <c:v>705.814814814815</c:v>
                </c:pt>
                <c:pt idx="4">
                  <c:v>715.138888888889</c:v>
                </c:pt>
                <c:pt idx="5">
                  <c:v>607.1</c:v>
                </c:pt>
                <c:pt idx="6">
                  <c:v>677.270833333333</c:v>
                </c:pt>
                <c:pt idx="7">
                  <c:v>887.090909090909</c:v>
                </c:pt>
                <c:pt idx="8">
                  <c:v>716.7</c:v>
                </c:pt>
                <c:pt idx="9">
                  <c:v>794.690476190476</c:v>
                </c:pt>
                <c:pt idx="10">
                  <c:v>831.95</c:v>
                </c:pt>
                <c:pt idx="11">
                  <c:v>654.869565217391</c:v>
                </c:pt>
                <c:pt idx="12">
                  <c:v>961</c:v>
                </c:pt>
                <c:pt idx="13">
                  <c:v>687.310344827586</c:v>
                </c:pt>
                <c:pt idx="14">
                  <c:v>932</c:v>
                </c:pt>
                <c:pt idx="15">
                  <c:v>563.740740740741</c:v>
                </c:pt>
                <c:pt idx="16">
                  <c:v>988.222222222222</c:v>
                </c:pt>
                <c:pt idx="17">
                  <c:v>954.159420289855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'figure3-b&amp;3-d'!$E$1</c:f>
              <c:strCache>
                <c:ptCount val="1"/>
                <c:pt idx="0">
                  <c:v>Nikon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'figure3-b&amp;3-d'!$A$2:$A$19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'figure3-b&amp;3-d'!$E$2:$E$19</c:f>
              <c:numCache>
                <c:formatCode>0.00_ </c:formatCode>
                <c:ptCount val="18"/>
                <c:pt idx="0">
                  <c:v>722.666666666667</c:v>
                </c:pt>
                <c:pt idx="1">
                  <c:v>759.9</c:v>
                </c:pt>
                <c:pt idx="2">
                  <c:v>391.833333333333</c:v>
                </c:pt>
                <c:pt idx="3">
                  <c:v>995.936507936508</c:v>
                </c:pt>
                <c:pt idx="4">
                  <c:v>520.555555555556</c:v>
                </c:pt>
                <c:pt idx="5">
                  <c:v>909.179487179487</c:v>
                </c:pt>
                <c:pt idx="6">
                  <c:v>1094.11428571429</c:v>
                </c:pt>
                <c:pt idx="7">
                  <c:v>914.85</c:v>
                </c:pt>
                <c:pt idx="8">
                  <c:v>837.115384615385</c:v>
                </c:pt>
                <c:pt idx="9">
                  <c:v>1180.48780487805</c:v>
                </c:pt>
                <c:pt idx="10">
                  <c:v>761.15</c:v>
                </c:pt>
                <c:pt idx="11">
                  <c:v>1067.41176470588</c:v>
                </c:pt>
                <c:pt idx="12">
                  <c:v>1019.66666666667</c:v>
                </c:pt>
                <c:pt idx="13">
                  <c:v>797.757575757576</c:v>
                </c:pt>
                <c:pt idx="14">
                  <c:v>827.59375</c:v>
                </c:pt>
                <c:pt idx="15">
                  <c:v>1296.27272727273</c:v>
                </c:pt>
                <c:pt idx="16">
                  <c:v>1167.76</c:v>
                </c:pt>
                <c:pt idx="17">
                  <c:v>1254.60714285714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'figure3-b&amp;3-d'!$F$1</c:f>
              <c:strCache>
                <c:ptCount val="1"/>
                <c:pt idx="0">
                  <c:v>SMIC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diamond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'figure3-b&amp;3-d'!$A$2:$A$19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'figure3-b&amp;3-d'!$F$2:$F$19</c:f>
              <c:numCache>
                <c:formatCode>0.00_ </c:formatCode>
                <c:ptCount val="18"/>
                <c:pt idx="0">
                  <c:v>394</c:v>
                </c:pt>
                <c:pt idx="1">
                  <c:v>269</c:v>
                </c:pt>
                <c:pt idx="2">
                  <c:v>459.058823529412</c:v>
                </c:pt>
                <c:pt idx="3">
                  <c:v>301.987654320988</c:v>
                </c:pt>
                <c:pt idx="4">
                  <c:v>341.31746031746</c:v>
                </c:pt>
                <c:pt idx="5">
                  <c:v>335.415730337079</c:v>
                </c:pt>
                <c:pt idx="6">
                  <c:v>327.619402985075</c:v>
                </c:pt>
                <c:pt idx="7">
                  <c:v>328.011111111111</c:v>
                </c:pt>
                <c:pt idx="8">
                  <c:v>399.978260869565</c:v>
                </c:pt>
                <c:pt idx="9">
                  <c:v>340.191176470588</c:v>
                </c:pt>
                <c:pt idx="10">
                  <c:v>338.3625</c:v>
                </c:pt>
                <c:pt idx="11">
                  <c:v>362.718309859155</c:v>
                </c:pt>
                <c:pt idx="12">
                  <c:v>352.069444444444</c:v>
                </c:pt>
                <c:pt idx="13">
                  <c:v>360.973684210526</c:v>
                </c:pt>
                <c:pt idx="14">
                  <c:v>366.418181818182</c:v>
                </c:pt>
                <c:pt idx="15">
                  <c:v>393.384615384615</c:v>
                </c:pt>
                <c:pt idx="16">
                  <c:v>374.875</c:v>
                </c:pt>
                <c:pt idx="17">
                  <c:v>525.913043478261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marker val="1"/>
        <c:smooth val="1"/>
        <c:axId val="861167245"/>
        <c:axId val="484519257"/>
      </c:lineChart>
      <c:catAx>
        <c:axId val="8611672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519257"/>
        <c:crosses val="autoZero"/>
        <c:auto val="1"/>
        <c:lblAlgn val="ctr"/>
        <c:lblOffset val="100"/>
        <c:noMultiLvlLbl val="0"/>
      </c:catAx>
      <c:valAx>
        <c:axId val="4845192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1672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'figure3-b&amp;3-d'!$B$29</c:f>
              <c:strCache>
                <c:ptCount val="1"/>
                <c:pt idx="0">
                  <c:v>ASML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'figure3-b&amp;3-d'!$A$30:$A$47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'figure3-b&amp;3-d'!$B$30:$B$47</c:f>
              <c:numCache>
                <c:formatCode>0.00_ </c:formatCode>
                <c:ptCount val="18"/>
                <c:pt idx="0">
                  <c:v>129.039603960396</c:v>
                </c:pt>
                <c:pt idx="1">
                  <c:v>158.071428571429</c:v>
                </c:pt>
                <c:pt idx="2">
                  <c:v>124.56043956044</c:v>
                </c:pt>
                <c:pt idx="3">
                  <c:v>165.140350877193</c:v>
                </c:pt>
                <c:pt idx="4">
                  <c:v>258.493865030675</c:v>
                </c:pt>
                <c:pt idx="5">
                  <c:v>199.0075</c:v>
                </c:pt>
                <c:pt idx="6">
                  <c:v>180.685393258427</c:v>
                </c:pt>
                <c:pt idx="7">
                  <c:v>177.895316804408</c:v>
                </c:pt>
                <c:pt idx="8">
                  <c:v>168.106493506494</c:v>
                </c:pt>
                <c:pt idx="9">
                  <c:v>160.762237762238</c:v>
                </c:pt>
                <c:pt idx="10">
                  <c:v>162.43119266055</c:v>
                </c:pt>
                <c:pt idx="11">
                  <c:v>142.696202531646</c:v>
                </c:pt>
                <c:pt idx="12">
                  <c:v>167.867403314917</c:v>
                </c:pt>
                <c:pt idx="13">
                  <c:v>163.965346534653</c:v>
                </c:pt>
                <c:pt idx="14">
                  <c:v>170.127906976744</c:v>
                </c:pt>
                <c:pt idx="15">
                  <c:v>139.714015151515</c:v>
                </c:pt>
                <c:pt idx="16">
                  <c:v>146.123989218329</c:v>
                </c:pt>
                <c:pt idx="17">
                  <c:v>168.075757575758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'figure3-b&amp;3-d'!$C$29</c:f>
              <c:strCache>
                <c:ptCount val="1"/>
                <c:pt idx="0">
                  <c:v>SMEE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squar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'figure3-b&amp;3-d'!$A$30:$A$47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'figure3-b&amp;3-d'!$C$30:$C$47</c:f>
              <c:numCache>
                <c:formatCode>0.00_ </c:formatCode>
                <c:ptCount val="18"/>
                <c:pt idx="0">
                  <c:v>615</c:v>
                </c:pt>
                <c:pt idx="1">
                  <c:v>63</c:v>
                </c:pt>
                <c:pt idx="2">
                  <c:v>338.166666666667</c:v>
                </c:pt>
                <c:pt idx="3">
                  <c:v>317.831325301205</c:v>
                </c:pt>
                <c:pt idx="4">
                  <c:v>327.743801652893</c:v>
                </c:pt>
                <c:pt idx="5">
                  <c:v>254.008196721311</c:v>
                </c:pt>
                <c:pt idx="6">
                  <c:v>315.315789473684</c:v>
                </c:pt>
                <c:pt idx="7">
                  <c:v>303.957142857143</c:v>
                </c:pt>
                <c:pt idx="8">
                  <c:v>286.210526315789</c:v>
                </c:pt>
                <c:pt idx="9">
                  <c:v>273.878947368421</c:v>
                </c:pt>
                <c:pt idx="10">
                  <c:v>239.610738255034</c:v>
                </c:pt>
                <c:pt idx="11">
                  <c:v>256.879310344828</c:v>
                </c:pt>
                <c:pt idx="12">
                  <c:v>255.437908496732</c:v>
                </c:pt>
                <c:pt idx="13">
                  <c:v>243.658682634731</c:v>
                </c:pt>
                <c:pt idx="14">
                  <c:v>260.595238095238</c:v>
                </c:pt>
                <c:pt idx="15">
                  <c:v>240.260683760684</c:v>
                </c:pt>
                <c:pt idx="16">
                  <c:v>243.136054421769</c:v>
                </c:pt>
                <c:pt idx="17">
                  <c:v>257.065789473684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'figure3-b&amp;3-d'!$D$29</c:f>
              <c:strCache>
                <c:ptCount val="1"/>
                <c:pt idx="0">
                  <c:v>Tokyo Electron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x"/>
            <c:size val="3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'figure3-b&amp;3-d'!$A$30:$A$47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'figure3-b&amp;3-d'!$D$30:$D$47</c:f>
              <c:numCache>
                <c:formatCode>0.00_ </c:formatCode>
                <c:ptCount val="18"/>
                <c:pt idx="0">
                  <c:v>216.697986577181</c:v>
                </c:pt>
                <c:pt idx="1">
                  <c:v>272.264705882353</c:v>
                </c:pt>
                <c:pt idx="2">
                  <c:v>203.439306358382</c:v>
                </c:pt>
                <c:pt idx="3">
                  <c:v>273.545454545455</c:v>
                </c:pt>
                <c:pt idx="4">
                  <c:v>278.324324324324</c:v>
                </c:pt>
                <c:pt idx="5">
                  <c:v>258.340425531915</c:v>
                </c:pt>
                <c:pt idx="6">
                  <c:v>292.873873873874</c:v>
                </c:pt>
                <c:pt idx="7">
                  <c:v>340.395348837209</c:v>
                </c:pt>
                <c:pt idx="8">
                  <c:v>349.609756097561</c:v>
                </c:pt>
                <c:pt idx="9">
                  <c:v>309.046296296296</c:v>
                </c:pt>
                <c:pt idx="10">
                  <c:v>332.78</c:v>
                </c:pt>
                <c:pt idx="11">
                  <c:v>367.365853658537</c:v>
                </c:pt>
                <c:pt idx="12">
                  <c:v>396.934782608696</c:v>
                </c:pt>
                <c:pt idx="13">
                  <c:v>288.869565217391</c:v>
                </c:pt>
                <c:pt idx="14">
                  <c:v>352.648648648649</c:v>
                </c:pt>
                <c:pt idx="15">
                  <c:v>323.851063829787</c:v>
                </c:pt>
                <c:pt idx="16">
                  <c:v>468.105263157895</c:v>
                </c:pt>
                <c:pt idx="17">
                  <c:v>387.276470588235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'figure3-b&amp;3-d'!$E$29</c:f>
              <c:strCache>
                <c:ptCount val="1"/>
                <c:pt idx="0">
                  <c:v>Nikon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'figure3-b&amp;3-d'!$A$30:$A$47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'figure3-b&amp;3-d'!$E$30:$E$47</c:f>
              <c:numCache>
                <c:formatCode>0.00_ </c:formatCode>
                <c:ptCount val="18"/>
                <c:pt idx="0">
                  <c:v>216.8</c:v>
                </c:pt>
                <c:pt idx="1">
                  <c:v>245.129032258065</c:v>
                </c:pt>
                <c:pt idx="2">
                  <c:v>117.55</c:v>
                </c:pt>
                <c:pt idx="3">
                  <c:v>163.822454308094</c:v>
                </c:pt>
                <c:pt idx="4">
                  <c:v>116.39751552795</c:v>
                </c:pt>
                <c:pt idx="5">
                  <c:v>187.608465608466</c:v>
                </c:pt>
                <c:pt idx="6">
                  <c:v>184.105769230769</c:v>
                </c:pt>
                <c:pt idx="7">
                  <c:v>182.059701492537</c:v>
                </c:pt>
                <c:pt idx="8">
                  <c:v>170.0390625</c:v>
                </c:pt>
                <c:pt idx="9">
                  <c:v>195.161290322581</c:v>
                </c:pt>
                <c:pt idx="10">
                  <c:v>184.521212121212</c:v>
                </c:pt>
                <c:pt idx="11">
                  <c:v>241.946666666667</c:v>
                </c:pt>
                <c:pt idx="12">
                  <c:v>213.418604651163</c:v>
                </c:pt>
                <c:pt idx="13">
                  <c:v>200.961832061069</c:v>
                </c:pt>
                <c:pt idx="14">
                  <c:v>278.768421052632</c:v>
                </c:pt>
                <c:pt idx="15">
                  <c:v>342.764423076923</c:v>
                </c:pt>
                <c:pt idx="16">
                  <c:v>199.958904109589</c:v>
                </c:pt>
                <c:pt idx="17">
                  <c:v>262.15671641791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'figure3-b&amp;3-d'!$F$29</c:f>
              <c:strCache>
                <c:ptCount val="1"/>
                <c:pt idx="0">
                  <c:v>SMIC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diamond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'figure3-b&amp;3-d'!$A$30:$A$47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'figure3-b&amp;3-d'!$F$30:$F$47</c:f>
              <c:numCache>
                <c:formatCode>0.00_ </c:formatCode>
                <c:ptCount val="18"/>
                <c:pt idx="0">
                  <c:v>197</c:v>
                </c:pt>
                <c:pt idx="1">
                  <c:v>179.333333333333</c:v>
                </c:pt>
                <c:pt idx="2">
                  <c:v>243.875</c:v>
                </c:pt>
                <c:pt idx="3">
                  <c:v>183.917293233083</c:v>
                </c:pt>
                <c:pt idx="4">
                  <c:v>212.90099009901</c:v>
                </c:pt>
                <c:pt idx="5">
                  <c:v>222.776119402985</c:v>
                </c:pt>
                <c:pt idx="6">
                  <c:v>214.151219512195</c:v>
                </c:pt>
                <c:pt idx="7">
                  <c:v>241.975409836066</c:v>
                </c:pt>
                <c:pt idx="8">
                  <c:v>262.842857142857</c:v>
                </c:pt>
                <c:pt idx="9">
                  <c:v>229.039603960396</c:v>
                </c:pt>
                <c:pt idx="10">
                  <c:v>233.353448275862</c:v>
                </c:pt>
                <c:pt idx="11">
                  <c:v>234.118181818182</c:v>
                </c:pt>
                <c:pt idx="12">
                  <c:v>218.525862068966</c:v>
                </c:pt>
                <c:pt idx="13">
                  <c:v>201.720588235294</c:v>
                </c:pt>
                <c:pt idx="14">
                  <c:v>223.922222222222</c:v>
                </c:pt>
                <c:pt idx="15">
                  <c:v>249.463414634146</c:v>
                </c:pt>
                <c:pt idx="16">
                  <c:v>260.782608695652</c:v>
                </c:pt>
                <c:pt idx="17">
                  <c:v>274.909090909091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marker val="1"/>
        <c:smooth val="1"/>
        <c:axId val="76795199"/>
        <c:axId val="970523217"/>
      </c:lineChart>
      <c:catAx>
        <c:axId val="7679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523217"/>
        <c:crosses val="autoZero"/>
        <c:auto val="1"/>
        <c:lblAlgn val="ctr"/>
        <c:lblOffset val="100"/>
        <c:noMultiLvlLbl val="0"/>
      </c:catAx>
      <c:valAx>
        <c:axId val="9705232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9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'figure4-a&amp;4-c'!$B$1</c:f>
              <c:strCache>
                <c:ptCount val="1"/>
                <c:pt idx="0">
                  <c:v>ASML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'figure4-a&amp;4-c'!$A$2:$A$19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'figure4-a&amp;4-c'!$B$2:$B$19</c:f>
              <c:numCache>
                <c:formatCode>0.00_ </c:formatCode>
                <c:ptCount val="18"/>
                <c:pt idx="0">
                  <c:v>192.466666666667</c:v>
                </c:pt>
                <c:pt idx="1">
                  <c:v>155.428571428571</c:v>
                </c:pt>
                <c:pt idx="2">
                  <c:v>250.727272727273</c:v>
                </c:pt>
                <c:pt idx="3">
                  <c:v>179.947674418605</c:v>
                </c:pt>
                <c:pt idx="4">
                  <c:v>175.938775510204</c:v>
                </c:pt>
                <c:pt idx="5">
                  <c:v>228.091666666667</c:v>
                </c:pt>
                <c:pt idx="6">
                  <c:v>240.551724137931</c:v>
                </c:pt>
                <c:pt idx="7">
                  <c:v>222.6875</c:v>
                </c:pt>
                <c:pt idx="8">
                  <c:v>253.666666666667</c:v>
                </c:pt>
                <c:pt idx="9">
                  <c:v>295.556962025316</c:v>
                </c:pt>
                <c:pt idx="10">
                  <c:v>298.015151515152</c:v>
                </c:pt>
                <c:pt idx="11">
                  <c:v>271.288888888889</c:v>
                </c:pt>
                <c:pt idx="12">
                  <c:v>322.607843137255</c:v>
                </c:pt>
                <c:pt idx="13">
                  <c:v>290.111111111111</c:v>
                </c:pt>
                <c:pt idx="14">
                  <c:v>310.265625</c:v>
                </c:pt>
                <c:pt idx="15">
                  <c:v>363.036231884058</c:v>
                </c:pt>
                <c:pt idx="16">
                  <c:v>366.129411764706</c:v>
                </c:pt>
                <c:pt idx="17">
                  <c:v>295.267857142857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'figure4-a&amp;4-c'!$C$1</c:f>
              <c:strCache>
                <c:ptCount val="1"/>
                <c:pt idx="0">
                  <c:v>SMEE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squar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'figure4-a&amp;4-c'!$A$2:$A$19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'figure4-a&amp;4-c'!$C$2:$C$19</c:f>
              <c:numCache>
                <c:formatCode>0.00_ </c:formatCode>
                <c:ptCount val="18"/>
                <c:pt idx="0">
                  <c:v>289.5</c:v>
                </c:pt>
                <c:pt idx="1">
                  <c:v>52</c:v>
                </c:pt>
                <c:pt idx="2">
                  <c:v>110.333333333333</c:v>
                </c:pt>
                <c:pt idx="3">
                  <c:v>197.888888888889</c:v>
                </c:pt>
                <c:pt idx="4">
                  <c:v>252.568181818182</c:v>
                </c:pt>
                <c:pt idx="5">
                  <c:v>230.602739726027</c:v>
                </c:pt>
                <c:pt idx="6">
                  <c:v>148.545454545455</c:v>
                </c:pt>
                <c:pt idx="7">
                  <c:v>142.729166666667</c:v>
                </c:pt>
                <c:pt idx="8">
                  <c:v>138.459459459459</c:v>
                </c:pt>
                <c:pt idx="9">
                  <c:v>139.853448275862</c:v>
                </c:pt>
                <c:pt idx="10">
                  <c:v>145.464646464646</c:v>
                </c:pt>
                <c:pt idx="11">
                  <c:v>156.658823529412</c:v>
                </c:pt>
                <c:pt idx="12">
                  <c:v>161.202247191011</c:v>
                </c:pt>
                <c:pt idx="13">
                  <c:v>195.494505494505</c:v>
                </c:pt>
                <c:pt idx="14">
                  <c:v>190.297297297297</c:v>
                </c:pt>
                <c:pt idx="15">
                  <c:v>184.454545454545</c:v>
                </c:pt>
                <c:pt idx="16">
                  <c:v>205.372549019608</c:v>
                </c:pt>
                <c:pt idx="17">
                  <c:v>187.322580645161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'figure4-a&amp;4-c'!$D$1</c:f>
              <c:strCache>
                <c:ptCount val="1"/>
                <c:pt idx="0">
                  <c:v>Tokyo Electron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x"/>
            <c:size val="3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'figure4-a&amp;4-c'!$A$2:$A$19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'figure4-a&amp;4-c'!$D$2:$D$19</c:f>
              <c:numCache>
                <c:formatCode>0.00_ </c:formatCode>
                <c:ptCount val="18"/>
                <c:pt idx="0">
                  <c:v>270.526315789474</c:v>
                </c:pt>
                <c:pt idx="1">
                  <c:v>255</c:v>
                </c:pt>
                <c:pt idx="2">
                  <c:v>222.235294117647</c:v>
                </c:pt>
                <c:pt idx="3">
                  <c:v>195.351851851852</c:v>
                </c:pt>
                <c:pt idx="4">
                  <c:v>211.013888888889</c:v>
                </c:pt>
                <c:pt idx="5">
                  <c:v>204.4875</c:v>
                </c:pt>
                <c:pt idx="6">
                  <c:v>173.135416666667</c:v>
                </c:pt>
                <c:pt idx="7">
                  <c:v>198.515151515152</c:v>
                </c:pt>
                <c:pt idx="8">
                  <c:v>269.45</c:v>
                </c:pt>
                <c:pt idx="9">
                  <c:v>153.238095238095</c:v>
                </c:pt>
                <c:pt idx="10">
                  <c:v>233.75</c:v>
                </c:pt>
                <c:pt idx="11">
                  <c:v>186.869565217391</c:v>
                </c:pt>
                <c:pt idx="12">
                  <c:v>183.052631578947</c:v>
                </c:pt>
                <c:pt idx="13">
                  <c:v>235.379310344828</c:v>
                </c:pt>
                <c:pt idx="14">
                  <c:v>304.321428571429</c:v>
                </c:pt>
                <c:pt idx="15">
                  <c:v>214.518518518519</c:v>
                </c:pt>
                <c:pt idx="16">
                  <c:v>131.722222222222</c:v>
                </c:pt>
                <c:pt idx="17">
                  <c:v>188.507246376812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'figure4-a&amp;4-c'!$E$1</c:f>
              <c:strCache>
                <c:ptCount val="1"/>
                <c:pt idx="0">
                  <c:v>Nikon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'figure4-a&amp;4-c'!$A$2:$A$19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'figure4-a&amp;4-c'!$E$2:$E$19</c:f>
              <c:numCache>
                <c:formatCode>0.00_ </c:formatCode>
                <c:ptCount val="18"/>
                <c:pt idx="0">
                  <c:v>238.555555555556</c:v>
                </c:pt>
                <c:pt idx="1">
                  <c:v>560.7</c:v>
                </c:pt>
                <c:pt idx="2">
                  <c:v>313.222222222222</c:v>
                </c:pt>
                <c:pt idx="3">
                  <c:v>337.666666666667</c:v>
                </c:pt>
                <c:pt idx="4">
                  <c:v>435.361111111111</c:v>
                </c:pt>
                <c:pt idx="5">
                  <c:v>525.512820512821</c:v>
                </c:pt>
                <c:pt idx="6">
                  <c:v>470.228571428571</c:v>
                </c:pt>
                <c:pt idx="7">
                  <c:v>429.6</c:v>
                </c:pt>
                <c:pt idx="8">
                  <c:v>431.807692307692</c:v>
                </c:pt>
                <c:pt idx="9">
                  <c:v>610.365853658537</c:v>
                </c:pt>
                <c:pt idx="10">
                  <c:v>452.3</c:v>
                </c:pt>
                <c:pt idx="11">
                  <c:v>426.352941176471</c:v>
                </c:pt>
                <c:pt idx="12">
                  <c:v>480.577777777778</c:v>
                </c:pt>
                <c:pt idx="13">
                  <c:v>384.030303030303</c:v>
                </c:pt>
                <c:pt idx="14">
                  <c:v>328.5</c:v>
                </c:pt>
                <c:pt idx="15">
                  <c:v>557.181818181818</c:v>
                </c:pt>
                <c:pt idx="16">
                  <c:v>368.08</c:v>
                </c:pt>
                <c:pt idx="17">
                  <c:v>293.571428571429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'figure4-a&amp;4-c'!$F$1</c:f>
              <c:strCache>
                <c:ptCount val="1"/>
                <c:pt idx="0">
                  <c:v>SMIC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diamond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'figure4-a&amp;4-c'!$A$2:$A$19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'figure4-a&amp;4-c'!$F$2:$F$19</c:f>
              <c:numCache>
                <c:formatCode>0.00_ </c:formatCode>
                <c:ptCount val="18"/>
                <c:pt idx="0">
                  <c:v>175.5</c:v>
                </c:pt>
                <c:pt idx="1">
                  <c:v>149.6</c:v>
                </c:pt>
                <c:pt idx="2">
                  <c:v>181.294117647059</c:v>
                </c:pt>
                <c:pt idx="3">
                  <c:v>169.283950617284</c:v>
                </c:pt>
                <c:pt idx="4">
                  <c:v>148.301587301587</c:v>
                </c:pt>
                <c:pt idx="5">
                  <c:v>143.483146067416</c:v>
                </c:pt>
                <c:pt idx="6">
                  <c:v>134.223880597015</c:v>
                </c:pt>
                <c:pt idx="7">
                  <c:v>119.344444444444</c:v>
                </c:pt>
                <c:pt idx="8">
                  <c:v>158.108695652174</c:v>
                </c:pt>
                <c:pt idx="9">
                  <c:v>172.147058823529</c:v>
                </c:pt>
                <c:pt idx="10">
                  <c:v>204.8625</c:v>
                </c:pt>
                <c:pt idx="11">
                  <c:v>206.408450704225</c:v>
                </c:pt>
                <c:pt idx="12">
                  <c:v>210.180555555556</c:v>
                </c:pt>
                <c:pt idx="13">
                  <c:v>196.276315789474</c:v>
                </c:pt>
                <c:pt idx="14">
                  <c:v>202.509090909091</c:v>
                </c:pt>
                <c:pt idx="15">
                  <c:v>260.461538461538</c:v>
                </c:pt>
                <c:pt idx="16">
                  <c:v>248</c:v>
                </c:pt>
                <c:pt idx="17">
                  <c:v>293.369565217391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marker val="1"/>
        <c:smooth val="1"/>
        <c:axId val="508887740"/>
        <c:axId val="365809763"/>
      </c:lineChart>
      <c:catAx>
        <c:axId val="5088877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5809763"/>
        <c:crosses val="autoZero"/>
        <c:auto val="1"/>
        <c:lblAlgn val="ctr"/>
        <c:lblOffset val="100"/>
        <c:noMultiLvlLbl val="0"/>
      </c:catAx>
      <c:valAx>
        <c:axId val="3658097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8877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'figure4-a&amp;4-c'!$B$30</c:f>
              <c:strCache>
                <c:ptCount val="1"/>
                <c:pt idx="0">
                  <c:v>ASML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'figure4-a&amp;4-c'!$A$31:$A$48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'figure4-a&amp;4-c'!$B$31:$B$48</c:f>
              <c:numCache>
                <c:formatCode>0.00_ </c:formatCode>
                <c:ptCount val="18"/>
                <c:pt idx="0">
                  <c:v>12.8596881959911</c:v>
                </c:pt>
                <c:pt idx="1">
                  <c:v>11.6488222698073</c:v>
                </c:pt>
                <c:pt idx="2">
                  <c:v>17.5668789808917</c:v>
                </c:pt>
                <c:pt idx="3">
                  <c:v>14.9811229428848</c:v>
                </c:pt>
                <c:pt idx="4">
                  <c:v>15.2045855379189</c:v>
                </c:pt>
                <c:pt idx="5">
                  <c:v>17.1712672521957</c:v>
                </c:pt>
                <c:pt idx="6">
                  <c:v>17.7393515575334</c:v>
                </c:pt>
                <c:pt idx="7">
                  <c:v>20.5783828382838</c:v>
                </c:pt>
                <c:pt idx="8">
                  <c:v>20.4036231884058</c:v>
                </c:pt>
                <c:pt idx="9">
                  <c:v>19.0915780866721</c:v>
                </c:pt>
                <c:pt idx="10">
                  <c:v>22.7650462962963</c:v>
                </c:pt>
                <c:pt idx="11">
                  <c:v>19.5015974440895</c:v>
                </c:pt>
                <c:pt idx="12">
                  <c:v>22.1738544474394</c:v>
                </c:pt>
                <c:pt idx="13">
                  <c:v>19.5580524344569</c:v>
                </c:pt>
                <c:pt idx="14">
                  <c:v>22.6419612314709</c:v>
                </c:pt>
                <c:pt idx="15">
                  <c:v>23.8339676498573</c:v>
                </c:pt>
                <c:pt idx="16">
                  <c:v>20.3938401048493</c:v>
                </c:pt>
                <c:pt idx="17">
                  <c:v>22.0466666666667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'figure4-a&amp;4-c'!$C$30</c:f>
              <c:strCache>
                <c:ptCount val="1"/>
                <c:pt idx="0">
                  <c:v>SMEE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squar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'figure4-a&amp;4-c'!$A$31:$A$48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'figure4-a&amp;4-c'!$C$31:$C$48</c:f>
              <c:numCache>
                <c:formatCode>0.00_ </c:formatCode>
                <c:ptCount val="18"/>
                <c:pt idx="0">
                  <c:v>30.4736842105263</c:v>
                </c:pt>
                <c:pt idx="1">
                  <c:v>17.3333333333333</c:v>
                </c:pt>
                <c:pt idx="2">
                  <c:v>22.0666666666667</c:v>
                </c:pt>
                <c:pt idx="3">
                  <c:v>23.4342105263158</c:v>
                </c:pt>
                <c:pt idx="4">
                  <c:v>23.9762675296656</c:v>
                </c:pt>
                <c:pt idx="5">
                  <c:v>20.2575210589651</c:v>
                </c:pt>
                <c:pt idx="6">
                  <c:v>20.425</c:v>
                </c:pt>
                <c:pt idx="7">
                  <c:v>19.0305555555556</c:v>
                </c:pt>
                <c:pt idx="8">
                  <c:v>17.3661016949153</c:v>
                </c:pt>
                <c:pt idx="9">
                  <c:v>18.7116493656286</c:v>
                </c:pt>
                <c:pt idx="10">
                  <c:v>19.0489417989418</c:v>
                </c:pt>
                <c:pt idx="11">
                  <c:v>19.1047345767575</c:v>
                </c:pt>
                <c:pt idx="12">
                  <c:v>19.2319034852547</c:v>
                </c:pt>
                <c:pt idx="13">
                  <c:v>18.8853503184713</c:v>
                </c:pt>
                <c:pt idx="14">
                  <c:v>19.0297297297297</c:v>
                </c:pt>
                <c:pt idx="15">
                  <c:v>17.681917211329</c:v>
                </c:pt>
                <c:pt idx="16">
                  <c:v>18.0898100172712</c:v>
                </c:pt>
                <c:pt idx="17">
                  <c:v>17.7584097859327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'figure4-a&amp;4-c'!$D$30</c:f>
              <c:strCache>
                <c:ptCount val="1"/>
                <c:pt idx="0">
                  <c:v>Tokyo Electron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x"/>
            <c:size val="3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'figure4-a&amp;4-c'!$A$31:$A$48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'figure4-a&amp;4-c'!$D$31:$D$48</c:f>
              <c:numCache>
                <c:formatCode>0.00_ </c:formatCode>
                <c:ptCount val="18"/>
                <c:pt idx="0">
                  <c:v>19.469696969697</c:v>
                </c:pt>
                <c:pt idx="1">
                  <c:v>25.0446428571429</c:v>
                </c:pt>
                <c:pt idx="2">
                  <c:v>19.2264631043257</c:v>
                </c:pt>
                <c:pt idx="3">
                  <c:v>18.084</c:v>
                </c:pt>
                <c:pt idx="4">
                  <c:v>21.4893917963225</c:v>
                </c:pt>
                <c:pt idx="5">
                  <c:v>20.7075949367089</c:v>
                </c:pt>
                <c:pt idx="6">
                  <c:v>19.3042973286876</c:v>
                </c:pt>
                <c:pt idx="7">
                  <c:v>18.9335260115607</c:v>
                </c:pt>
                <c:pt idx="8">
                  <c:v>35.9266666666667</c:v>
                </c:pt>
                <c:pt idx="9">
                  <c:v>17.5846994535519</c:v>
                </c:pt>
                <c:pt idx="10">
                  <c:v>28.680981595092</c:v>
                </c:pt>
                <c:pt idx="11">
                  <c:v>14.8719723183391</c:v>
                </c:pt>
                <c:pt idx="12">
                  <c:v>20.5798816568047</c:v>
                </c:pt>
                <c:pt idx="13">
                  <c:v>30.0704845814978</c:v>
                </c:pt>
                <c:pt idx="14">
                  <c:v>31.794776119403</c:v>
                </c:pt>
                <c:pt idx="15">
                  <c:v>22.1915708812261</c:v>
                </c:pt>
                <c:pt idx="16">
                  <c:v>19.7583333333333</c:v>
                </c:pt>
                <c:pt idx="17">
                  <c:v>22.0084602368866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'figure4-a&amp;4-c'!$E$30</c:f>
              <c:strCache>
                <c:ptCount val="1"/>
                <c:pt idx="0">
                  <c:v>Nikon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'figure4-a&amp;4-c'!$A$31:$A$48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'figure4-a&amp;4-c'!$E$31:$E$48</c:f>
              <c:numCache>
                <c:formatCode>0.00_ </c:formatCode>
                <c:ptCount val="18"/>
                <c:pt idx="0">
                  <c:v>19.3423423423423</c:v>
                </c:pt>
                <c:pt idx="1">
                  <c:v>22.7004048582996</c:v>
                </c:pt>
                <c:pt idx="2">
                  <c:v>21.6846153846154</c:v>
                </c:pt>
                <c:pt idx="3">
                  <c:v>20.733918128655</c:v>
                </c:pt>
                <c:pt idx="4">
                  <c:v>17.2230769230769</c:v>
                </c:pt>
                <c:pt idx="5">
                  <c:v>22.3014145810664</c:v>
                </c:pt>
                <c:pt idx="6">
                  <c:v>22.3614130434783</c:v>
                </c:pt>
                <c:pt idx="7">
                  <c:v>19.0299003322259</c:v>
                </c:pt>
                <c:pt idx="8">
                  <c:v>21.425572519084</c:v>
                </c:pt>
                <c:pt idx="9">
                  <c:v>24.0393852065322</c:v>
                </c:pt>
                <c:pt idx="10">
                  <c:v>21.436018957346</c:v>
                </c:pt>
                <c:pt idx="11">
                  <c:v>20.9177489177489</c:v>
                </c:pt>
                <c:pt idx="12">
                  <c:v>20.4597918637654</c:v>
                </c:pt>
                <c:pt idx="13">
                  <c:v>19.6785714285714</c:v>
                </c:pt>
                <c:pt idx="14">
                  <c:v>18.9747292418773</c:v>
                </c:pt>
                <c:pt idx="15">
                  <c:v>29.0749525616698</c:v>
                </c:pt>
                <c:pt idx="16">
                  <c:v>23.9012987012987</c:v>
                </c:pt>
                <c:pt idx="17">
                  <c:v>20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'figure4-a&amp;4-c'!$F$30</c:f>
              <c:strCache>
                <c:ptCount val="1"/>
                <c:pt idx="0">
                  <c:v>SMIC</c:v>
                </c:pt>
              </c:strCache>
            </c:strRef>
          </c:tx>
          <c:spPr>
            <a:ln w="12700" cap="rnd" cmpd="sng">
              <a:solidFill>
                <a:sysClr val="windowText" lastClr="000000"/>
              </a:solidFill>
              <a:prstDash val="solid"/>
              <a:round/>
            </a:ln>
            <a:effectLst/>
            <a:sp3d contourW="12700"/>
          </c:spPr>
          <c:marker>
            <c:symbol val="diamond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'figure4-a&amp;4-c'!$A$31:$A$48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'figure4-a&amp;4-c'!$F$31:$F$48</c:f>
              <c:numCache>
                <c:formatCode>0.00_ </c:formatCode>
                <c:ptCount val="18"/>
                <c:pt idx="0">
                  <c:v>13.5</c:v>
                </c:pt>
                <c:pt idx="1">
                  <c:v>16.4395604395604</c:v>
                </c:pt>
                <c:pt idx="2">
                  <c:v>16.1361256544503</c:v>
                </c:pt>
                <c:pt idx="3">
                  <c:v>17.7846952010376</c:v>
                </c:pt>
                <c:pt idx="4">
                  <c:v>19.9636752136752</c:v>
                </c:pt>
                <c:pt idx="5">
                  <c:v>18.4804630969609</c:v>
                </c:pt>
                <c:pt idx="6">
                  <c:v>18.0582329317269</c:v>
                </c:pt>
                <c:pt idx="7">
                  <c:v>16.7045101088647</c:v>
                </c:pt>
                <c:pt idx="8">
                  <c:v>20.6033994334278</c:v>
                </c:pt>
                <c:pt idx="9">
                  <c:v>18.9417475728155</c:v>
                </c:pt>
                <c:pt idx="10">
                  <c:v>19.056976744186</c:v>
                </c:pt>
                <c:pt idx="11">
                  <c:v>19.7240915208614</c:v>
                </c:pt>
                <c:pt idx="12">
                  <c:v>19.6277561608301</c:v>
                </c:pt>
                <c:pt idx="13">
                  <c:v>19.9158878504673</c:v>
                </c:pt>
                <c:pt idx="14">
                  <c:v>16.7740963855422</c:v>
                </c:pt>
                <c:pt idx="15">
                  <c:v>21.4303797468354</c:v>
                </c:pt>
                <c:pt idx="16">
                  <c:v>20.040404040404</c:v>
                </c:pt>
                <c:pt idx="17">
                  <c:v>18.1384408602151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marker val="1"/>
        <c:smooth val="1"/>
        <c:axId val="340954789"/>
        <c:axId val="279130415"/>
      </c:lineChart>
      <c:catAx>
        <c:axId val="3409547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130415"/>
        <c:crosses val="autoZero"/>
        <c:auto val="1"/>
        <c:lblAlgn val="ctr"/>
        <c:lblOffset val="100"/>
        <c:noMultiLvlLbl val="0"/>
      </c:catAx>
      <c:valAx>
        <c:axId val="2791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095478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jpeg"/><Relationship Id="rId8" Type="http://schemas.openxmlformats.org/officeDocument/2006/relationships/image" Target="../media/image7.jpeg"/><Relationship Id="rId7" Type="http://schemas.openxmlformats.org/officeDocument/2006/relationships/image" Target="../media/image6.jpeg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image" Target="../media/image3.jpeg"/><Relationship Id="rId3" Type="http://schemas.openxmlformats.org/officeDocument/2006/relationships/image" Target="../media/image2.jpeg"/><Relationship Id="rId2" Type="http://schemas.openxmlformats.org/officeDocument/2006/relationships/image" Target="NULL" TargetMode="External"/><Relationship Id="rId11" Type="http://schemas.openxmlformats.org/officeDocument/2006/relationships/image" Target="../media/image10.jpeg"/><Relationship Id="rId10" Type="http://schemas.openxmlformats.org/officeDocument/2006/relationships/image" Target="../media/image9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152400</xdr:colOff>
      <xdr:row>2</xdr:row>
      <xdr:rowOff>146050</xdr:rowOff>
    </xdr:from>
    <xdr:to>
      <xdr:col>18</xdr:col>
      <xdr:colOff>455295</xdr:colOff>
      <xdr:row>24</xdr:row>
      <xdr:rowOff>145415</xdr:rowOff>
    </xdr:to>
    <xdr:graphicFrame>
      <xdr:nvGraphicFramePr>
        <xdr:cNvPr id="2" name="图表 1" descr="7b0a202020202263686172745265734964223a20223230343735363434220a7d0a"/>
        <xdr:cNvGraphicFramePr/>
      </xdr:nvGraphicFramePr>
      <xdr:xfrm>
        <a:off x="6324600" y="488950"/>
        <a:ext cx="6475095" cy="3771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47625</xdr:colOff>
      <xdr:row>3</xdr:row>
      <xdr:rowOff>80010</xdr:rowOff>
    </xdr:from>
    <xdr:to>
      <xdr:col>13</xdr:col>
      <xdr:colOff>579120</xdr:colOff>
      <xdr:row>20</xdr:row>
      <xdr:rowOff>50800</xdr:rowOff>
    </xdr:to>
    <xdr:graphicFrame>
      <xdr:nvGraphicFramePr>
        <xdr:cNvPr id="2" name="图表 1" descr="7b0a202020202263686172745265734964223a20223230343735363434220a7d0a"/>
        <xdr:cNvGraphicFramePr/>
      </xdr:nvGraphicFramePr>
      <xdr:xfrm>
        <a:off x="5534025" y="594360"/>
        <a:ext cx="3960495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682625</xdr:colOff>
      <xdr:row>1</xdr:row>
      <xdr:rowOff>85725</xdr:rowOff>
    </xdr:from>
    <xdr:to>
      <xdr:col>9</xdr:col>
      <xdr:colOff>506730</xdr:colOff>
      <xdr:row>18</xdr:row>
      <xdr:rowOff>123190</xdr:rowOff>
    </xdr:to>
    <xdr:graphicFrame>
      <xdr:nvGraphicFramePr>
        <xdr:cNvPr id="2" name="图表 1" descr="7b0a202020202263686172745265734964223a20223230343735363434220a7d0a"/>
        <xdr:cNvGraphicFramePr/>
      </xdr:nvGraphicFramePr>
      <xdr:xfrm>
        <a:off x="2054225" y="257175"/>
        <a:ext cx="4624705" cy="2952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342900</xdr:colOff>
      <xdr:row>0</xdr:row>
      <xdr:rowOff>107950</xdr:rowOff>
    </xdr:from>
    <xdr:to>
      <xdr:col>15</xdr:col>
      <xdr:colOff>662940</xdr:colOff>
      <xdr:row>24</xdr:row>
      <xdr:rowOff>12700</xdr:rowOff>
    </xdr:to>
    <xdr:graphicFrame>
      <xdr:nvGraphicFramePr>
        <xdr:cNvPr id="2" name="图表 1" descr="7b0a202020202263686172745265734964223a20223230343735363434220a7d0a"/>
        <xdr:cNvGraphicFramePr/>
      </xdr:nvGraphicFramePr>
      <xdr:xfrm>
        <a:off x="4457700" y="107950"/>
        <a:ext cx="6492240" cy="4019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196850</xdr:colOff>
      <xdr:row>29</xdr:row>
      <xdr:rowOff>165100</xdr:rowOff>
    </xdr:from>
    <xdr:to>
      <xdr:col>15</xdr:col>
      <xdr:colOff>621665</xdr:colOff>
      <xdr:row>54</xdr:row>
      <xdr:rowOff>79375</xdr:rowOff>
    </xdr:to>
    <xdr:graphicFrame>
      <xdr:nvGraphicFramePr>
        <xdr:cNvPr id="3" name="图表 2" descr="7b0a202020202263686172745265734964223a20223230343735363434220a7d0a"/>
        <xdr:cNvGraphicFramePr/>
      </xdr:nvGraphicFramePr>
      <xdr:xfrm>
        <a:off x="4997450" y="5137150"/>
        <a:ext cx="5911215" cy="4200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556260</xdr:colOff>
      <xdr:row>0</xdr:row>
      <xdr:rowOff>74295</xdr:rowOff>
    </xdr:from>
    <xdr:to>
      <xdr:col>17</xdr:col>
      <xdr:colOff>260985</xdr:colOff>
      <xdr:row>20</xdr:row>
      <xdr:rowOff>36195</xdr:rowOff>
    </xdr:to>
    <xdr:graphicFrame>
      <xdr:nvGraphicFramePr>
        <xdr:cNvPr id="2" name="图表 1" descr="7b0a202020202263686172745265734964223a20223230343735363434220a7d0a"/>
        <xdr:cNvGraphicFramePr/>
      </xdr:nvGraphicFramePr>
      <xdr:xfrm>
        <a:off x="6042660" y="74295"/>
        <a:ext cx="5876925" cy="3390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234950</xdr:colOff>
      <xdr:row>32</xdr:row>
      <xdr:rowOff>165100</xdr:rowOff>
    </xdr:from>
    <xdr:to>
      <xdr:col>17</xdr:col>
      <xdr:colOff>58420</xdr:colOff>
      <xdr:row>51</xdr:row>
      <xdr:rowOff>156210</xdr:rowOff>
    </xdr:to>
    <xdr:graphicFrame>
      <xdr:nvGraphicFramePr>
        <xdr:cNvPr id="3" name="图表 2" descr="7b0a202020202263686172745265734964223a20223230343735363434220a7d0a"/>
        <xdr:cNvGraphicFramePr/>
      </xdr:nvGraphicFramePr>
      <xdr:xfrm>
        <a:off x="6407150" y="5651500"/>
        <a:ext cx="5309870" cy="3248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339725</xdr:colOff>
      <xdr:row>0</xdr:row>
      <xdr:rowOff>155575</xdr:rowOff>
    </xdr:from>
    <xdr:to>
      <xdr:col>17</xdr:col>
      <xdr:colOff>59690</xdr:colOff>
      <xdr:row>18</xdr:row>
      <xdr:rowOff>12700</xdr:rowOff>
    </xdr:to>
    <xdr:graphicFrame>
      <xdr:nvGraphicFramePr>
        <xdr:cNvPr id="2" name="图表 1" descr="7b0a202020202263686172745265734964223a20223230343735363434220a7d0a"/>
        <xdr:cNvGraphicFramePr/>
      </xdr:nvGraphicFramePr>
      <xdr:xfrm>
        <a:off x="5826125" y="155575"/>
        <a:ext cx="5892165" cy="2943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196850</xdr:colOff>
      <xdr:row>26</xdr:row>
      <xdr:rowOff>79375</xdr:rowOff>
    </xdr:from>
    <xdr:to>
      <xdr:col>17</xdr:col>
      <xdr:colOff>479425</xdr:colOff>
      <xdr:row>47</xdr:row>
      <xdr:rowOff>60325</xdr:rowOff>
    </xdr:to>
    <xdr:graphicFrame>
      <xdr:nvGraphicFramePr>
        <xdr:cNvPr id="3" name="图表 2" descr="7b0a202020202263686172745265734964223a20223230343735363434220a7d0a"/>
        <xdr:cNvGraphicFramePr/>
      </xdr:nvGraphicFramePr>
      <xdr:xfrm>
        <a:off x="6369050" y="4537075"/>
        <a:ext cx="5768975" cy="358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206375</xdr:colOff>
      <xdr:row>0</xdr:row>
      <xdr:rowOff>60325</xdr:rowOff>
    </xdr:from>
    <xdr:to>
      <xdr:col>20</xdr:col>
      <xdr:colOff>126365</xdr:colOff>
      <xdr:row>23</xdr:row>
      <xdr:rowOff>50800</xdr:rowOff>
    </xdr:to>
    <xdr:graphicFrame>
      <xdr:nvGraphicFramePr>
        <xdr:cNvPr id="2" name="图表 1" descr="7b0a202020202263686172745265734964223a20223230343735363434220a7d0a"/>
        <xdr:cNvGraphicFramePr/>
      </xdr:nvGraphicFramePr>
      <xdr:xfrm>
        <a:off x="5692775" y="60325"/>
        <a:ext cx="8149590" cy="3933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587375</xdr:colOff>
      <xdr:row>31</xdr:row>
      <xdr:rowOff>22225</xdr:rowOff>
    </xdr:from>
    <xdr:to>
      <xdr:col>19</xdr:col>
      <xdr:colOff>631825</xdr:colOff>
      <xdr:row>56</xdr:row>
      <xdr:rowOff>69215</xdr:rowOff>
    </xdr:to>
    <xdr:graphicFrame>
      <xdr:nvGraphicFramePr>
        <xdr:cNvPr id="3" name="图表 2" descr="7b0a202020202263686172745265734964223a20223230343735363434220a7d0a"/>
        <xdr:cNvGraphicFramePr/>
      </xdr:nvGraphicFramePr>
      <xdr:xfrm>
        <a:off x="6073775" y="5337175"/>
        <a:ext cx="7588250" cy="433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434975</xdr:colOff>
      <xdr:row>0</xdr:row>
      <xdr:rowOff>50800</xdr:rowOff>
    </xdr:from>
    <xdr:to>
      <xdr:col>18</xdr:col>
      <xdr:colOff>488950</xdr:colOff>
      <xdr:row>22</xdr:row>
      <xdr:rowOff>50800</xdr:rowOff>
    </xdr:to>
    <xdr:graphicFrame>
      <xdr:nvGraphicFramePr>
        <xdr:cNvPr id="2" name="图表 1" descr="7b0a202020202263686172745265734964223a20223230343735363434220a7d0a"/>
        <xdr:cNvGraphicFramePr/>
      </xdr:nvGraphicFramePr>
      <xdr:xfrm>
        <a:off x="5921375" y="50800"/>
        <a:ext cx="6911975" cy="377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292100</xdr:colOff>
      <xdr:row>22</xdr:row>
      <xdr:rowOff>152400</xdr:rowOff>
    </xdr:from>
    <xdr:to>
      <xdr:col>17</xdr:col>
      <xdr:colOff>364490</xdr:colOff>
      <xdr:row>43</xdr:row>
      <xdr:rowOff>0</xdr:rowOff>
    </xdr:to>
    <xdr:graphicFrame>
      <xdr:nvGraphicFramePr>
        <xdr:cNvPr id="3" name="图表 2" descr="7b0a202020202263686172745265734964223a20223230343735363434220a7d0a"/>
        <xdr:cNvGraphicFramePr/>
      </xdr:nvGraphicFramePr>
      <xdr:xfrm>
        <a:off x="5092700" y="3924300"/>
        <a:ext cx="6930390" cy="3448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292100</xdr:colOff>
      <xdr:row>43</xdr:row>
      <xdr:rowOff>146050</xdr:rowOff>
    </xdr:from>
    <xdr:to>
      <xdr:col>17</xdr:col>
      <xdr:colOff>650240</xdr:colOff>
      <xdr:row>63</xdr:row>
      <xdr:rowOff>69850</xdr:rowOff>
    </xdr:to>
    <xdr:graphicFrame>
      <xdr:nvGraphicFramePr>
        <xdr:cNvPr id="4" name="图表 3" descr="7b0a202020202263686172745265734964223a20223230343735363434220a7d0a"/>
        <xdr:cNvGraphicFramePr/>
      </xdr:nvGraphicFramePr>
      <xdr:xfrm>
        <a:off x="5092700" y="7518400"/>
        <a:ext cx="7216140" cy="33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200660</xdr:colOff>
      <xdr:row>4</xdr:row>
      <xdr:rowOff>9525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85800" y="695325"/>
          <a:ext cx="20066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200660</xdr:colOff>
      <xdr:row>5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685800" y="876300"/>
          <a:ext cx="20066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200660</xdr:colOff>
      <xdr:row>7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85800" y="1219200"/>
          <a:ext cx="20066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200660</xdr:colOff>
      <xdr:row>8</xdr:row>
      <xdr:rowOff>19050</xdr:rowOff>
    </xdr:to>
    <xdr:pic>
      <xdr:nvPicPr>
        <xdr:cNvPr id="5" name="图片 4"/>
        <xdr:cNvPicPr>
          <a:picLocks noChangeAspect="1"/>
        </xdr:cNvPicPr>
      </xdr:nvPicPr>
      <xdr:blipFill>
        <a:blip r:embed="rId5" r:link="rId2"/>
        <a:stretch>
          <a:fillRect/>
        </a:stretch>
      </xdr:blipFill>
      <xdr:spPr>
        <a:xfrm>
          <a:off x="685800" y="1390650"/>
          <a:ext cx="20066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247650</xdr:colOff>
      <xdr:row>10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6" r:link="rId2"/>
        <a:stretch>
          <a:fillRect/>
        </a:stretch>
      </xdr:blipFill>
      <xdr:spPr>
        <a:xfrm>
          <a:off x="685800" y="1733550"/>
          <a:ext cx="24765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247650</xdr:colOff>
      <xdr:row>11</xdr:row>
      <xdr:rowOff>19050</xdr:rowOff>
    </xdr:to>
    <xdr:pic>
      <xdr:nvPicPr>
        <xdr:cNvPr id="7" name="图片 6"/>
        <xdr:cNvPicPr>
          <a:picLocks noChangeAspect="1"/>
        </xdr:cNvPicPr>
      </xdr:nvPicPr>
      <xdr:blipFill>
        <a:blip r:embed="rId7" r:link="rId2"/>
        <a:stretch>
          <a:fillRect/>
        </a:stretch>
      </xdr:blipFill>
      <xdr:spPr>
        <a:xfrm>
          <a:off x="685800" y="1905000"/>
          <a:ext cx="24765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247650</xdr:colOff>
      <xdr:row>13</xdr:row>
      <xdr:rowOff>19050</xdr:rowOff>
    </xdr:to>
    <xdr:pic>
      <xdr:nvPicPr>
        <xdr:cNvPr id="8" name="图片 7"/>
        <xdr:cNvPicPr>
          <a:picLocks noChangeAspect="1"/>
        </xdr:cNvPicPr>
      </xdr:nvPicPr>
      <xdr:blipFill>
        <a:blip r:embed="rId8" r:link="rId2"/>
        <a:stretch>
          <a:fillRect/>
        </a:stretch>
      </xdr:blipFill>
      <xdr:spPr>
        <a:xfrm>
          <a:off x="685800" y="2247900"/>
          <a:ext cx="24765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247650</xdr:colOff>
      <xdr:row>14</xdr:row>
      <xdr:rowOff>19050</xdr:rowOff>
    </xdr:to>
    <xdr:pic>
      <xdr:nvPicPr>
        <xdr:cNvPr id="9" name="图片 8"/>
        <xdr:cNvPicPr>
          <a:picLocks noChangeAspect="1"/>
        </xdr:cNvPicPr>
      </xdr:nvPicPr>
      <xdr:blipFill>
        <a:blip r:embed="rId9" r:link="rId2"/>
        <a:stretch>
          <a:fillRect/>
        </a:stretch>
      </xdr:blipFill>
      <xdr:spPr>
        <a:xfrm>
          <a:off x="685800" y="2419350"/>
          <a:ext cx="24765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57150</xdr:colOff>
      <xdr:row>17</xdr:row>
      <xdr:rowOff>19050</xdr:rowOff>
    </xdr:to>
    <xdr:pic>
      <xdr:nvPicPr>
        <xdr:cNvPr id="10" name="图片 9"/>
        <xdr:cNvPicPr>
          <a:picLocks noChangeAspect="1"/>
        </xdr:cNvPicPr>
      </xdr:nvPicPr>
      <xdr:blipFill>
        <a:blip r:embed="rId10" r:link="rId2"/>
        <a:stretch>
          <a:fillRect/>
        </a:stretch>
      </xdr:blipFill>
      <xdr:spPr>
        <a:xfrm>
          <a:off x="685800" y="2952750"/>
          <a:ext cx="5715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57150</xdr:colOff>
      <xdr:row>17</xdr:row>
      <xdr:rowOff>19050</xdr:rowOff>
    </xdr:to>
    <xdr:pic>
      <xdr:nvPicPr>
        <xdr:cNvPr id="11" name="图片 10"/>
        <xdr:cNvPicPr>
          <a:picLocks noChangeAspect="1"/>
        </xdr:cNvPicPr>
      </xdr:nvPicPr>
      <xdr:blipFill>
        <a:blip r:embed="rId11" r:link="rId2"/>
        <a:stretch>
          <a:fillRect/>
        </a:stretch>
      </xdr:blipFill>
      <xdr:spPr>
        <a:xfrm>
          <a:off x="685800" y="2952750"/>
          <a:ext cx="5715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78">
    <a:dk1>
      <a:srgbClr val="000000"/>
    </a:dk1>
    <a:lt1>
      <a:srgbClr val="FFFFFF"/>
    </a:lt1>
    <a:dk2>
      <a:srgbClr val="0C0E1F"/>
    </a:dk2>
    <a:lt2>
      <a:srgbClr val="FEFFFF"/>
    </a:lt2>
    <a:accent1>
      <a:srgbClr val="FF723B"/>
    </a:accent1>
    <a:accent2>
      <a:srgbClr val="1CC7F8"/>
    </a:accent2>
    <a:accent3>
      <a:srgbClr val="FFB619"/>
    </a:accent3>
    <a:accent4>
      <a:srgbClr val="09C55D"/>
    </a:accent4>
    <a:accent5>
      <a:srgbClr val="B85AFA"/>
    </a:accent5>
    <a:accent6>
      <a:srgbClr val="5569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自定义 78">
    <a:dk1>
      <a:srgbClr val="000000"/>
    </a:dk1>
    <a:lt1>
      <a:srgbClr val="FFFFFF"/>
    </a:lt1>
    <a:dk2>
      <a:srgbClr val="0C0E1F"/>
    </a:dk2>
    <a:lt2>
      <a:srgbClr val="FEFFFF"/>
    </a:lt2>
    <a:accent1>
      <a:srgbClr val="FF723B"/>
    </a:accent1>
    <a:accent2>
      <a:srgbClr val="1CC7F8"/>
    </a:accent2>
    <a:accent3>
      <a:srgbClr val="FFB619"/>
    </a:accent3>
    <a:accent4>
      <a:srgbClr val="09C55D"/>
    </a:accent4>
    <a:accent5>
      <a:srgbClr val="B85AFA"/>
    </a:accent5>
    <a:accent6>
      <a:srgbClr val="5569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自定义 78">
    <a:dk1>
      <a:srgbClr val="000000"/>
    </a:dk1>
    <a:lt1>
      <a:srgbClr val="FFFFFF"/>
    </a:lt1>
    <a:dk2>
      <a:srgbClr val="0C0E1F"/>
    </a:dk2>
    <a:lt2>
      <a:srgbClr val="FEFFFF"/>
    </a:lt2>
    <a:accent1>
      <a:srgbClr val="FF723B"/>
    </a:accent1>
    <a:accent2>
      <a:srgbClr val="1CC7F8"/>
    </a:accent2>
    <a:accent3>
      <a:srgbClr val="FFB619"/>
    </a:accent3>
    <a:accent4>
      <a:srgbClr val="09C55D"/>
    </a:accent4>
    <a:accent5>
      <a:srgbClr val="B85AFA"/>
    </a:accent5>
    <a:accent6>
      <a:srgbClr val="5569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自定义 78">
    <a:dk1>
      <a:srgbClr val="000000"/>
    </a:dk1>
    <a:lt1>
      <a:srgbClr val="FFFFFF"/>
    </a:lt1>
    <a:dk2>
      <a:srgbClr val="0C0E1F"/>
    </a:dk2>
    <a:lt2>
      <a:srgbClr val="FEFFFF"/>
    </a:lt2>
    <a:accent1>
      <a:srgbClr val="FF723B"/>
    </a:accent1>
    <a:accent2>
      <a:srgbClr val="1CC7F8"/>
    </a:accent2>
    <a:accent3>
      <a:srgbClr val="FFB619"/>
    </a:accent3>
    <a:accent4>
      <a:srgbClr val="09C55D"/>
    </a:accent4>
    <a:accent5>
      <a:srgbClr val="B85AFA"/>
    </a:accent5>
    <a:accent6>
      <a:srgbClr val="5569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自定义 78">
    <a:dk1>
      <a:srgbClr val="000000"/>
    </a:dk1>
    <a:lt1>
      <a:srgbClr val="FFFFFF"/>
    </a:lt1>
    <a:dk2>
      <a:srgbClr val="0C0E1F"/>
    </a:dk2>
    <a:lt2>
      <a:srgbClr val="FEFFFF"/>
    </a:lt2>
    <a:accent1>
      <a:srgbClr val="FF723B"/>
    </a:accent1>
    <a:accent2>
      <a:srgbClr val="1CC7F8"/>
    </a:accent2>
    <a:accent3>
      <a:srgbClr val="FFB619"/>
    </a:accent3>
    <a:accent4>
      <a:srgbClr val="09C55D"/>
    </a:accent4>
    <a:accent5>
      <a:srgbClr val="B85AFA"/>
    </a:accent5>
    <a:accent6>
      <a:srgbClr val="5569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自定义 78">
    <a:dk1>
      <a:srgbClr val="000000"/>
    </a:dk1>
    <a:lt1>
      <a:srgbClr val="FFFFFF"/>
    </a:lt1>
    <a:dk2>
      <a:srgbClr val="0C0E1F"/>
    </a:dk2>
    <a:lt2>
      <a:srgbClr val="FEFFFF"/>
    </a:lt2>
    <a:accent1>
      <a:srgbClr val="FF723B"/>
    </a:accent1>
    <a:accent2>
      <a:srgbClr val="1CC7F8"/>
    </a:accent2>
    <a:accent3>
      <a:srgbClr val="FFB619"/>
    </a:accent3>
    <a:accent4>
      <a:srgbClr val="09C55D"/>
    </a:accent4>
    <a:accent5>
      <a:srgbClr val="B85AFA"/>
    </a:accent5>
    <a:accent6>
      <a:srgbClr val="5569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自定义 78">
    <a:dk1>
      <a:srgbClr val="000000"/>
    </a:dk1>
    <a:lt1>
      <a:srgbClr val="FFFFFF"/>
    </a:lt1>
    <a:dk2>
      <a:srgbClr val="0C0E1F"/>
    </a:dk2>
    <a:lt2>
      <a:srgbClr val="FEFFFF"/>
    </a:lt2>
    <a:accent1>
      <a:srgbClr val="FF723B"/>
    </a:accent1>
    <a:accent2>
      <a:srgbClr val="1CC7F8"/>
    </a:accent2>
    <a:accent3>
      <a:srgbClr val="FFB619"/>
    </a:accent3>
    <a:accent4>
      <a:srgbClr val="09C55D"/>
    </a:accent4>
    <a:accent5>
      <a:srgbClr val="B85AFA"/>
    </a:accent5>
    <a:accent6>
      <a:srgbClr val="5569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自定义 78">
    <a:dk1>
      <a:srgbClr val="000000"/>
    </a:dk1>
    <a:lt1>
      <a:srgbClr val="FFFFFF"/>
    </a:lt1>
    <a:dk2>
      <a:srgbClr val="0C0E1F"/>
    </a:dk2>
    <a:lt2>
      <a:srgbClr val="FEFFFF"/>
    </a:lt2>
    <a:accent1>
      <a:srgbClr val="FF723B"/>
    </a:accent1>
    <a:accent2>
      <a:srgbClr val="1CC7F8"/>
    </a:accent2>
    <a:accent3>
      <a:srgbClr val="FFB619"/>
    </a:accent3>
    <a:accent4>
      <a:srgbClr val="09C55D"/>
    </a:accent4>
    <a:accent5>
      <a:srgbClr val="B85AFA"/>
    </a:accent5>
    <a:accent6>
      <a:srgbClr val="5569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自定义 78">
    <a:dk1>
      <a:srgbClr val="000000"/>
    </a:dk1>
    <a:lt1>
      <a:srgbClr val="FFFFFF"/>
    </a:lt1>
    <a:dk2>
      <a:srgbClr val="0C0E1F"/>
    </a:dk2>
    <a:lt2>
      <a:srgbClr val="FEFFFF"/>
    </a:lt2>
    <a:accent1>
      <a:srgbClr val="FF723B"/>
    </a:accent1>
    <a:accent2>
      <a:srgbClr val="1CC7F8"/>
    </a:accent2>
    <a:accent3>
      <a:srgbClr val="FFB619"/>
    </a:accent3>
    <a:accent4>
      <a:srgbClr val="09C55D"/>
    </a:accent4>
    <a:accent5>
      <a:srgbClr val="B85AFA"/>
    </a:accent5>
    <a:accent6>
      <a:srgbClr val="5569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自定义 78">
    <a:dk1>
      <a:srgbClr val="000000"/>
    </a:dk1>
    <a:lt1>
      <a:srgbClr val="FFFFFF"/>
    </a:lt1>
    <a:dk2>
      <a:srgbClr val="0C0E1F"/>
    </a:dk2>
    <a:lt2>
      <a:srgbClr val="FEFFFF"/>
    </a:lt2>
    <a:accent1>
      <a:srgbClr val="FF723B"/>
    </a:accent1>
    <a:accent2>
      <a:srgbClr val="1CC7F8"/>
    </a:accent2>
    <a:accent3>
      <a:srgbClr val="FFB619"/>
    </a:accent3>
    <a:accent4>
      <a:srgbClr val="09C55D"/>
    </a:accent4>
    <a:accent5>
      <a:srgbClr val="B85AFA"/>
    </a:accent5>
    <a:accent6>
      <a:srgbClr val="5569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自定义 78">
    <a:dk1>
      <a:srgbClr val="000000"/>
    </a:dk1>
    <a:lt1>
      <a:srgbClr val="FFFFFF"/>
    </a:lt1>
    <a:dk2>
      <a:srgbClr val="0C0E1F"/>
    </a:dk2>
    <a:lt2>
      <a:srgbClr val="FEFFFF"/>
    </a:lt2>
    <a:accent1>
      <a:srgbClr val="FF723B"/>
    </a:accent1>
    <a:accent2>
      <a:srgbClr val="1CC7F8"/>
    </a:accent2>
    <a:accent3>
      <a:srgbClr val="FFB619"/>
    </a:accent3>
    <a:accent4>
      <a:srgbClr val="09C55D"/>
    </a:accent4>
    <a:accent5>
      <a:srgbClr val="B85AFA"/>
    </a:accent5>
    <a:accent6>
      <a:srgbClr val="5569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自定义 78">
    <a:dk1>
      <a:srgbClr val="000000"/>
    </a:dk1>
    <a:lt1>
      <a:srgbClr val="FFFFFF"/>
    </a:lt1>
    <a:dk2>
      <a:srgbClr val="0C0E1F"/>
    </a:dk2>
    <a:lt2>
      <a:srgbClr val="FEFFFF"/>
    </a:lt2>
    <a:accent1>
      <a:srgbClr val="FF723B"/>
    </a:accent1>
    <a:accent2>
      <a:srgbClr val="1CC7F8"/>
    </a:accent2>
    <a:accent3>
      <a:srgbClr val="FFB619"/>
    </a:accent3>
    <a:accent4>
      <a:srgbClr val="09C55D"/>
    </a:accent4>
    <a:accent5>
      <a:srgbClr val="B85AFA"/>
    </a:accent5>
    <a:accent6>
      <a:srgbClr val="5569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自定义 78">
    <a:dk1>
      <a:srgbClr val="000000"/>
    </a:dk1>
    <a:lt1>
      <a:srgbClr val="FFFFFF"/>
    </a:lt1>
    <a:dk2>
      <a:srgbClr val="0C0E1F"/>
    </a:dk2>
    <a:lt2>
      <a:srgbClr val="FEFFFF"/>
    </a:lt2>
    <a:accent1>
      <a:srgbClr val="FF723B"/>
    </a:accent1>
    <a:accent2>
      <a:srgbClr val="1CC7F8"/>
    </a:accent2>
    <a:accent3>
      <a:srgbClr val="FFB619"/>
    </a:accent3>
    <a:accent4>
      <a:srgbClr val="09C55D"/>
    </a:accent4>
    <a:accent5>
      <a:srgbClr val="B85AFA"/>
    </a:accent5>
    <a:accent6>
      <a:srgbClr val="5569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自定义 78">
    <a:dk1>
      <a:srgbClr val="000000"/>
    </a:dk1>
    <a:lt1>
      <a:srgbClr val="FFFFFF"/>
    </a:lt1>
    <a:dk2>
      <a:srgbClr val="0C0E1F"/>
    </a:dk2>
    <a:lt2>
      <a:srgbClr val="FEFFFF"/>
    </a:lt2>
    <a:accent1>
      <a:srgbClr val="FF723B"/>
    </a:accent1>
    <a:accent2>
      <a:srgbClr val="1CC7F8"/>
    </a:accent2>
    <a:accent3>
      <a:srgbClr val="FFB619"/>
    </a:accent3>
    <a:accent4>
      <a:srgbClr val="09C55D"/>
    </a:accent4>
    <a:accent5>
      <a:srgbClr val="B85AFA"/>
    </a:accent5>
    <a:accent6>
      <a:srgbClr val="5569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E36" sqref="E36"/>
    </sheetView>
  </sheetViews>
  <sheetFormatPr defaultColWidth="9" defaultRowHeight="13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2006</v>
      </c>
      <c r="B2" s="19">
        <v>4.44554455445545</v>
      </c>
      <c r="C2" s="19">
        <v>3.54362416107383</v>
      </c>
      <c r="D2" s="19">
        <v>3.7</v>
      </c>
      <c r="E2" s="19">
        <v>6.33333333333333</v>
      </c>
      <c r="F2" s="19">
        <v>6.5</v>
      </c>
    </row>
    <row r="3" spans="1:6">
      <c r="A3">
        <v>2007</v>
      </c>
      <c r="B3" s="19">
        <v>4.76530612244898</v>
      </c>
      <c r="C3" s="19">
        <v>4.3921568627451</v>
      </c>
      <c r="D3" s="19">
        <v>7.96774193548387</v>
      </c>
      <c r="E3" s="19">
        <v>1.5</v>
      </c>
      <c r="F3" s="19">
        <v>6.06666666666667</v>
      </c>
    </row>
    <row r="4" spans="1:6">
      <c r="A4">
        <v>2008</v>
      </c>
      <c r="B4" s="19">
        <v>3.45054945054945</v>
      </c>
      <c r="C4" s="19">
        <v>4.54335260115607</v>
      </c>
      <c r="D4" s="19">
        <v>4.33333333333333</v>
      </c>
      <c r="E4" s="19">
        <v>5</v>
      </c>
      <c r="F4" s="19">
        <v>5.96875</v>
      </c>
    </row>
    <row r="5" spans="1:6">
      <c r="A5">
        <v>2009</v>
      </c>
      <c r="B5" s="19">
        <v>4.02729044834308</v>
      </c>
      <c r="C5" s="19">
        <v>4.1866028708134</v>
      </c>
      <c r="D5" s="19">
        <v>2.67885117493473</v>
      </c>
      <c r="E5" s="19">
        <v>6.40963855421687</v>
      </c>
      <c r="F5" s="19">
        <v>5.79699248120301</v>
      </c>
    </row>
    <row r="6" spans="1:6">
      <c r="A6">
        <v>2010</v>
      </c>
      <c r="B6" s="19">
        <v>3.47852760736196</v>
      </c>
      <c r="C6" s="19">
        <v>3.82162162162162</v>
      </c>
      <c r="D6" s="19">
        <v>5.65217391304348</v>
      </c>
      <c r="E6" s="19">
        <v>7.66115702479339</v>
      </c>
      <c r="F6" s="19">
        <v>4.63366336633663</v>
      </c>
    </row>
    <row r="7" spans="1:6">
      <c r="A7">
        <v>2011</v>
      </c>
      <c r="B7" s="19">
        <v>3.985</v>
      </c>
      <c r="C7" s="19">
        <v>4.20212765957447</v>
      </c>
      <c r="D7" s="19">
        <v>4.86243386243386</v>
      </c>
      <c r="E7" s="19">
        <v>6.81147540983607</v>
      </c>
      <c r="F7" s="19">
        <v>5.15671641791045</v>
      </c>
    </row>
    <row r="8" spans="1:6">
      <c r="A8">
        <v>2012</v>
      </c>
      <c r="B8" s="19">
        <v>4.4185393258427</v>
      </c>
      <c r="C8" s="19">
        <v>3.87837837837838</v>
      </c>
      <c r="D8" s="19">
        <v>3.53846153846154</v>
      </c>
      <c r="E8" s="19">
        <v>4.21052631578947</v>
      </c>
      <c r="F8" s="19">
        <v>4.85853658536585</v>
      </c>
    </row>
    <row r="9" spans="1:6">
      <c r="A9">
        <v>2013</v>
      </c>
      <c r="B9" s="19">
        <v>3.33884297520661</v>
      </c>
      <c r="C9" s="19">
        <v>4.02325581395349</v>
      </c>
      <c r="D9" s="19">
        <v>4.49253731343284</v>
      </c>
      <c r="E9" s="19">
        <v>5.14285714285714</v>
      </c>
      <c r="F9" s="19">
        <v>5.27049180327869</v>
      </c>
    </row>
    <row r="10" spans="1:6">
      <c r="A10">
        <v>2014</v>
      </c>
      <c r="B10" s="19">
        <v>3.58441558441558</v>
      </c>
      <c r="C10" s="19">
        <v>3.65853658536585</v>
      </c>
      <c r="D10" s="19">
        <v>4.09375</v>
      </c>
      <c r="E10" s="19">
        <v>5.17543859649123</v>
      </c>
      <c r="F10" s="19">
        <v>5.04285714285714</v>
      </c>
    </row>
    <row r="11" spans="1:6">
      <c r="A11">
        <v>2015</v>
      </c>
      <c r="B11" s="19">
        <v>4.27622377622378</v>
      </c>
      <c r="C11" s="19">
        <v>3.38888888888889</v>
      </c>
      <c r="D11" s="19">
        <v>4.19758064516129</v>
      </c>
      <c r="E11" s="19">
        <v>4.56315789473684</v>
      </c>
      <c r="F11" s="19">
        <v>6.11881188118812</v>
      </c>
    </row>
    <row r="12" spans="1:6">
      <c r="A12">
        <v>2016</v>
      </c>
      <c r="B12" s="19">
        <v>3.96330275229358</v>
      </c>
      <c r="C12" s="19">
        <v>3.26</v>
      </c>
      <c r="D12" s="19">
        <v>5.11515151515152</v>
      </c>
      <c r="E12" s="19">
        <v>5.0738255033557</v>
      </c>
      <c r="F12" s="19">
        <v>7.41379310344828</v>
      </c>
    </row>
    <row r="13" spans="1:6">
      <c r="A13">
        <v>2017</v>
      </c>
      <c r="B13" s="19">
        <v>3.9620253164557</v>
      </c>
      <c r="C13" s="19">
        <v>7.04878048780488</v>
      </c>
      <c r="D13" s="19">
        <v>4.62</v>
      </c>
      <c r="E13" s="19">
        <v>6.00862068965517</v>
      </c>
      <c r="F13" s="19">
        <v>6.75454545454545</v>
      </c>
    </row>
    <row r="14" spans="1:6">
      <c r="A14">
        <v>2018</v>
      </c>
      <c r="B14" s="19">
        <v>4.09944751381216</v>
      </c>
      <c r="C14" s="19">
        <v>3.67391304347826</v>
      </c>
      <c r="D14" s="19">
        <v>4.91627906976744</v>
      </c>
      <c r="E14" s="19">
        <v>4.87581699346405</v>
      </c>
      <c r="F14" s="19">
        <v>6.64655172413793</v>
      </c>
    </row>
    <row r="15" spans="1:6">
      <c r="A15">
        <v>2019</v>
      </c>
      <c r="B15" s="19">
        <v>3.96534653465347</v>
      </c>
      <c r="C15" s="19">
        <v>3.28985507246377</v>
      </c>
      <c r="D15" s="19">
        <v>4.91603053435114</v>
      </c>
      <c r="E15" s="19">
        <v>5.64071856287425</v>
      </c>
      <c r="F15" s="19">
        <v>5.50735294117647</v>
      </c>
    </row>
    <row r="16" spans="1:6">
      <c r="A16">
        <v>2020</v>
      </c>
      <c r="B16" s="19">
        <v>3.39922480620155</v>
      </c>
      <c r="C16" s="19">
        <v>3.62162162162162</v>
      </c>
      <c r="D16" s="19">
        <v>5.83157894736842</v>
      </c>
      <c r="E16" s="19">
        <v>4.40476190476191</v>
      </c>
      <c r="F16" s="19">
        <v>7.37777777777778</v>
      </c>
    </row>
    <row r="17" spans="1:6">
      <c r="A17">
        <v>2021</v>
      </c>
      <c r="B17" s="19">
        <v>3.98106060606061</v>
      </c>
      <c r="C17" s="19">
        <v>5.5531914893617</v>
      </c>
      <c r="D17" s="19">
        <v>5.06730769230769</v>
      </c>
      <c r="E17" s="19">
        <v>3.92307692307692</v>
      </c>
      <c r="F17" s="19">
        <v>7.70731707317073</v>
      </c>
    </row>
    <row r="18" spans="1:6">
      <c r="A18">
        <v>2022</v>
      </c>
      <c r="B18" s="19">
        <v>4.11320754716981</v>
      </c>
      <c r="C18" s="19">
        <v>3.15789473684211</v>
      </c>
      <c r="D18" s="19">
        <v>2.63698630136986</v>
      </c>
      <c r="E18" s="19">
        <v>3.93877551020408</v>
      </c>
      <c r="F18" s="19">
        <v>8.60869565217391</v>
      </c>
    </row>
    <row r="19" spans="1:6">
      <c r="A19">
        <v>2023</v>
      </c>
      <c r="B19" s="19">
        <v>3.78787878787879</v>
      </c>
      <c r="C19" s="19">
        <v>3.47647058823529</v>
      </c>
      <c r="D19" s="19">
        <v>3.06716417910448</v>
      </c>
      <c r="E19" s="19">
        <v>4.30263157894737</v>
      </c>
      <c r="F19" s="19">
        <v>8.45454545454546</v>
      </c>
    </row>
    <row r="27" spans="12:12">
      <c r="L27" s="18" t="s">
        <v>6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8"/>
  <sheetViews>
    <sheetView workbookViewId="0">
      <selection activeCell="L16" sqref="L16"/>
    </sheetView>
  </sheetViews>
  <sheetFormatPr defaultColWidth="9" defaultRowHeight="13.5" outlineLevelCol="6"/>
  <sheetData>
    <row r="2" ht="14.25"/>
    <row r="3" ht="27" spans="2:7">
      <c r="B3" s="6"/>
      <c r="C3" s="7" t="s">
        <v>1</v>
      </c>
      <c r="D3" s="7" t="s">
        <v>4</v>
      </c>
      <c r="E3" s="7" t="s">
        <v>5</v>
      </c>
      <c r="F3" s="7" t="s">
        <v>2</v>
      </c>
      <c r="G3" s="7" t="s">
        <v>3</v>
      </c>
    </row>
    <row r="4" ht="14.25" spans="2:7">
      <c r="B4" s="8"/>
      <c r="C4" s="9">
        <v>353173</v>
      </c>
      <c r="D4" s="9">
        <v>79672</v>
      </c>
      <c r="E4" s="9">
        <v>43720</v>
      </c>
      <c r="F4" s="9">
        <v>128429</v>
      </c>
      <c r="G4" s="9">
        <v>124191</v>
      </c>
    </row>
    <row r="5" spans="2:7">
      <c r="B5" s="8"/>
      <c r="C5" s="9">
        <v>242.9</v>
      </c>
      <c r="D5" s="9">
        <v>47.2</v>
      </c>
      <c r="E5" s="9">
        <v>41.8</v>
      </c>
      <c r="F5" s="9">
        <v>141.6</v>
      </c>
      <c r="G5" s="9">
        <v>201.6</v>
      </c>
    </row>
    <row r="6" spans="2:7">
      <c r="B6" s="10" t="s">
        <v>22</v>
      </c>
      <c r="C6" s="11">
        <f>C5/3.4</f>
        <v>71.4411764705882</v>
      </c>
      <c r="D6" s="11">
        <f>D5/1.8</f>
        <v>26.2222222222222</v>
      </c>
      <c r="E6" s="11">
        <f>E5/1.6</f>
        <v>26.125</v>
      </c>
      <c r="F6" s="11">
        <f>F5/2.6</f>
        <v>54.4615384615385</v>
      </c>
      <c r="G6" s="11">
        <f>G5/5.3</f>
        <v>38.0377358490566</v>
      </c>
    </row>
    <row r="7" spans="2:7">
      <c r="B7" s="8"/>
      <c r="C7" s="9">
        <v>855391</v>
      </c>
      <c r="D7" s="9">
        <v>526532</v>
      </c>
      <c r="E7" s="9">
        <v>370117</v>
      </c>
      <c r="F7" s="9">
        <v>655050</v>
      </c>
      <c r="G7" s="9">
        <v>593697</v>
      </c>
    </row>
    <row r="8" spans="2:7">
      <c r="B8" s="8"/>
      <c r="C8" s="9">
        <v>588.3</v>
      </c>
      <c r="D8" s="9">
        <v>473.5</v>
      </c>
      <c r="E8" s="9">
        <v>353.8</v>
      </c>
      <c r="F8" s="9">
        <v>722.2</v>
      </c>
      <c r="G8" s="9">
        <v>963.8</v>
      </c>
    </row>
    <row r="9" spans="2:7">
      <c r="B9" s="10" t="s">
        <v>23</v>
      </c>
      <c r="C9" s="11">
        <f>C8/3.4</f>
        <v>173.029411764706</v>
      </c>
      <c r="D9" s="11">
        <f>D8/1.8</f>
        <v>263.055555555556</v>
      </c>
      <c r="E9" s="11">
        <f>E8/1.6</f>
        <v>221.125</v>
      </c>
      <c r="F9" s="11">
        <f>F8/2.6</f>
        <v>277.769230769231</v>
      </c>
      <c r="G9" s="11">
        <f>G8/5.3</f>
        <v>181.849056603774</v>
      </c>
    </row>
    <row r="10" spans="2:7">
      <c r="B10" s="8"/>
      <c r="C10" s="9">
        <v>60504</v>
      </c>
      <c r="D10" s="9">
        <v>197770</v>
      </c>
      <c r="E10" s="9">
        <v>133072</v>
      </c>
      <c r="F10" s="9">
        <v>161068</v>
      </c>
      <c r="G10" s="9">
        <v>248684</v>
      </c>
    </row>
    <row r="11" spans="2:7">
      <c r="B11" s="8"/>
      <c r="C11" s="9">
        <v>41.6</v>
      </c>
      <c r="D11" s="9">
        <v>177.9</v>
      </c>
      <c r="E11" s="9">
        <v>127.2</v>
      </c>
      <c r="F11" s="9">
        <v>177.6</v>
      </c>
      <c r="G11" s="9">
        <v>403.7</v>
      </c>
    </row>
    <row r="12" spans="2:7">
      <c r="B12" s="10" t="s">
        <v>24</v>
      </c>
      <c r="C12" s="11">
        <f>C11/13.6</f>
        <v>3.05882352941176</v>
      </c>
      <c r="D12" s="11">
        <f>D11/9.2</f>
        <v>19.3369565217391</v>
      </c>
      <c r="E12" s="11">
        <f>E11/9.7</f>
        <v>13.1134020618557</v>
      </c>
      <c r="F12" s="11">
        <f>F11/11</f>
        <v>16.1454545454545</v>
      </c>
      <c r="G12" s="11">
        <f>G11/22.4</f>
        <v>18.0223214285714</v>
      </c>
    </row>
    <row r="13" spans="2:7">
      <c r="B13" s="8"/>
      <c r="C13" s="9">
        <v>169499</v>
      </c>
      <c r="D13" s="9">
        <v>756422</v>
      </c>
      <c r="E13" s="9">
        <v>404377</v>
      </c>
      <c r="F13" s="9">
        <v>549208</v>
      </c>
      <c r="G13" s="9">
        <v>856340</v>
      </c>
    </row>
    <row r="14" spans="2:7">
      <c r="B14" s="8"/>
      <c r="C14" s="9">
        <v>116.6</v>
      </c>
      <c r="D14" s="9">
        <v>680.2</v>
      </c>
      <c r="E14" s="9">
        <v>386.6</v>
      </c>
      <c r="F14" s="9">
        <v>605.5</v>
      </c>
      <c r="G14" s="9">
        <v>1390.2</v>
      </c>
    </row>
    <row r="15" ht="14.25" spans="2:7">
      <c r="B15" s="12" t="s">
        <v>25</v>
      </c>
      <c r="C15" s="13">
        <f>C14/13.6</f>
        <v>8.57352941176471</v>
      </c>
      <c r="D15" s="13">
        <f>D14/9.2</f>
        <v>73.9347826086957</v>
      </c>
      <c r="E15" s="13">
        <f>E14/9.7</f>
        <v>39.8556701030928</v>
      </c>
      <c r="F15" s="13">
        <f>F14/11</f>
        <v>55.0454545454545</v>
      </c>
      <c r="G15" s="13">
        <f>G14/22.4</f>
        <v>62.0625</v>
      </c>
    </row>
    <row r="16" ht="14.25" spans="2:7">
      <c r="B16" s="14" t="s">
        <v>26</v>
      </c>
      <c r="C16" s="14"/>
      <c r="D16" s="14"/>
      <c r="E16" s="14"/>
      <c r="F16" s="14"/>
      <c r="G16" s="14"/>
    </row>
    <row r="17" spans="2:7">
      <c r="B17" s="14" t="s">
        <v>27</v>
      </c>
      <c r="C17" s="14"/>
      <c r="D17" s="14"/>
      <c r="E17" s="14"/>
      <c r="F17" s="14"/>
      <c r="G17" s="14"/>
    </row>
    <row r="18" spans="2:7">
      <c r="B18" s="14" t="s">
        <v>28</v>
      </c>
      <c r="C18" s="14"/>
      <c r="D18" s="14"/>
      <c r="E18" s="14"/>
      <c r="F18" s="14"/>
      <c r="G18" s="14"/>
    </row>
  </sheetData>
  <mergeCells count="3">
    <mergeCell ref="B16:G16"/>
    <mergeCell ref="B17:G17"/>
    <mergeCell ref="B18:G18"/>
  </mergeCell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selection activeCell="L30" sqref="L30:M30"/>
    </sheetView>
  </sheetViews>
  <sheetFormatPr defaultColWidth="9" defaultRowHeight="13.5" outlineLevelCol="5"/>
  <sheetData>
    <row r="1" spans="1:2">
      <c r="A1" t="s">
        <v>12</v>
      </c>
      <c r="B1" t="s">
        <v>1</v>
      </c>
    </row>
    <row r="2" spans="2:6">
      <c r="B2" t="s">
        <v>29</v>
      </c>
      <c r="C2" t="s">
        <v>30</v>
      </c>
      <c r="D2" t="s">
        <v>31</v>
      </c>
      <c r="E2" t="s">
        <v>13</v>
      </c>
      <c r="F2" t="s">
        <v>32</v>
      </c>
    </row>
    <row r="3" spans="1:6">
      <c r="A3" t="s">
        <v>16</v>
      </c>
      <c r="B3">
        <v>1454</v>
      </c>
      <c r="C3">
        <v>0.045804143707932</v>
      </c>
      <c r="D3">
        <v>89.6778094774765</v>
      </c>
      <c r="E3">
        <v>11.8462547538561</v>
      </c>
      <c r="F3">
        <v>9.49762735908999</v>
      </c>
    </row>
    <row r="4" spans="1:6">
      <c r="A4" t="s">
        <v>33</v>
      </c>
      <c r="B4">
        <v>1454</v>
      </c>
      <c r="C4">
        <v>0.006396882761215</v>
      </c>
      <c r="D4">
        <v>53.9574215083237</v>
      </c>
      <c r="E4">
        <v>3.27159600972847</v>
      </c>
      <c r="F4">
        <v>5.19217596111159</v>
      </c>
    </row>
    <row r="5" spans="1:6">
      <c r="A5" t="s">
        <v>34</v>
      </c>
      <c r="B5">
        <v>1454</v>
      </c>
      <c r="C5">
        <v>-17.436514818195</v>
      </c>
      <c r="D5">
        <v>88.7275930272601</v>
      </c>
      <c r="E5">
        <v>8.57465874412769</v>
      </c>
      <c r="F5">
        <v>8.2674335217151</v>
      </c>
    </row>
    <row r="6" spans="1:2">
      <c r="A6" t="s">
        <v>35</v>
      </c>
      <c r="B6">
        <v>1454</v>
      </c>
    </row>
    <row r="9" spans="1:2">
      <c r="A9" t="s">
        <v>12</v>
      </c>
      <c r="B9" t="s">
        <v>4</v>
      </c>
    </row>
    <row r="10" spans="2:6">
      <c r="B10" t="s">
        <v>29</v>
      </c>
      <c r="C10" t="s">
        <v>30</v>
      </c>
      <c r="D10" t="s">
        <v>31</v>
      </c>
      <c r="E10" t="s">
        <v>13</v>
      </c>
      <c r="F10" t="s">
        <v>32</v>
      </c>
    </row>
    <row r="11" spans="1:6">
      <c r="A11" t="s">
        <v>16</v>
      </c>
      <c r="B11">
        <v>1112</v>
      </c>
      <c r="C11">
        <v>0.021276595744681</v>
      </c>
      <c r="D11">
        <v>29.3355788096795</v>
      </c>
      <c r="E11">
        <v>4.48050065088087</v>
      </c>
      <c r="F11">
        <v>3.18015634598794</v>
      </c>
    </row>
    <row r="12" spans="1:6">
      <c r="A12" t="s">
        <v>33</v>
      </c>
      <c r="B12">
        <v>1112</v>
      </c>
      <c r="C12">
        <v>0.007569386038688</v>
      </c>
      <c r="D12">
        <v>29.7333333333333</v>
      </c>
      <c r="E12">
        <v>0.568601478487163</v>
      </c>
      <c r="F12">
        <v>1.40033841004852</v>
      </c>
    </row>
    <row r="13" spans="1:6">
      <c r="A13" t="s">
        <v>34</v>
      </c>
      <c r="B13">
        <v>1112</v>
      </c>
      <c r="C13">
        <v>-0.509740398401513</v>
      </c>
      <c r="D13">
        <v>23.8161389414925</v>
      </c>
      <c r="E13">
        <v>3.91189917239371</v>
      </c>
      <c r="F13">
        <v>2.85272516481778</v>
      </c>
    </row>
    <row r="14" spans="1:2">
      <c r="A14" t="s">
        <v>35</v>
      </c>
      <c r="B14">
        <v>1112</v>
      </c>
    </row>
    <row r="17" spans="1:2">
      <c r="A17" t="s">
        <v>12</v>
      </c>
      <c r="B17" t="s">
        <v>5</v>
      </c>
    </row>
    <row r="18" spans="2:6">
      <c r="B18" t="s">
        <v>29</v>
      </c>
      <c r="C18" t="s">
        <v>30</v>
      </c>
      <c r="D18" t="s">
        <v>31</v>
      </c>
      <c r="E18" t="s">
        <v>13</v>
      </c>
      <c r="F18" t="s">
        <v>32</v>
      </c>
    </row>
    <row r="19" spans="1:6">
      <c r="A19" t="s">
        <v>33</v>
      </c>
      <c r="B19">
        <v>1046</v>
      </c>
      <c r="C19">
        <v>1.5675665992e-5</v>
      </c>
      <c r="D19">
        <v>32.7483660130719</v>
      </c>
      <c r="E19">
        <v>0.454826273031328</v>
      </c>
      <c r="F19">
        <v>1.55977360643815</v>
      </c>
    </row>
    <row r="20" spans="1:6">
      <c r="A20" t="s">
        <v>34</v>
      </c>
      <c r="B20">
        <v>1046</v>
      </c>
      <c r="C20">
        <v>-0.016923076923077</v>
      </c>
      <c r="D20">
        <v>33.4633201427011</v>
      </c>
      <c r="E20">
        <v>4.77522420082205</v>
      </c>
      <c r="F20">
        <v>3.28730507493567</v>
      </c>
    </row>
    <row r="21" spans="1:6">
      <c r="A21" t="s">
        <v>16</v>
      </c>
      <c r="B21">
        <v>1046</v>
      </c>
      <c r="C21">
        <v>0.01647345942648</v>
      </c>
      <c r="D21">
        <v>47.0741264268823</v>
      </c>
      <c r="E21">
        <v>5.23005047385339</v>
      </c>
      <c r="F21">
        <v>3.76990338593815</v>
      </c>
    </row>
    <row r="22" spans="1:2">
      <c r="A22" t="s">
        <v>35</v>
      </c>
      <c r="B22">
        <v>1046</v>
      </c>
    </row>
    <row r="26" spans="1:2">
      <c r="A26" t="s">
        <v>12</v>
      </c>
      <c r="B26" t="s">
        <v>21</v>
      </c>
    </row>
    <row r="27" spans="2:6">
      <c r="B27" t="s">
        <v>29</v>
      </c>
      <c r="C27" t="s">
        <v>30</v>
      </c>
      <c r="D27" t="s">
        <v>31</v>
      </c>
      <c r="E27" t="s">
        <v>13</v>
      </c>
      <c r="F27" t="s">
        <v>32</v>
      </c>
    </row>
    <row r="28" spans="1:6">
      <c r="A28" t="s">
        <v>33</v>
      </c>
      <c r="B28">
        <v>616</v>
      </c>
      <c r="C28">
        <v>0.010791366906475</v>
      </c>
      <c r="D28">
        <v>72.4907852633409</v>
      </c>
      <c r="E28">
        <v>1.8359722086551</v>
      </c>
      <c r="F28">
        <v>4.11959377991416</v>
      </c>
    </row>
    <row r="29" spans="1:6">
      <c r="A29" t="s">
        <v>34</v>
      </c>
      <c r="B29">
        <v>616</v>
      </c>
      <c r="C29">
        <v>-5.58301796072686</v>
      </c>
      <c r="D29">
        <v>118.758030571841</v>
      </c>
      <c r="E29">
        <v>9.60264160542514</v>
      </c>
      <c r="F29">
        <v>11.0209215841844</v>
      </c>
    </row>
    <row r="30" spans="1:6">
      <c r="A30" t="s">
        <v>16</v>
      </c>
      <c r="B30">
        <v>616</v>
      </c>
      <c r="C30">
        <v>0.264289852109316</v>
      </c>
      <c r="D30">
        <v>142.091844339133</v>
      </c>
      <c r="E30">
        <v>11.4386138140802</v>
      </c>
      <c r="F30">
        <v>12.7861555646648</v>
      </c>
    </row>
    <row r="31" spans="1:2">
      <c r="A31" t="s">
        <v>35</v>
      </c>
      <c r="B31">
        <v>616</v>
      </c>
    </row>
    <row r="34" spans="1:2">
      <c r="A34" t="s">
        <v>12</v>
      </c>
      <c r="B34" t="s">
        <v>20</v>
      </c>
    </row>
    <row r="35" spans="2:6">
      <c r="B35" t="s">
        <v>29</v>
      </c>
      <c r="C35" t="s">
        <v>30</v>
      </c>
      <c r="D35" t="s">
        <v>31</v>
      </c>
      <c r="E35" t="s">
        <v>13</v>
      </c>
      <c r="F35" t="s">
        <v>32</v>
      </c>
    </row>
    <row r="36" spans="1:6">
      <c r="A36" t="s">
        <v>33</v>
      </c>
      <c r="B36">
        <v>907</v>
      </c>
      <c r="C36">
        <v>0.012064343163539</v>
      </c>
      <c r="D36">
        <v>16.7777922077922</v>
      </c>
      <c r="E36">
        <v>1.00143525871309</v>
      </c>
      <c r="F36">
        <v>2.10621850508765</v>
      </c>
    </row>
    <row r="37" spans="1:6">
      <c r="A37" t="s">
        <v>34</v>
      </c>
      <c r="B37">
        <v>907</v>
      </c>
      <c r="C37">
        <v>-0.29561898861142</v>
      </c>
      <c r="D37">
        <v>50.0958124963255</v>
      </c>
      <c r="E37">
        <v>5.20639575549858</v>
      </c>
      <c r="F37">
        <v>5.85582199747447</v>
      </c>
    </row>
    <row r="38" spans="1:6">
      <c r="A38" t="s">
        <v>16</v>
      </c>
      <c r="B38">
        <v>907</v>
      </c>
      <c r="C38">
        <v>0.048275862068966</v>
      </c>
      <c r="D38">
        <v>55.7556096318442</v>
      </c>
      <c r="E38">
        <v>6.20783101421167</v>
      </c>
      <c r="F38">
        <v>6.55727424882172</v>
      </c>
    </row>
    <row r="39" spans="1:2">
      <c r="A39" t="s">
        <v>35</v>
      </c>
      <c r="B39">
        <v>907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W44"/>
  <sheetViews>
    <sheetView topLeftCell="A13" workbookViewId="0">
      <selection activeCell="A1" sqref="$A1:$XFD1048576"/>
    </sheetView>
  </sheetViews>
  <sheetFormatPr defaultColWidth="9" defaultRowHeight="13.5"/>
  <sheetData>
    <row r="2" spans="4:17">
      <c r="D2" t="s">
        <v>36</v>
      </c>
      <c r="Q2" t="s">
        <v>37</v>
      </c>
    </row>
    <row r="4" spans="1:14">
      <c r="A4" t="s">
        <v>12</v>
      </c>
      <c r="N4" t="s">
        <v>12</v>
      </c>
    </row>
    <row r="5" spans="2:22">
      <c r="B5" t="s">
        <v>29</v>
      </c>
      <c r="C5" t="s">
        <v>30</v>
      </c>
      <c r="D5" t="s">
        <v>31</v>
      </c>
      <c r="E5" t="s">
        <v>13</v>
      </c>
      <c r="F5" t="s">
        <v>32</v>
      </c>
      <c r="G5" t="s">
        <v>38</v>
      </c>
      <c r="I5" t="s">
        <v>39</v>
      </c>
      <c r="O5" t="s">
        <v>29</v>
      </c>
      <c r="P5" t="s">
        <v>30</v>
      </c>
      <c r="Q5" t="s">
        <v>31</v>
      </c>
      <c r="R5" t="s">
        <v>13</v>
      </c>
      <c r="S5" t="s">
        <v>32</v>
      </c>
      <c r="T5" t="s">
        <v>38</v>
      </c>
      <c r="V5" t="s">
        <v>39</v>
      </c>
    </row>
    <row r="6" spans="2:23">
      <c r="B6" t="s">
        <v>40</v>
      </c>
      <c r="C6" t="s">
        <v>40</v>
      </c>
      <c r="D6" t="s">
        <v>40</v>
      </c>
      <c r="E6" t="s">
        <v>40</v>
      </c>
      <c r="F6" t="s">
        <v>40</v>
      </c>
      <c r="G6" t="s">
        <v>40</v>
      </c>
      <c r="H6" t="s">
        <v>41</v>
      </c>
      <c r="I6" t="s">
        <v>40</v>
      </c>
      <c r="J6" t="s">
        <v>41</v>
      </c>
      <c r="O6" t="s">
        <v>40</v>
      </c>
      <c r="P6" t="s">
        <v>40</v>
      </c>
      <c r="Q6" t="s">
        <v>40</v>
      </c>
      <c r="R6" t="s">
        <v>40</v>
      </c>
      <c r="S6" t="s">
        <v>40</v>
      </c>
      <c r="T6" t="s">
        <v>40</v>
      </c>
      <c r="U6" t="s">
        <v>41</v>
      </c>
      <c r="V6" t="s">
        <v>40</v>
      </c>
      <c r="W6" t="s">
        <v>41</v>
      </c>
    </row>
    <row r="7" spans="1:23">
      <c r="A7" t="s">
        <v>42</v>
      </c>
      <c r="B7">
        <v>1454</v>
      </c>
      <c r="C7">
        <v>1</v>
      </c>
      <c r="D7">
        <v>26</v>
      </c>
      <c r="E7">
        <v>4.46</v>
      </c>
      <c r="F7">
        <v>3.274</v>
      </c>
      <c r="G7">
        <v>1.999</v>
      </c>
      <c r="H7">
        <v>0.064</v>
      </c>
      <c r="I7">
        <v>6.409</v>
      </c>
      <c r="J7">
        <v>0.128</v>
      </c>
      <c r="N7" t="s">
        <v>42</v>
      </c>
      <c r="O7">
        <v>1112</v>
      </c>
      <c r="P7">
        <v>1</v>
      </c>
      <c r="Q7">
        <v>10</v>
      </c>
      <c r="R7">
        <v>2.6</v>
      </c>
      <c r="S7">
        <v>1.398</v>
      </c>
      <c r="T7">
        <v>1.074</v>
      </c>
      <c r="U7">
        <v>0.073</v>
      </c>
      <c r="V7">
        <v>1.792</v>
      </c>
      <c r="W7">
        <v>0.147</v>
      </c>
    </row>
    <row r="8" spans="1:23">
      <c r="A8" t="s">
        <v>43</v>
      </c>
      <c r="B8">
        <v>1454</v>
      </c>
      <c r="C8">
        <v>1</v>
      </c>
      <c r="D8">
        <v>14</v>
      </c>
      <c r="E8">
        <v>4.48</v>
      </c>
      <c r="F8">
        <v>1.418</v>
      </c>
      <c r="G8">
        <v>1.314</v>
      </c>
      <c r="H8">
        <v>0.064</v>
      </c>
      <c r="I8">
        <v>3.478</v>
      </c>
      <c r="J8">
        <v>0.128</v>
      </c>
      <c r="N8" t="s">
        <v>43</v>
      </c>
      <c r="O8">
        <v>1112</v>
      </c>
      <c r="P8">
        <v>1</v>
      </c>
      <c r="Q8">
        <v>7</v>
      </c>
      <c r="R8">
        <v>3.22</v>
      </c>
      <c r="S8">
        <v>0.89</v>
      </c>
      <c r="T8">
        <v>0.202</v>
      </c>
      <c r="U8">
        <v>0.073</v>
      </c>
      <c r="V8">
        <v>0.371</v>
      </c>
      <c r="W8">
        <v>0.147</v>
      </c>
    </row>
    <row r="9" spans="1:23">
      <c r="A9" t="s">
        <v>44</v>
      </c>
      <c r="B9">
        <v>1454</v>
      </c>
      <c r="C9">
        <v>1</v>
      </c>
      <c r="D9">
        <v>13</v>
      </c>
      <c r="E9">
        <v>2.4</v>
      </c>
      <c r="F9">
        <v>1.775</v>
      </c>
      <c r="G9">
        <v>2.174</v>
      </c>
      <c r="H9">
        <v>0.064</v>
      </c>
      <c r="I9">
        <v>6.703</v>
      </c>
      <c r="J9">
        <v>0.128</v>
      </c>
      <c r="N9" t="s">
        <v>44</v>
      </c>
      <c r="O9">
        <v>1112</v>
      </c>
      <c r="P9">
        <v>1</v>
      </c>
      <c r="Q9">
        <v>8</v>
      </c>
      <c r="R9">
        <v>1.86</v>
      </c>
      <c r="S9">
        <v>0.935</v>
      </c>
      <c r="T9">
        <v>1.678</v>
      </c>
      <c r="U9">
        <v>0.073</v>
      </c>
      <c r="V9">
        <v>5.019</v>
      </c>
      <c r="W9">
        <v>0.147</v>
      </c>
    </row>
    <row r="10" spans="1:23">
      <c r="A10" t="s">
        <v>45</v>
      </c>
      <c r="B10">
        <v>1454</v>
      </c>
      <c r="C10">
        <v>1</v>
      </c>
      <c r="D10">
        <v>41</v>
      </c>
      <c r="E10">
        <v>9.2</v>
      </c>
      <c r="F10">
        <v>4.875</v>
      </c>
      <c r="G10">
        <v>3.145</v>
      </c>
      <c r="H10">
        <v>0.064</v>
      </c>
      <c r="I10">
        <v>14.453</v>
      </c>
      <c r="J10">
        <v>0.128</v>
      </c>
      <c r="N10" t="s">
        <v>45</v>
      </c>
      <c r="O10">
        <v>1112</v>
      </c>
      <c r="P10">
        <v>1</v>
      </c>
      <c r="Q10">
        <v>10</v>
      </c>
      <c r="R10">
        <v>1.43</v>
      </c>
      <c r="S10">
        <v>1.497</v>
      </c>
      <c r="T10">
        <v>3.865</v>
      </c>
      <c r="U10">
        <v>0.073</v>
      </c>
      <c r="V10">
        <v>14.609</v>
      </c>
      <c r="W10">
        <v>0.147</v>
      </c>
    </row>
    <row r="11" spans="1:23">
      <c r="A11" t="s">
        <v>46</v>
      </c>
      <c r="B11">
        <v>1454</v>
      </c>
      <c r="C11">
        <v>0</v>
      </c>
      <c r="D11">
        <v>7</v>
      </c>
      <c r="E11">
        <v>0.17</v>
      </c>
      <c r="F11">
        <v>0.649</v>
      </c>
      <c r="G11">
        <v>5.46</v>
      </c>
      <c r="H11">
        <v>0.064</v>
      </c>
      <c r="I11">
        <v>36.599</v>
      </c>
      <c r="J11">
        <v>0.128</v>
      </c>
      <c r="N11" t="s">
        <v>46</v>
      </c>
      <c r="O11">
        <v>1112</v>
      </c>
      <c r="P11">
        <v>0</v>
      </c>
      <c r="Q11">
        <v>5</v>
      </c>
      <c r="R11">
        <v>0.1</v>
      </c>
      <c r="S11">
        <v>0.431</v>
      </c>
      <c r="T11">
        <v>5.914</v>
      </c>
      <c r="U11">
        <v>0.073</v>
      </c>
      <c r="V11">
        <v>42.242</v>
      </c>
      <c r="W11">
        <v>0.147</v>
      </c>
    </row>
    <row r="12" spans="1:23">
      <c r="A12" t="s">
        <v>47</v>
      </c>
      <c r="B12">
        <v>1454</v>
      </c>
      <c r="C12">
        <v>0</v>
      </c>
      <c r="D12">
        <v>9</v>
      </c>
      <c r="E12">
        <v>0.14</v>
      </c>
      <c r="F12">
        <v>0.659</v>
      </c>
      <c r="G12">
        <v>7.259</v>
      </c>
      <c r="H12">
        <v>0.064</v>
      </c>
      <c r="I12">
        <v>68.548</v>
      </c>
      <c r="J12">
        <v>0.128</v>
      </c>
      <c r="N12" t="s">
        <v>47</v>
      </c>
      <c r="O12">
        <v>1112</v>
      </c>
      <c r="P12">
        <v>0</v>
      </c>
      <c r="Q12">
        <v>12</v>
      </c>
      <c r="R12">
        <v>0.13</v>
      </c>
      <c r="S12">
        <v>0.694</v>
      </c>
      <c r="T12">
        <v>8.569</v>
      </c>
      <c r="U12">
        <v>0.073</v>
      </c>
      <c r="V12">
        <v>102.263</v>
      </c>
      <c r="W12">
        <v>0.147</v>
      </c>
    </row>
    <row r="13" spans="1:23">
      <c r="A13" t="s">
        <v>48</v>
      </c>
      <c r="B13">
        <v>1454</v>
      </c>
      <c r="C13">
        <v>0</v>
      </c>
      <c r="D13">
        <v>38</v>
      </c>
      <c r="E13">
        <v>7.29</v>
      </c>
      <c r="F13">
        <v>5.085</v>
      </c>
      <c r="G13">
        <v>1.107</v>
      </c>
      <c r="H13">
        <v>0.064</v>
      </c>
      <c r="I13">
        <v>2.563</v>
      </c>
      <c r="J13">
        <v>0.128</v>
      </c>
      <c r="N13" t="s">
        <v>48</v>
      </c>
      <c r="O13">
        <v>1112</v>
      </c>
      <c r="P13">
        <v>0</v>
      </c>
      <c r="Q13">
        <v>25</v>
      </c>
      <c r="R13">
        <v>5</v>
      </c>
      <c r="S13">
        <v>3.138</v>
      </c>
      <c r="T13">
        <v>1.285</v>
      </c>
      <c r="U13">
        <v>0.073</v>
      </c>
      <c r="V13">
        <v>4.768</v>
      </c>
      <c r="W13">
        <v>0.147</v>
      </c>
    </row>
    <row r="14" spans="1:15">
      <c r="A14" t="s">
        <v>35</v>
      </c>
      <c r="B14">
        <v>1454</v>
      </c>
      <c r="N14" t="s">
        <v>35</v>
      </c>
      <c r="O14">
        <v>1112</v>
      </c>
    </row>
    <row r="17" spans="4:17">
      <c r="D17" t="s">
        <v>49</v>
      </c>
      <c r="Q17" t="s">
        <v>50</v>
      </c>
    </row>
    <row r="19" spans="1:14">
      <c r="A19" t="s">
        <v>12</v>
      </c>
      <c r="N19" t="s">
        <v>12</v>
      </c>
    </row>
    <row r="20" spans="2:19">
      <c r="B20" t="s">
        <v>29</v>
      </c>
      <c r="C20" t="s">
        <v>30</v>
      </c>
      <c r="D20" t="s">
        <v>31</v>
      </c>
      <c r="E20" t="s">
        <v>13</v>
      </c>
      <c r="F20" t="s">
        <v>32</v>
      </c>
      <c r="G20" t="s">
        <v>38</v>
      </c>
      <c r="I20" t="s">
        <v>39</v>
      </c>
      <c r="O20" t="s">
        <v>29</v>
      </c>
      <c r="P20" t="s">
        <v>30</v>
      </c>
      <c r="Q20" t="s">
        <v>31</v>
      </c>
      <c r="R20" t="s">
        <v>13</v>
      </c>
      <c r="S20" t="s">
        <v>32</v>
      </c>
    </row>
    <row r="21" spans="2:19">
      <c r="B21" t="s">
        <v>40</v>
      </c>
      <c r="C21" t="s">
        <v>40</v>
      </c>
      <c r="D21" t="s">
        <v>40</v>
      </c>
      <c r="E21" t="s">
        <v>40</v>
      </c>
      <c r="F21" t="s">
        <v>40</v>
      </c>
      <c r="G21" t="s">
        <v>40</v>
      </c>
      <c r="H21" t="s">
        <v>41</v>
      </c>
      <c r="I21" t="s">
        <v>40</v>
      </c>
      <c r="J21" t="s">
        <v>41</v>
      </c>
      <c r="N21" t="s">
        <v>42</v>
      </c>
      <c r="O21">
        <v>907</v>
      </c>
      <c r="P21">
        <v>1</v>
      </c>
      <c r="Q21">
        <v>17</v>
      </c>
      <c r="R21">
        <v>3.15</v>
      </c>
      <c r="S21">
        <v>2.111</v>
      </c>
    </row>
    <row r="22" spans="1:19">
      <c r="A22" t="s">
        <v>42</v>
      </c>
      <c r="B22">
        <v>1046</v>
      </c>
      <c r="C22">
        <v>1</v>
      </c>
      <c r="D22">
        <v>12</v>
      </c>
      <c r="E22">
        <v>2.15</v>
      </c>
      <c r="F22">
        <v>1.162</v>
      </c>
      <c r="G22">
        <v>1.749</v>
      </c>
      <c r="H22">
        <v>0.076</v>
      </c>
      <c r="I22">
        <v>7.335</v>
      </c>
      <c r="J22">
        <v>0.151</v>
      </c>
      <c r="N22" t="s">
        <v>43</v>
      </c>
      <c r="O22">
        <v>907</v>
      </c>
      <c r="P22">
        <v>1</v>
      </c>
      <c r="Q22">
        <v>11</v>
      </c>
      <c r="R22">
        <v>4.21</v>
      </c>
      <c r="S22">
        <v>1.489</v>
      </c>
    </row>
    <row r="23" spans="1:19">
      <c r="A23" t="s">
        <v>43</v>
      </c>
      <c r="B23">
        <v>1046</v>
      </c>
      <c r="C23">
        <v>2</v>
      </c>
      <c r="D23">
        <v>7</v>
      </c>
      <c r="E23">
        <v>3.71</v>
      </c>
      <c r="F23">
        <v>0.853</v>
      </c>
      <c r="G23">
        <v>0.473</v>
      </c>
      <c r="H23">
        <v>0.076</v>
      </c>
      <c r="I23">
        <v>0.545</v>
      </c>
      <c r="J23">
        <v>0.151</v>
      </c>
      <c r="N23" t="s">
        <v>44</v>
      </c>
      <c r="O23">
        <v>907</v>
      </c>
      <c r="P23">
        <v>1</v>
      </c>
      <c r="Q23">
        <v>19</v>
      </c>
      <c r="R23">
        <v>4.35</v>
      </c>
      <c r="S23">
        <v>2.736</v>
      </c>
    </row>
    <row r="24" spans="1:19">
      <c r="A24" t="s">
        <v>44</v>
      </c>
      <c r="B24">
        <v>1046</v>
      </c>
      <c r="C24">
        <v>1</v>
      </c>
      <c r="D24">
        <v>12</v>
      </c>
      <c r="E24">
        <v>2.68</v>
      </c>
      <c r="F24">
        <v>1.342</v>
      </c>
      <c r="G24">
        <v>1.602</v>
      </c>
      <c r="H24">
        <v>0.076</v>
      </c>
      <c r="I24">
        <v>5.093</v>
      </c>
      <c r="J24">
        <v>0.151</v>
      </c>
      <c r="N24" t="s">
        <v>45</v>
      </c>
      <c r="O24">
        <v>907</v>
      </c>
      <c r="P24">
        <v>1</v>
      </c>
      <c r="Q24">
        <v>33</v>
      </c>
      <c r="R24">
        <v>6.15</v>
      </c>
      <c r="S24">
        <v>3.234</v>
      </c>
    </row>
    <row r="25" spans="1:19">
      <c r="A25" t="s">
        <v>45</v>
      </c>
      <c r="B25">
        <v>1046</v>
      </c>
      <c r="C25">
        <v>1</v>
      </c>
      <c r="D25">
        <v>5</v>
      </c>
      <c r="E25">
        <v>1.14</v>
      </c>
      <c r="F25">
        <v>0.451</v>
      </c>
      <c r="G25">
        <v>3.843</v>
      </c>
      <c r="H25">
        <v>0.076</v>
      </c>
      <c r="I25">
        <v>18.14</v>
      </c>
      <c r="J25">
        <v>0.151</v>
      </c>
      <c r="N25" t="s">
        <v>46</v>
      </c>
      <c r="O25">
        <v>907</v>
      </c>
      <c r="P25">
        <v>0</v>
      </c>
      <c r="Q25">
        <v>7</v>
      </c>
      <c r="R25">
        <v>0.44</v>
      </c>
      <c r="S25">
        <v>1.162</v>
      </c>
    </row>
    <row r="26" spans="1:19">
      <c r="A26" t="s">
        <v>46</v>
      </c>
      <c r="B26">
        <v>1046</v>
      </c>
      <c r="C26">
        <v>0</v>
      </c>
      <c r="D26">
        <v>4</v>
      </c>
      <c r="E26">
        <v>0.06</v>
      </c>
      <c r="F26">
        <v>0.317</v>
      </c>
      <c r="G26">
        <v>6.24</v>
      </c>
      <c r="H26">
        <v>0.076</v>
      </c>
      <c r="I26">
        <v>46.892</v>
      </c>
      <c r="J26">
        <v>0.151</v>
      </c>
      <c r="N26" t="s">
        <v>47</v>
      </c>
      <c r="O26">
        <v>907</v>
      </c>
      <c r="P26">
        <v>0</v>
      </c>
      <c r="Q26">
        <v>6</v>
      </c>
      <c r="R26">
        <v>0.19</v>
      </c>
      <c r="S26">
        <v>0.671</v>
      </c>
    </row>
    <row r="27" spans="1:19">
      <c r="A27" t="s">
        <v>47</v>
      </c>
      <c r="B27">
        <v>1046</v>
      </c>
      <c r="C27">
        <v>0</v>
      </c>
      <c r="D27">
        <v>10</v>
      </c>
      <c r="E27">
        <v>0.08</v>
      </c>
      <c r="F27">
        <v>0.488</v>
      </c>
      <c r="G27">
        <v>11.334</v>
      </c>
      <c r="H27">
        <v>0.076</v>
      </c>
      <c r="I27">
        <v>184.561</v>
      </c>
      <c r="J27">
        <v>0.151</v>
      </c>
      <c r="N27" t="s">
        <v>48</v>
      </c>
      <c r="O27">
        <v>907</v>
      </c>
      <c r="P27">
        <v>0</v>
      </c>
      <c r="Q27">
        <v>19</v>
      </c>
      <c r="R27">
        <v>5.1</v>
      </c>
      <c r="S27">
        <v>3.313</v>
      </c>
    </row>
    <row r="28" spans="1:15">
      <c r="A28" t="s">
        <v>48</v>
      </c>
      <c r="B28">
        <v>1046</v>
      </c>
      <c r="C28">
        <v>0</v>
      </c>
      <c r="D28">
        <v>30</v>
      </c>
      <c r="E28">
        <v>3.99</v>
      </c>
      <c r="F28">
        <v>2.837</v>
      </c>
      <c r="G28">
        <v>1.531</v>
      </c>
      <c r="H28">
        <v>0.076</v>
      </c>
      <c r="I28">
        <v>8.439</v>
      </c>
      <c r="J28">
        <v>0.151</v>
      </c>
      <c r="N28" t="s">
        <v>35</v>
      </c>
      <c r="O28">
        <v>907</v>
      </c>
    </row>
    <row r="29" spans="1:2">
      <c r="A29" t="s">
        <v>35</v>
      </c>
      <c r="B29">
        <v>1046</v>
      </c>
    </row>
    <row r="31" spans="4:4">
      <c r="D31" t="s">
        <v>51</v>
      </c>
    </row>
    <row r="33" spans="1:1">
      <c r="A33" t="s">
        <v>12</v>
      </c>
    </row>
    <row r="34" spans="2:22">
      <c r="B34" t="s">
        <v>29</v>
      </c>
      <c r="C34" t="s">
        <v>30</v>
      </c>
      <c r="D34" t="s">
        <v>31</v>
      </c>
      <c r="E34" t="s">
        <v>13</v>
      </c>
      <c r="F34" t="s">
        <v>32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>
      <c r="A35" t="s">
        <v>42</v>
      </c>
      <c r="B35">
        <v>616</v>
      </c>
      <c r="C35">
        <v>1</v>
      </c>
      <c r="D35">
        <v>9</v>
      </c>
      <c r="E35">
        <v>2.01</v>
      </c>
      <c r="F35">
        <v>1.483</v>
      </c>
      <c r="J35" s="4"/>
      <c r="K35" s="4"/>
      <c r="L35" s="5" t="s">
        <v>1</v>
      </c>
      <c r="M35" s="5"/>
      <c r="N35" s="5" t="s">
        <v>4</v>
      </c>
      <c r="O35" s="5"/>
      <c r="P35" s="5" t="s">
        <v>5</v>
      </c>
      <c r="Q35" s="5"/>
      <c r="R35" s="5" t="s">
        <v>2</v>
      </c>
      <c r="S35" s="5"/>
      <c r="T35" s="5" t="s">
        <v>3</v>
      </c>
      <c r="U35" s="5"/>
      <c r="V35" s="4"/>
    </row>
    <row r="36" spans="1:22">
      <c r="A36" t="s">
        <v>43</v>
      </c>
      <c r="B36">
        <v>616</v>
      </c>
      <c r="C36">
        <v>2</v>
      </c>
      <c r="D36">
        <v>16</v>
      </c>
      <c r="E36">
        <v>5.97</v>
      </c>
      <c r="F36">
        <v>2.238</v>
      </c>
      <c r="J36" s="4"/>
      <c r="K36" s="4"/>
      <c r="L36" s="4" t="s">
        <v>13</v>
      </c>
      <c r="M36" s="4" t="s">
        <v>32</v>
      </c>
      <c r="N36" s="4" t="s">
        <v>13</v>
      </c>
      <c r="O36" s="4" t="s">
        <v>32</v>
      </c>
      <c r="P36" s="4" t="s">
        <v>13</v>
      </c>
      <c r="Q36" s="4" t="s">
        <v>32</v>
      </c>
      <c r="R36" s="4" t="s">
        <v>13</v>
      </c>
      <c r="S36" s="4" t="s">
        <v>32</v>
      </c>
      <c r="T36" s="4" t="s">
        <v>13</v>
      </c>
      <c r="U36" s="4" t="s">
        <v>32</v>
      </c>
      <c r="V36" s="4"/>
    </row>
    <row r="37" spans="1:22">
      <c r="A37" t="s">
        <v>44</v>
      </c>
      <c r="B37">
        <v>616</v>
      </c>
      <c r="C37">
        <v>1</v>
      </c>
      <c r="D37">
        <v>11</v>
      </c>
      <c r="E37">
        <v>3.05</v>
      </c>
      <c r="F37">
        <v>1.909</v>
      </c>
      <c r="J37" s="4"/>
      <c r="K37" s="4" t="s">
        <v>42</v>
      </c>
      <c r="L37" s="4">
        <v>4.46</v>
      </c>
      <c r="M37" s="4">
        <v>3.274</v>
      </c>
      <c r="N37" s="4">
        <v>2.6</v>
      </c>
      <c r="O37" s="4">
        <v>1.398</v>
      </c>
      <c r="P37" s="4">
        <v>2.15</v>
      </c>
      <c r="Q37" s="4">
        <v>1.162</v>
      </c>
      <c r="R37" s="4">
        <v>3.15</v>
      </c>
      <c r="S37" s="4">
        <v>2.111</v>
      </c>
      <c r="T37" s="4">
        <v>2.01</v>
      </c>
      <c r="U37" s="4">
        <v>1.483</v>
      </c>
      <c r="V37" s="4"/>
    </row>
    <row r="38" spans="1:22">
      <c r="A38" t="s">
        <v>45</v>
      </c>
      <c r="B38">
        <v>616</v>
      </c>
      <c r="C38">
        <v>1</v>
      </c>
      <c r="D38">
        <v>118</v>
      </c>
      <c r="E38">
        <v>20.2</v>
      </c>
      <c r="F38">
        <v>20.345</v>
      </c>
      <c r="J38" s="4"/>
      <c r="K38" s="4" t="s">
        <v>43</v>
      </c>
      <c r="L38" s="4">
        <v>4.48</v>
      </c>
      <c r="M38" s="4">
        <v>1.418</v>
      </c>
      <c r="N38" s="4">
        <v>3.22</v>
      </c>
      <c r="O38" s="4">
        <v>0.89</v>
      </c>
      <c r="P38" s="4">
        <v>3.71</v>
      </c>
      <c r="Q38" s="4">
        <v>0.853</v>
      </c>
      <c r="R38" s="4">
        <v>4.21</v>
      </c>
      <c r="S38" s="4">
        <v>1.489</v>
      </c>
      <c r="T38" s="4">
        <v>5.97</v>
      </c>
      <c r="U38" s="4">
        <v>2.238</v>
      </c>
      <c r="V38" s="4"/>
    </row>
    <row r="39" spans="1:22">
      <c r="A39" t="s">
        <v>46</v>
      </c>
      <c r="B39">
        <v>616</v>
      </c>
      <c r="C39">
        <v>0</v>
      </c>
      <c r="D39">
        <v>8</v>
      </c>
      <c r="E39">
        <v>0.26</v>
      </c>
      <c r="F39">
        <v>1.005</v>
      </c>
      <c r="J39" s="4"/>
      <c r="K39" s="4" t="s">
        <v>44</v>
      </c>
      <c r="L39" s="4">
        <v>2.4</v>
      </c>
      <c r="M39" s="4">
        <v>1.775</v>
      </c>
      <c r="N39" s="4">
        <v>1.86</v>
      </c>
      <c r="O39" s="4">
        <v>0.935</v>
      </c>
      <c r="P39" s="4">
        <v>2.68</v>
      </c>
      <c r="Q39" s="4">
        <v>1.342</v>
      </c>
      <c r="R39" s="4">
        <v>4.35</v>
      </c>
      <c r="S39" s="4">
        <v>2.736</v>
      </c>
      <c r="T39" s="4">
        <v>3.05</v>
      </c>
      <c r="U39" s="4">
        <v>1.909</v>
      </c>
      <c r="V39" s="4"/>
    </row>
    <row r="40" spans="1:22">
      <c r="A40" t="s">
        <v>47</v>
      </c>
      <c r="B40">
        <v>616</v>
      </c>
      <c r="C40">
        <v>0</v>
      </c>
      <c r="D40">
        <v>12</v>
      </c>
      <c r="E40">
        <v>0.13</v>
      </c>
      <c r="F40">
        <v>0.719</v>
      </c>
      <c r="J40" s="4"/>
      <c r="K40" s="4" t="s">
        <v>45</v>
      </c>
      <c r="L40" s="4">
        <v>9.2</v>
      </c>
      <c r="M40" s="4">
        <v>4.875</v>
      </c>
      <c r="N40" s="4">
        <v>1.43</v>
      </c>
      <c r="O40" s="4">
        <v>1.497</v>
      </c>
      <c r="P40" s="4">
        <v>1.14</v>
      </c>
      <c r="Q40" s="4">
        <v>0.451</v>
      </c>
      <c r="R40" s="4">
        <v>6.15</v>
      </c>
      <c r="S40" s="4">
        <v>3.234</v>
      </c>
      <c r="T40" s="4">
        <v>20.2</v>
      </c>
      <c r="U40" s="4">
        <v>20.345</v>
      </c>
      <c r="V40" s="4"/>
    </row>
    <row r="41" spans="1:22">
      <c r="A41" t="s">
        <v>48</v>
      </c>
      <c r="B41">
        <v>616</v>
      </c>
      <c r="C41">
        <v>0</v>
      </c>
      <c r="D41">
        <v>61</v>
      </c>
      <c r="E41">
        <v>14.78</v>
      </c>
      <c r="F41">
        <v>11.066</v>
      </c>
      <c r="J41" s="4"/>
      <c r="K41" s="4" t="s">
        <v>46</v>
      </c>
      <c r="L41" s="4">
        <v>0.17</v>
      </c>
      <c r="M41" s="4">
        <v>0.649</v>
      </c>
      <c r="N41" s="4">
        <v>0.1</v>
      </c>
      <c r="O41" s="4">
        <v>0.431</v>
      </c>
      <c r="P41" s="4">
        <v>0.06</v>
      </c>
      <c r="Q41" s="4">
        <v>0.317</v>
      </c>
      <c r="R41" s="4">
        <v>0.44</v>
      </c>
      <c r="S41" s="4">
        <v>1.162</v>
      </c>
      <c r="T41" s="4">
        <v>0.26</v>
      </c>
      <c r="U41" s="4">
        <v>1.005</v>
      </c>
      <c r="V41" s="4"/>
    </row>
    <row r="42" spans="1:22">
      <c r="A42" t="s">
        <v>35</v>
      </c>
      <c r="B42">
        <v>616</v>
      </c>
      <c r="J42" s="4"/>
      <c r="K42" s="4" t="s">
        <v>47</v>
      </c>
      <c r="L42" s="4">
        <v>0.14</v>
      </c>
      <c r="M42" s="4">
        <v>0.659</v>
      </c>
      <c r="N42" s="4">
        <v>0.13</v>
      </c>
      <c r="O42" s="4">
        <v>0.694</v>
      </c>
      <c r="P42" s="4">
        <v>0.08</v>
      </c>
      <c r="Q42" s="4">
        <v>0.488</v>
      </c>
      <c r="R42" s="4">
        <v>0.19</v>
      </c>
      <c r="S42" s="4">
        <v>0.671</v>
      </c>
      <c r="T42" s="4">
        <v>0.13</v>
      </c>
      <c r="U42" s="4">
        <v>0.719</v>
      </c>
      <c r="V42" s="4"/>
    </row>
    <row r="43" spans="10:22">
      <c r="J43" s="4"/>
      <c r="K43" s="4" t="s">
        <v>48</v>
      </c>
      <c r="L43" s="4">
        <v>7.29</v>
      </c>
      <c r="M43" s="4">
        <v>5.085</v>
      </c>
      <c r="N43" s="4">
        <v>5</v>
      </c>
      <c r="O43" s="4">
        <v>3.138</v>
      </c>
      <c r="P43" s="4">
        <v>3.99</v>
      </c>
      <c r="Q43" s="4">
        <v>2.837</v>
      </c>
      <c r="R43" s="4">
        <v>5.1</v>
      </c>
      <c r="S43" s="4">
        <v>3.313</v>
      </c>
      <c r="T43" s="4">
        <v>14.78</v>
      </c>
      <c r="U43" s="4">
        <v>11.066</v>
      </c>
      <c r="V43" s="4"/>
    </row>
    <row r="44" spans="10:22"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</sheetData>
  <mergeCells count="5">
    <mergeCell ref="L35:M35"/>
    <mergeCell ref="N35:O35"/>
    <mergeCell ref="P35:Q35"/>
    <mergeCell ref="R35:S35"/>
    <mergeCell ref="T35:U35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4"/>
  <sheetViews>
    <sheetView tabSelected="1" workbookViewId="0">
      <selection activeCell="I19" sqref="I19"/>
    </sheetView>
  </sheetViews>
  <sheetFormatPr defaultColWidth="9" defaultRowHeight="13.5" outlineLevelCol="5"/>
  <cols>
    <col min="1" max="1" width="19.125" customWidth="1"/>
    <col min="5" max="5" width="9.375"/>
  </cols>
  <sheetData>
    <row r="2" customFormat="1" spans="2:6">
      <c r="B2" t="s">
        <v>1</v>
      </c>
      <c r="C2" t="s">
        <v>4</v>
      </c>
      <c r="D2" t="s">
        <v>5</v>
      </c>
      <c r="E2" t="s">
        <v>52</v>
      </c>
      <c r="F2" t="s">
        <v>3</v>
      </c>
    </row>
    <row r="3" spans="1:6">
      <c r="A3" t="s">
        <v>53</v>
      </c>
      <c r="B3">
        <v>0.13</v>
      </c>
      <c r="C3">
        <v>0.19</v>
      </c>
      <c r="D3">
        <v>0.086</v>
      </c>
      <c r="E3">
        <v>0.07</v>
      </c>
      <c r="F3">
        <v>0.037</v>
      </c>
    </row>
    <row r="4" spans="1:6">
      <c r="A4" t="s">
        <v>54</v>
      </c>
      <c r="B4">
        <v>2.713</v>
      </c>
      <c r="C4">
        <v>3.13</v>
      </c>
      <c r="D4">
        <v>13.957</v>
      </c>
      <c r="E4">
        <v>9.67</v>
      </c>
      <c r="F4">
        <v>4.332</v>
      </c>
    </row>
    <row r="5" spans="1:6">
      <c r="A5" t="s">
        <v>55</v>
      </c>
      <c r="B5">
        <v>0.009</v>
      </c>
      <c r="C5">
        <v>0.003</v>
      </c>
      <c r="D5" t="s">
        <v>56</v>
      </c>
      <c r="E5" t="s">
        <v>56</v>
      </c>
      <c r="F5" t="s">
        <v>56</v>
      </c>
    </row>
    <row r="6" spans="1:1">
      <c r="A6" t="s">
        <v>57</v>
      </c>
    </row>
    <row r="7" spans="1:6">
      <c r="A7" s="1" t="s">
        <v>58</v>
      </c>
      <c r="B7" s="2">
        <v>10.932</v>
      </c>
      <c r="C7" s="2">
        <v>3.351</v>
      </c>
      <c r="D7" s="2">
        <v>2.286</v>
      </c>
      <c r="E7" s="2">
        <v>0.63</v>
      </c>
      <c r="F7" s="2">
        <v>11.558</v>
      </c>
    </row>
    <row r="8" spans="1:6">
      <c r="A8" s="1" t="s">
        <v>42</v>
      </c>
      <c r="B8" s="2">
        <v>0.23</v>
      </c>
      <c r="C8" s="2">
        <v>0.058</v>
      </c>
      <c r="D8" s="3">
        <v>-0.05</v>
      </c>
      <c r="E8" s="2">
        <v>0.035</v>
      </c>
      <c r="F8" s="3">
        <v>-0.467</v>
      </c>
    </row>
    <row r="9" spans="1:6">
      <c r="A9" s="1" t="s">
        <v>43</v>
      </c>
      <c r="B9" s="3">
        <v>-0.329</v>
      </c>
      <c r="C9" s="2">
        <v>0.049</v>
      </c>
      <c r="D9" s="3">
        <v>-0.126</v>
      </c>
      <c r="E9" s="2">
        <v>0.502</v>
      </c>
      <c r="F9" s="3">
        <v>-0.574</v>
      </c>
    </row>
    <row r="10" spans="1:6">
      <c r="A10" s="1" t="s">
        <v>44</v>
      </c>
      <c r="B10" s="2">
        <v>0.161</v>
      </c>
      <c r="C10" s="2">
        <v>0.364</v>
      </c>
      <c r="D10" s="2">
        <v>0.262</v>
      </c>
      <c r="E10" s="2">
        <v>0.338</v>
      </c>
      <c r="F10" s="2">
        <v>0.031</v>
      </c>
    </row>
    <row r="11" spans="1:6">
      <c r="A11" s="1" t="s">
        <v>45</v>
      </c>
      <c r="B11" s="2">
        <v>0.058</v>
      </c>
      <c r="C11" s="2">
        <v>0.101</v>
      </c>
      <c r="D11" s="2">
        <v>2.169</v>
      </c>
      <c r="E11" s="2">
        <v>0.262</v>
      </c>
      <c r="F11" s="2">
        <v>0.073</v>
      </c>
    </row>
    <row r="12" spans="1:6">
      <c r="A12" s="1" t="s">
        <v>46</v>
      </c>
      <c r="B12" s="3">
        <v>-0.419</v>
      </c>
      <c r="C12" s="3">
        <v>-0.304</v>
      </c>
      <c r="D12" s="2">
        <v>0</v>
      </c>
      <c r="E12" s="2">
        <v>0.007</v>
      </c>
      <c r="F12" s="3">
        <v>-0.476</v>
      </c>
    </row>
    <row r="13" spans="1:6">
      <c r="A13" s="1" t="s">
        <v>47</v>
      </c>
      <c r="B13" s="2">
        <v>0.365</v>
      </c>
      <c r="C13" s="2">
        <v>0.299</v>
      </c>
      <c r="D13" s="2">
        <v>0.235</v>
      </c>
      <c r="E13" s="3">
        <v>-0.071</v>
      </c>
      <c r="F13" s="2">
        <v>0.931</v>
      </c>
    </row>
    <row r="14" spans="1:6">
      <c r="A14" s="1" t="s">
        <v>48</v>
      </c>
      <c r="B14" s="2">
        <v>0.064</v>
      </c>
      <c r="C14" s="3">
        <v>-0.002</v>
      </c>
      <c r="D14" s="2">
        <v>0.08</v>
      </c>
      <c r="E14" s="2">
        <v>0.057</v>
      </c>
      <c r="F14" s="2">
        <v>0.181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workbookViewId="0">
      <selection activeCell="C40" sqref="C40"/>
    </sheetView>
  </sheetViews>
  <sheetFormatPr defaultColWidth="9" defaultRowHeight="13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2006</v>
      </c>
      <c r="B2" s="19">
        <v>3.36666666666667</v>
      </c>
      <c r="C2" s="19">
        <v>3.92105263157895</v>
      </c>
      <c r="D2" s="19">
        <v>3.33333333333333</v>
      </c>
      <c r="E2" s="19">
        <v>1.5</v>
      </c>
      <c r="F2" s="19">
        <v>2</v>
      </c>
    </row>
    <row r="3" spans="1:6">
      <c r="A3">
        <v>2007</v>
      </c>
      <c r="B3" s="19">
        <v>2.8</v>
      </c>
      <c r="C3" s="19">
        <v>2.31818181818182</v>
      </c>
      <c r="D3" s="19">
        <v>3.1</v>
      </c>
      <c r="E3" s="19">
        <v>2</v>
      </c>
      <c r="F3" s="19">
        <v>1.5</v>
      </c>
    </row>
    <row r="4" spans="1:6">
      <c r="A4">
        <v>2008</v>
      </c>
      <c r="B4" s="19">
        <v>4.13636363636364</v>
      </c>
      <c r="C4" s="19">
        <v>2.54411764705882</v>
      </c>
      <c r="D4" s="19">
        <v>3.33333333333333</v>
      </c>
      <c r="E4" s="19">
        <v>1</v>
      </c>
      <c r="F4" s="19">
        <v>1.88235294117647</v>
      </c>
    </row>
    <row r="5" spans="1:6">
      <c r="A5">
        <v>2009</v>
      </c>
      <c r="B5" s="19">
        <v>2.98255813953488</v>
      </c>
      <c r="C5" s="19">
        <v>2.58024691358025</v>
      </c>
      <c r="D5" s="19">
        <v>6.07936507936508</v>
      </c>
      <c r="E5" s="19">
        <v>1.31746031746032</v>
      </c>
      <c r="F5" s="19">
        <v>1.64197530864198</v>
      </c>
    </row>
    <row r="6" spans="1:6">
      <c r="A6">
        <v>2010</v>
      </c>
      <c r="B6" s="19">
        <v>3.3265306122449</v>
      </c>
      <c r="C6" s="19">
        <v>2.56944444444444</v>
      </c>
      <c r="D6" s="19">
        <v>4.47222222222222</v>
      </c>
      <c r="E6" s="19">
        <v>1.375</v>
      </c>
      <c r="F6" s="19">
        <v>1.6031746031746</v>
      </c>
    </row>
    <row r="7" spans="1:6">
      <c r="A7">
        <v>2011</v>
      </c>
      <c r="B7" s="19">
        <v>3.33333333333333</v>
      </c>
      <c r="C7" s="19">
        <v>2.35</v>
      </c>
      <c r="D7" s="19">
        <v>4.84615384615385</v>
      </c>
      <c r="E7" s="19">
        <v>1.67123287671233</v>
      </c>
      <c r="F7" s="19">
        <v>1.50561797752809</v>
      </c>
    </row>
    <row r="8" spans="1:6">
      <c r="A8">
        <v>2012</v>
      </c>
      <c r="B8" s="19">
        <v>3.06896551724138</v>
      </c>
      <c r="C8" s="19">
        <v>2.3125</v>
      </c>
      <c r="D8" s="19">
        <v>5.94285714285714</v>
      </c>
      <c r="E8" s="19">
        <v>1.72727272727273</v>
      </c>
      <c r="F8" s="19">
        <v>1.52985074626866</v>
      </c>
    </row>
    <row r="9" spans="1:6">
      <c r="A9">
        <v>2013</v>
      </c>
      <c r="B9" s="19">
        <v>3.24107142857143</v>
      </c>
      <c r="C9" s="19">
        <v>2.60606060606061</v>
      </c>
      <c r="D9" s="19">
        <v>5.025</v>
      </c>
      <c r="E9" s="19">
        <v>1.45833333333333</v>
      </c>
      <c r="F9" s="19">
        <v>1.35555555555556</v>
      </c>
    </row>
    <row r="10" spans="1:6">
      <c r="A10">
        <v>2014</v>
      </c>
      <c r="B10" s="19">
        <v>3.46846846846847</v>
      </c>
      <c r="C10" s="19">
        <v>2.05</v>
      </c>
      <c r="D10" s="19">
        <v>4.92307692307692</v>
      </c>
      <c r="E10" s="19">
        <v>1.54054054054054</v>
      </c>
      <c r="F10" s="19">
        <v>1.52173913043478</v>
      </c>
    </row>
    <row r="11" spans="1:6">
      <c r="A11">
        <v>2015</v>
      </c>
      <c r="B11" s="19">
        <v>3.62025316455696</v>
      </c>
      <c r="C11" s="19">
        <v>2.57142857142857</v>
      </c>
      <c r="D11" s="19">
        <v>6.04878048780488</v>
      </c>
      <c r="E11" s="19">
        <v>1.63793103448276</v>
      </c>
      <c r="F11" s="19">
        <v>1.48529411764706</v>
      </c>
    </row>
    <row r="12" spans="1:6">
      <c r="A12">
        <v>2016</v>
      </c>
      <c r="B12" s="19">
        <v>3.3030303030303</v>
      </c>
      <c r="C12" s="19">
        <v>2.5</v>
      </c>
      <c r="D12" s="19">
        <v>4.125</v>
      </c>
      <c r="E12" s="19">
        <v>1.5050505050505</v>
      </c>
      <c r="F12" s="19">
        <v>1.45</v>
      </c>
    </row>
    <row r="13" spans="1:6">
      <c r="A13">
        <v>2017</v>
      </c>
      <c r="B13" s="19">
        <v>3.51111111111111</v>
      </c>
      <c r="C13" s="19">
        <v>1.78260869565217</v>
      </c>
      <c r="D13" s="19">
        <v>4.41176470588235</v>
      </c>
      <c r="E13" s="19">
        <v>1.36470588235294</v>
      </c>
      <c r="F13" s="19">
        <v>1.54929577464789</v>
      </c>
    </row>
    <row r="14" spans="1:6">
      <c r="A14">
        <v>2018</v>
      </c>
      <c r="B14" s="19">
        <v>3.54901960784314</v>
      </c>
      <c r="C14" s="19">
        <v>2.42105263157895</v>
      </c>
      <c r="D14" s="19">
        <v>4.77777777777778</v>
      </c>
      <c r="E14" s="19">
        <v>1.71910112359551</v>
      </c>
      <c r="F14" s="19">
        <v>1.61111111111111</v>
      </c>
    </row>
    <row r="15" spans="1:6">
      <c r="A15">
        <v>2019</v>
      </c>
      <c r="B15" s="19">
        <v>3.74074074074074</v>
      </c>
      <c r="C15" s="19">
        <v>2.37931034482759</v>
      </c>
      <c r="D15" s="19">
        <v>3.96969696969697</v>
      </c>
      <c r="E15" s="19">
        <v>1.83516483516484</v>
      </c>
      <c r="F15" s="19">
        <v>1.78947368421053</v>
      </c>
    </row>
    <row r="16" spans="1:6">
      <c r="A16">
        <v>2020</v>
      </c>
      <c r="B16" s="19">
        <v>4.03125</v>
      </c>
      <c r="C16" s="19">
        <v>2.64285714285714</v>
      </c>
      <c r="D16" s="19">
        <v>2.96875</v>
      </c>
      <c r="E16" s="19">
        <v>2.27027027027027</v>
      </c>
      <c r="F16" s="19">
        <v>1.63636363636364</v>
      </c>
    </row>
    <row r="17" spans="1:6">
      <c r="A17">
        <v>2021</v>
      </c>
      <c r="B17" s="19">
        <v>3.82608695652174</v>
      </c>
      <c r="C17" s="19">
        <v>1.74074074074074</v>
      </c>
      <c r="D17" s="19">
        <v>3.78181818181818</v>
      </c>
      <c r="E17" s="19">
        <v>2.65909090909091</v>
      </c>
      <c r="F17" s="19">
        <v>1.57692307692308</v>
      </c>
    </row>
    <row r="18" spans="1:6">
      <c r="A18">
        <v>2022</v>
      </c>
      <c r="B18" s="19">
        <v>4.36470588235294</v>
      </c>
      <c r="C18" s="19">
        <v>2.11111111111111</v>
      </c>
      <c r="D18" s="19">
        <v>5.84</v>
      </c>
      <c r="E18" s="19">
        <v>2.88235294117647</v>
      </c>
      <c r="F18" s="19">
        <v>1.4375</v>
      </c>
    </row>
    <row r="19" spans="1:6">
      <c r="A19">
        <v>2023</v>
      </c>
      <c r="B19" s="19">
        <v>3.53571428571429</v>
      </c>
      <c r="C19" s="19">
        <v>2.46376811594203</v>
      </c>
      <c r="D19" s="19">
        <v>4.78571428571429</v>
      </c>
      <c r="E19" s="19">
        <v>2.45161290322581</v>
      </c>
      <c r="F19" s="19">
        <v>1.91304347826087</v>
      </c>
    </row>
    <row r="20" spans="5:5">
      <c r="E20" s="20"/>
    </row>
    <row r="23" spans="10:13">
      <c r="J23" s="18" t="s">
        <v>7</v>
      </c>
      <c r="K23" s="18"/>
      <c r="L23" s="18"/>
      <c r="M23" s="18"/>
    </row>
  </sheetData>
  <mergeCells count="1">
    <mergeCell ref="J23:M23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zoomScale="145" zoomScaleNormal="145" workbookViewId="0">
      <selection activeCell="E27" sqref="E27"/>
    </sheetView>
  </sheetViews>
  <sheetFormatPr defaultColWidth="9" defaultRowHeight="13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2006</v>
      </c>
      <c r="B2" s="19">
        <v>14.9666666666667</v>
      </c>
      <c r="C2" s="19">
        <v>13.8947368421053</v>
      </c>
      <c r="D2" s="19">
        <v>12.3333333333333</v>
      </c>
      <c r="E2" s="19">
        <v>9.5</v>
      </c>
      <c r="F2" s="19">
        <v>13</v>
      </c>
    </row>
    <row r="3" spans="1:6">
      <c r="A3">
        <v>2007</v>
      </c>
      <c r="B3" s="19">
        <v>13.3428571428571</v>
      </c>
      <c r="C3" s="19">
        <v>10.1818181818182</v>
      </c>
      <c r="D3" s="19">
        <v>24.7</v>
      </c>
      <c r="E3" s="19">
        <v>3</v>
      </c>
      <c r="F3" s="19">
        <v>9.1</v>
      </c>
    </row>
    <row r="4" spans="1:6">
      <c r="A4">
        <v>2008</v>
      </c>
      <c r="B4" s="19">
        <v>14.2727272727273</v>
      </c>
      <c r="C4" s="19">
        <v>11.5588235294118</v>
      </c>
      <c r="D4" s="19">
        <v>14.4444444444444</v>
      </c>
      <c r="E4" s="19">
        <v>5</v>
      </c>
      <c r="F4" s="19">
        <v>11.2352941176471</v>
      </c>
    </row>
    <row r="5" spans="1:6">
      <c r="A5">
        <v>2009</v>
      </c>
      <c r="B5" s="19">
        <v>12.0116279069767</v>
      </c>
      <c r="C5" s="19">
        <v>10.8024691358025</v>
      </c>
      <c r="D5" s="19">
        <v>16.2857142857143</v>
      </c>
      <c r="E5" s="19">
        <v>8.44444444444444</v>
      </c>
      <c r="F5" s="19">
        <v>9.51851851851852</v>
      </c>
    </row>
    <row r="6" spans="1:6">
      <c r="A6">
        <v>2010</v>
      </c>
      <c r="B6" s="19">
        <v>11.5714285714286</v>
      </c>
      <c r="C6" s="19">
        <v>9.81944444444444</v>
      </c>
      <c r="D6" s="19">
        <v>25.2777777777778</v>
      </c>
      <c r="E6" s="19">
        <v>10.5340909090909</v>
      </c>
      <c r="F6" s="19">
        <v>7.42857142857143</v>
      </c>
    </row>
    <row r="7" spans="1:6">
      <c r="A7">
        <v>2011</v>
      </c>
      <c r="B7" s="19">
        <v>13.2833333333333</v>
      </c>
      <c r="C7" s="19">
        <v>9.875</v>
      </c>
      <c r="D7" s="19">
        <v>23.5641025641026</v>
      </c>
      <c r="E7" s="19">
        <v>11.3835616438356</v>
      </c>
      <c r="F7" s="19">
        <v>7.76404494382022</v>
      </c>
    </row>
    <row r="8" spans="1:6">
      <c r="A8">
        <v>2012</v>
      </c>
      <c r="B8" s="19">
        <v>13.5603448275862</v>
      </c>
      <c r="C8" s="19">
        <v>8.96875</v>
      </c>
      <c r="D8" s="19">
        <v>21.0285714285714</v>
      </c>
      <c r="E8" s="19">
        <v>7.27272727272727</v>
      </c>
      <c r="F8" s="19">
        <v>7.43283582089552</v>
      </c>
    </row>
    <row r="9" spans="1:6">
      <c r="A9">
        <v>2013</v>
      </c>
      <c r="B9" s="19">
        <v>10.8214285714286</v>
      </c>
      <c r="C9" s="19">
        <v>10.4848484848485</v>
      </c>
      <c r="D9" s="19">
        <v>22.575</v>
      </c>
      <c r="E9" s="19">
        <v>7.5</v>
      </c>
      <c r="F9" s="19">
        <v>7.14444444444444</v>
      </c>
    </row>
    <row r="10" spans="1:6">
      <c r="A10">
        <v>2014</v>
      </c>
      <c r="B10" s="19">
        <v>12.4324324324324</v>
      </c>
      <c r="C10" s="19">
        <v>7.5</v>
      </c>
      <c r="D10" s="19">
        <v>20.1538461538462</v>
      </c>
      <c r="E10" s="19">
        <v>7.97297297297297</v>
      </c>
      <c r="F10" s="19">
        <v>7.67391304347826</v>
      </c>
    </row>
    <row r="11" spans="1:6">
      <c r="A11">
        <v>2015</v>
      </c>
      <c r="B11" s="19">
        <v>15.4810126582278</v>
      </c>
      <c r="C11" s="19">
        <v>8.71428571428571</v>
      </c>
      <c r="D11" s="19">
        <v>25.390243902439</v>
      </c>
      <c r="E11" s="19">
        <v>7.47413793103448</v>
      </c>
      <c r="F11" s="19">
        <v>9.08823529411765</v>
      </c>
    </row>
    <row r="12" spans="1:6">
      <c r="A12">
        <v>2016</v>
      </c>
      <c r="B12" s="19">
        <v>13.0909090909091</v>
      </c>
      <c r="C12" s="19">
        <v>8.15</v>
      </c>
      <c r="D12" s="19">
        <v>21.1</v>
      </c>
      <c r="E12" s="19">
        <v>7.63636363636364</v>
      </c>
      <c r="F12" s="19">
        <v>10.75</v>
      </c>
    </row>
    <row r="13" spans="1:6">
      <c r="A13">
        <v>2017</v>
      </c>
      <c r="B13" s="19">
        <v>13.9111111111111</v>
      </c>
      <c r="C13" s="19">
        <v>12.5652173913043</v>
      </c>
      <c r="D13" s="19">
        <v>20.3823529411765</v>
      </c>
      <c r="E13" s="19">
        <v>8.2</v>
      </c>
      <c r="F13" s="19">
        <v>10.4647887323944</v>
      </c>
    </row>
    <row r="14" spans="1:6">
      <c r="A14">
        <v>2018</v>
      </c>
      <c r="B14" s="19">
        <v>14.5490196078431</v>
      </c>
      <c r="C14" s="19">
        <v>8.89473684210526</v>
      </c>
      <c r="D14" s="19">
        <v>23.4888888888889</v>
      </c>
      <c r="E14" s="19">
        <v>8.38202247191011</v>
      </c>
      <c r="F14" s="19">
        <v>10.7083333333333</v>
      </c>
    </row>
    <row r="15" spans="1:6">
      <c r="A15">
        <v>2019</v>
      </c>
      <c r="B15" s="19">
        <v>14.8333333333333</v>
      </c>
      <c r="C15" s="19">
        <v>7.82758620689655</v>
      </c>
      <c r="D15" s="19">
        <v>19.5151515151515</v>
      </c>
      <c r="E15" s="19">
        <v>10.3516483516484</v>
      </c>
      <c r="F15" s="19">
        <v>9.85526315789474</v>
      </c>
    </row>
    <row r="16" spans="1:6">
      <c r="A16">
        <v>2020</v>
      </c>
      <c r="B16" s="19">
        <v>13.703125</v>
      </c>
      <c r="C16" s="19">
        <v>9.57142857142857</v>
      </c>
      <c r="D16" s="19">
        <v>17.3125</v>
      </c>
      <c r="E16" s="19">
        <v>10</v>
      </c>
      <c r="F16" s="19">
        <v>12.0727272727273</v>
      </c>
    </row>
    <row r="17" spans="1:6">
      <c r="A17">
        <v>2021</v>
      </c>
      <c r="B17" s="19">
        <v>15.231884057971</v>
      </c>
      <c r="C17" s="19">
        <v>9.66666666666667</v>
      </c>
      <c r="D17" s="19">
        <v>19.1636363636364</v>
      </c>
      <c r="E17" s="19">
        <v>10.4318181818182</v>
      </c>
      <c r="F17" s="19">
        <v>12.1538461538462</v>
      </c>
    </row>
    <row r="18" spans="1:6">
      <c r="A18">
        <v>2022</v>
      </c>
      <c r="B18" s="19">
        <v>17.9529411764706</v>
      </c>
      <c r="C18" s="19">
        <v>6.66666666666667</v>
      </c>
      <c r="D18" s="19">
        <v>15.4</v>
      </c>
      <c r="E18" s="19">
        <v>11.3529411764706</v>
      </c>
      <c r="F18" s="19">
        <v>12.375</v>
      </c>
    </row>
    <row r="19" spans="1:6">
      <c r="A19">
        <v>2023</v>
      </c>
      <c r="B19" s="19">
        <v>13.3928571428571</v>
      </c>
      <c r="C19" s="19">
        <v>8.56521739130435</v>
      </c>
      <c r="D19" s="19">
        <v>14.6785714285714</v>
      </c>
      <c r="E19" s="19">
        <v>10.5483870967742</v>
      </c>
      <c r="F19" s="19">
        <v>16.1739130434783</v>
      </c>
    </row>
    <row r="21" spans="5:9">
      <c r="E21" s="17" t="s">
        <v>8</v>
      </c>
      <c r="F21" s="17"/>
      <c r="G21" s="17"/>
      <c r="H21" s="17"/>
      <c r="I21" s="17"/>
    </row>
  </sheetData>
  <mergeCells count="1">
    <mergeCell ref="E21:I21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7"/>
  <sheetViews>
    <sheetView topLeftCell="A22" workbookViewId="0">
      <selection activeCell="J57" sqref="J57:O57"/>
    </sheetView>
  </sheetViews>
  <sheetFormatPr defaultColWidth="9" defaultRowHeight="13.5"/>
  <sheetData>
    <row r="1" spans="1:6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>
      <c r="A2">
        <v>2006</v>
      </c>
      <c r="B2" s="16">
        <v>273.766666666667</v>
      </c>
      <c r="C2" s="16">
        <v>37.5</v>
      </c>
      <c r="D2" s="16">
        <v>171.052631578947</v>
      </c>
      <c r="E2" s="16">
        <v>171</v>
      </c>
      <c r="F2" s="16">
        <v>53</v>
      </c>
    </row>
    <row r="3" spans="1:6">
      <c r="A3">
        <v>2007</v>
      </c>
      <c r="B3" s="16">
        <v>260.028571428571</v>
      </c>
      <c r="C3" s="16">
        <v>412</v>
      </c>
      <c r="D3" s="16">
        <v>162.090909090909</v>
      </c>
      <c r="E3" s="16">
        <v>232.7</v>
      </c>
      <c r="F3" s="16">
        <v>127</v>
      </c>
    </row>
    <row r="4" spans="1:6">
      <c r="A4">
        <v>2008</v>
      </c>
      <c r="B4" s="16">
        <v>274.454545454545</v>
      </c>
      <c r="C4" s="16">
        <v>43.5</v>
      </c>
      <c r="D4" s="16">
        <v>126.102941176471</v>
      </c>
      <c r="E4" s="16">
        <v>149.611111111111</v>
      </c>
      <c r="F4" s="16">
        <v>84.9411764705882</v>
      </c>
    </row>
    <row r="5" spans="1:6">
      <c r="A5">
        <v>2009</v>
      </c>
      <c r="B5" s="16">
        <v>272.668604651163</v>
      </c>
      <c r="C5" s="16">
        <v>86.0476190476191</v>
      </c>
      <c r="D5" s="16">
        <v>130.12962962963</v>
      </c>
      <c r="E5" s="16">
        <v>217.761904761905</v>
      </c>
      <c r="F5" s="16">
        <v>52.1728395061728</v>
      </c>
    </row>
    <row r="6" spans="1:6">
      <c r="A6">
        <v>2010</v>
      </c>
      <c r="B6" s="16">
        <v>223.173469387755</v>
      </c>
      <c r="C6" s="16">
        <v>96.1818181818182</v>
      </c>
      <c r="D6" s="16">
        <v>104.597222222222</v>
      </c>
      <c r="E6" s="16">
        <v>184.861111111111</v>
      </c>
      <c r="F6" s="16">
        <v>58.7142857142857</v>
      </c>
    </row>
    <row r="7" spans="1:6">
      <c r="A7">
        <v>2011</v>
      </c>
      <c r="B7" s="16">
        <v>221.283333333333</v>
      </c>
      <c r="C7" s="16">
        <v>93.7260273972603</v>
      </c>
      <c r="D7" s="16">
        <v>96.55</v>
      </c>
      <c r="E7" s="16">
        <v>198.615384615385</v>
      </c>
      <c r="F7" s="16">
        <v>41.2696629213483</v>
      </c>
    </row>
    <row r="8" spans="1:6">
      <c r="A8">
        <v>2012</v>
      </c>
      <c r="B8" s="16">
        <v>247.344827586207</v>
      </c>
      <c r="C8" s="16">
        <v>110.424242424242</v>
      </c>
      <c r="D8" s="16">
        <v>99.6666666666667</v>
      </c>
      <c r="E8" s="16">
        <v>160.714285714286</v>
      </c>
      <c r="F8" s="16">
        <v>49.0820895522388</v>
      </c>
    </row>
    <row r="9" spans="1:6">
      <c r="A9">
        <v>2013</v>
      </c>
      <c r="B9" s="16">
        <v>235.044642857143</v>
      </c>
      <c r="C9" s="16">
        <v>91.7083333333333</v>
      </c>
      <c r="D9" s="16">
        <v>134.242424242424</v>
      </c>
      <c r="E9" s="16">
        <v>197.825</v>
      </c>
      <c r="F9" s="16">
        <v>43.0222222222222</v>
      </c>
    </row>
    <row r="10" spans="1:6">
      <c r="A10">
        <v>2014</v>
      </c>
      <c r="B10" s="16">
        <v>232.468468468468</v>
      </c>
      <c r="C10" s="16">
        <v>72.3783783783784</v>
      </c>
      <c r="D10" s="16">
        <v>178.8</v>
      </c>
      <c r="E10" s="16">
        <v>169.923076923077</v>
      </c>
      <c r="F10" s="16">
        <v>48.6739130434783</v>
      </c>
    </row>
    <row r="11" spans="1:6">
      <c r="A11">
        <v>2015</v>
      </c>
      <c r="B11" s="16">
        <v>313.696202531646</v>
      </c>
      <c r="C11" s="16">
        <v>98.2155172413793</v>
      </c>
      <c r="D11" s="16">
        <v>220.52380952381</v>
      </c>
      <c r="E11" s="16">
        <v>235.09756097561</v>
      </c>
      <c r="F11" s="16">
        <v>47.7647058823529</v>
      </c>
    </row>
    <row r="12" spans="1:6">
      <c r="A12">
        <v>2016</v>
      </c>
      <c r="B12" s="16">
        <v>237.030303030303</v>
      </c>
      <c r="C12" s="16">
        <v>77.1414141414141</v>
      </c>
      <c r="D12" s="16">
        <v>170.8</v>
      </c>
      <c r="E12" s="16">
        <v>155.475</v>
      </c>
      <c r="F12" s="16">
        <v>42.5625</v>
      </c>
    </row>
    <row r="13" spans="1:6">
      <c r="A13">
        <v>2017</v>
      </c>
      <c r="B13" s="16">
        <v>242.6</v>
      </c>
      <c r="C13" s="16">
        <v>57.1294117647059</v>
      </c>
      <c r="D13" s="16">
        <v>84.6086956521739</v>
      </c>
      <c r="E13" s="16">
        <v>180.147058823529</v>
      </c>
      <c r="F13" s="16">
        <v>26.6056338028169</v>
      </c>
    </row>
    <row r="14" spans="1:6">
      <c r="A14">
        <v>2018</v>
      </c>
      <c r="B14" s="16">
        <v>279.019607843137</v>
      </c>
      <c r="C14" s="16">
        <v>63.3483146067416</v>
      </c>
      <c r="D14" s="16">
        <v>191.947368421053</v>
      </c>
      <c r="E14" s="16">
        <v>288.888888888889</v>
      </c>
      <c r="F14" s="16">
        <v>28.9166666666667</v>
      </c>
    </row>
    <row r="15" spans="1:6">
      <c r="A15">
        <v>2019</v>
      </c>
      <c r="B15" s="16">
        <v>275.351851851852</v>
      </c>
      <c r="C15" s="16">
        <v>54.8791208791209</v>
      </c>
      <c r="D15" s="16">
        <v>254.758620689655</v>
      </c>
      <c r="E15" s="16">
        <v>191.333333333333</v>
      </c>
      <c r="F15" s="16">
        <v>31.3684210526316</v>
      </c>
    </row>
    <row r="16" spans="1:6">
      <c r="A16">
        <v>2020</v>
      </c>
      <c r="B16" s="16">
        <v>248.09375</v>
      </c>
      <c r="C16" s="16">
        <v>55.5135135135135</v>
      </c>
      <c r="D16" s="16">
        <v>180.857142857143</v>
      </c>
      <c r="E16" s="16">
        <v>151.25</v>
      </c>
      <c r="F16" s="16">
        <v>25.4727272727273</v>
      </c>
    </row>
    <row r="17" spans="1:6">
      <c r="A17">
        <v>2021</v>
      </c>
      <c r="B17" s="16">
        <v>193.536231884058</v>
      </c>
      <c r="C17" s="16">
        <v>36.7159090909091</v>
      </c>
      <c r="D17" s="16">
        <v>132.740740740741</v>
      </c>
      <c r="E17" s="16">
        <v>238.018181818182</v>
      </c>
      <c r="F17" s="16">
        <v>20.2692307692308</v>
      </c>
    </row>
    <row r="18" spans="1:6">
      <c r="A18">
        <v>2022</v>
      </c>
      <c r="B18" s="16">
        <v>217.176470588235</v>
      </c>
      <c r="C18" s="16">
        <v>39.9803921568627</v>
      </c>
      <c r="D18" s="16">
        <v>147.388888888889</v>
      </c>
      <c r="E18" s="16">
        <v>220.8</v>
      </c>
      <c r="F18" s="16">
        <v>18.75</v>
      </c>
    </row>
    <row r="19" spans="1:6">
      <c r="A19">
        <v>2023</v>
      </c>
      <c r="B19" s="16">
        <v>217.642857142857</v>
      </c>
      <c r="C19" s="16">
        <v>27.6451612903226</v>
      </c>
      <c r="D19" s="16">
        <v>172.985507246377</v>
      </c>
      <c r="E19" s="16">
        <v>156.285714285714</v>
      </c>
      <c r="F19" s="16">
        <v>23.8695652173913</v>
      </c>
    </row>
    <row r="26" spans="10:14">
      <c r="J26" s="18"/>
      <c r="K26" s="18"/>
      <c r="L26" s="18"/>
      <c r="M26" s="18"/>
      <c r="N26" s="18"/>
    </row>
    <row r="30" spans="1:6">
      <c r="A30" t="s">
        <v>0</v>
      </c>
      <c r="B30" t="s">
        <v>1</v>
      </c>
      <c r="C30" t="s">
        <v>4</v>
      </c>
      <c r="D30" t="s">
        <v>2</v>
      </c>
      <c r="E30" t="s">
        <v>3</v>
      </c>
      <c r="F30" t="s">
        <v>5</v>
      </c>
    </row>
    <row r="31" spans="1:6">
      <c r="A31">
        <v>2006</v>
      </c>
      <c r="B31" s="16">
        <v>81.3168316831683</v>
      </c>
      <c r="C31" s="16">
        <v>25</v>
      </c>
      <c r="D31" s="16">
        <v>43.6241610738255</v>
      </c>
      <c r="E31" s="16">
        <v>51.3</v>
      </c>
      <c r="F31" s="16">
        <v>26.5</v>
      </c>
    </row>
    <row r="32" spans="1:6">
      <c r="A32">
        <v>2007</v>
      </c>
      <c r="B32" s="16">
        <v>92.8673469387755</v>
      </c>
      <c r="C32" s="16">
        <v>206</v>
      </c>
      <c r="D32" s="16">
        <v>69.921568627451</v>
      </c>
      <c r="E32" s="16">
        <v>75.0645161290323</v>
      </c>
      <c r="F32" s="16">
        <v>84.6666666666667</v>
      </c>
    </row>
    <row r="33" spans="1:6">
      <c r="A33">
        <v>2008</v>
      </c>
      <c r="B33" s="16">
        <v>66.3516483516484</v>
      </c>
      <c r="C33" s="16">
        <v>43.5</v>
      </c>
      <c r="D33" s="16">
        <v>49.5664739884393</v>
      </c>
      <c r="E33" s="16">
        <v>44.8833333333333</v>
      </c>
      <c r="F33" s="16">
        <v>45.125</v>
      </c>
    </row>
    <row r="34" spans="1:6">
      <c r="A34">
        <v>2009</v>
      </c>
      <c r="B34" s="16">
        <v>91.4210526315789</v>
      </c>
      <c r="C34" s="16">
        <v>65.3132530120482</v>
      </c>
      <c r="D34" s="16">
        <v>50.433014354067</v>
      </c>
      <c r="E34" s="16">
        <v>35.8198433420366</v>
      </c>
      <c r="F34" s="16">
        <v>31.7744360902256</v>
      </c>
    </row>
    <row r="35" spans="1:6">
      <c r="A35">
        <v>2010</v>
      </c>
      <c r="B35" s="16">
        <v>67.0889570552147</v>
      </c>
      <c r="C35" s="16">
        <v>69.9504132231405</v>
      </c>
      <c r="D35" s="16">
        <v>40.7081081081081</v>
      </c>
      <c r="E35" s="16">
        <v>41.3354037267081</v>
      </c>
      <c r="F35" s="16">
        <v>36.6237623762376</v>
      </c>
    </row>
    <row r="36" spans="1:6">
      <c r="A36">
        <v>2011</v>
      </c>
      <c r="B36" s="16">
        <v>66.385</v>
      </c>
      <c r="C36" s="16">
        <v>56.0819672131148</v>
      </c>
      <c r="D36" s="16">
        <v>41.0851063829787</v>
      </c>
      <c r="E36" s="16">
        <v>40.984126984127</v>
      </c>
      <c r="F36" s="16">
        <v>27.410447761194</v>
      </c>
    </row>
    <row r="37" spans="1:6">
      <c r="A37">
        <v>2012</v>
      </c>
      <c r="B37" s="16">
        <v>80.5955056179775</v>
      </c>
      <c r="C37" s="16">
        <v>63.9298245614035</v>
      </c>
      <c r="D37" s="16">
        <v>43.0990990990991</v>
      </c>
      <c r="E37" s="16">
        <v>27.0432692307692</v>
      </c>
      <c r="F37" s="16">
        <v>32.0829268292683</v>
      </c>
    </row>
    <row r="38" spans="1:6">
      <c r="A38">
        <v>2013</v>
      </c>
      <c r="B38" s="16">
        <v>72.5206611570248</v>
      </c>
      <c r="C38" s="16">
        <v>62.8857142857143</v>
      </c>
      <c r="D38" s="16">
        <v>51.5116279069767</v>
      </c>
      <c r="E38" s="16">
        <v>39.3681592039801</v>
      </c>
      <c r="F38" s="16">
        <v>31.7377049180328</v>
      </c>
    </row>
    <row r="39" spans="1:6">
      <c r="A39">
        <v>2014</v>
      </c>
      <c r="B39" s="16">
        <v>67.0233766233766</v>
      </c>
      <c r="C39" s="16">
        <v>46.9824561403509</v>
      </c>
      <c r="D39" s="16">
        <v>87.219512195122</v>
      </c>
      <c r="E39" s="16">
        <v>34.515625</v>
      </c>
      <c r="F39" s="16">
        <v>31.9857142857143</v>
      </c>
    </row>
    <row r="40" spans="1:6">
      <c r="A40">
        <v>2015</v>
      </c>
      <c r="B40" s="16">
        <v>86.6503496503497</v>
      </c>
      <c r="C40" s="16">
        <v>59.9631578947368</v>
      </c>
      <c r="D40" s="16">
        <v>85.7592592592593</v>
      </c>
      <c r="E40" s="16">
        <v>38.866935483871</v>
      </c>
      <c r="F40" s="16">
        <v>32.1584158415842</v>
      </c>
    </row>
    <row r="41" spans="1:6">
      <c r="A41">
        <v>2016</v>
      </c>
      <c r="B41" s="16">
        <v>71.7614678899083</v>
      </c>
      <c r="C41" s="16">
        <v>51.255033557047</v>
      </c>
      <c r="D41" s="16">
        <v>68.32</v>
      </c>
      <c r="E41" s="16">
        <v>37.6909090909091</v>
      </c>
      <c r="F41" s="16">
        <v>29.3534482758621</v>
      </c>
    </row>
    <row r="42" spans="1:6">
      <c r="A42">
        <v>2017</v>
      </c>
      <c r="B42" s="16">
        <v>69.0949367088608</v>
      </c>
      <c r="C42" s="16">
        <v>41.8620689655172</v>
      </c>
      <c r="D42" s="16">
        <v>47.4634146341463</v>
      </c>
      <c r="E42" s="16">
        <v>40.8333333333333</v>
      </c>
      <c r="F42" s="16">
        <v>17.1727272727273</v>
      </c>
    </row>
    <row r="43" spans="1:6">
      <c r="A43">
        <v>2018</v>
      </c>
      <c r="B43" s="16">
        <v>78.6187845303867</v>
      </c>
      <c r="C43" s="16">
        <v>36.8496732026144</v>
      </c>
      <c r="D43" s="16">
        <v>79.2826086956522</v>
      </c>
      <c r="E43" s="16">
        <v>60.4651162790698</v>
      </c>
      <c r="F43" s="16">
        <v>17.948275862069</v>
      </c>
    </row>
    <row r="44" spans="1:6">
      <c r="A44">
        <v>2019</v>
      </c>
      <c r="B44" s="16">
        <v>73.6089108910891</v>
      </c>
      <c r="C44" s="16">
        <v>29.9041916167665</v>
      </c>
      <c r="D44" s="16">
        <v>107.072463768116</v>
      </c>
      <c r="E44" s="16">
        <v>48.1984732824427</v>
      </c>
      <c r="F44" s="16">
        <v>17.5294117647059</v>
      </c>
    </row>
    <row r="45" spans="1:6">
      <c r="A45">
        <v>2020</v>
      </c>
      <c r="B45" s="16">
        <v>61.5426356589147</v>
      </c>
      <c r="C45" s="16">
        <v>24.452380952381</v>
      </c>
      <c r="D45" s="16">
        <v>68.4324324324324</v>
      </c>
      <c r="E45" s="16">
        <v>50.9473684210526</v>
      </c>
      <c r="F45" s="16">
        <v>15.5666666666667</v>
      </c>
    </row>
    <row r="46" spans="1:6">
      <c r="A46">
        <v>2021</v>
      </c>
      <c r="B46" s="16">
        <v>50.5833333333333</v>
      </c>
      <c r="C46" s="16">
        <v>13.8076923076923</v>
      </c>
      <c r="D46" s="16">
        <v>76.2553191489362</v>
      </c>
      <c r="E46" s="16">
        <v>62.9375</v>
      </c>
      <c r="F46" s="16">
        <v>12.8536585365854</v>
      </c>
    </row>
    <row r="47" spans="1:6">
      <c r="A47">
        <v>2022</v>
      </c>
      <c r="B47" s="16">
        <v>49.7574123989218</v>
      </c>
      <c r="C47" s="16">
        <v>13.8707482993197</v>
      </c>
      <c r="D47" s="16">
        <v>69.8157894736842</v>
      </c>
      <c r="E47" s="16">
        <v>37.8082191780822</v>
      </c>
      <c r="F47" s="16">
        <v>13.0434782608696</v>
      </c>
    </row>
    <row r="48" spans="1:6">
      <c r="A48">
        <v>2023</v>
      </c>
      <c r="B48" s="16">
        <v>61.5555555555556</v>
      </c>
      <c r="C48" s="16">
        <v>11.2763157894737</v>
      </c>
      <c r="D48" s="16">
        <v>70.2117647058824</v>
      </c>
      <c r="E48" s="16">
        <v>32.6567164179104</v>
      </c>
      <c r="F48" s="16">
        <v>12.4772727272727</v>
      </c>
    </row>
    <row r="57" spans="10:15">
      <c r="J57" s="17"/>
      <c r="K57" s="17"/>
      <c r="L57" s="17"/>
      <c r="M57" s="17"/>
      <c r="N57" s="17"/>
      <c r="O57" s="17"/>
    </row>
  </sheetData>
  <mergeCells count="2">
    <mergeCell ref="J26:N26"/>
    <mergeCell ref="J57:O57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4"/>
  <sheetViews>
    <sheetView zoomScale="115" zoomScaleNormal="115" topLeftCell="A22" workbookViewId="0">
      <selection activeCell="L54" sqref="L54:P54"/>
    </sheetView>
  </sheetViews>
  <sheetFormatPr defaultColWidth="9" defaultRowHeight="13.5"/>
  <sheetData>
    <row r="1" spans="1:6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>
      <c r="A2">
        <v>2006</v>
      </c>
      <c r="B2" s="16">
        <v>434.433333333333</v>
      </c>
      <c r="C2" s="16">
        <v>922.5</v>
      </c>
      <c r="D2" s="16">
        <v>849.684210526316</v>
      </c>
      <c r="E2" s="16">
        <v>722.666666666667</v>
      </c>
      <c r="F2" s="16">
        <v>394</v>
      </c>
    </row>
    <row r="3" spans="1:6">
      <c r="A3">
        <v>2007</v>
      </c>
      <c r="B3" s="16">
        <v>442.6</v>
      </c>
      <c r="C3" s="16">
        <v>126</v>
      </c>
      <c r="D3" s="16">
        <v>631.159090909091</v>
      </c>
      <c r="E3" s="16">
        <v>759.9</v>
      </c>
      <c r="F3" s="16">
        <v>269</v>
      </c>
    </row>
    <row r="4" spans="1:6">
      <c r="A4">
        <v>2008</v>
      </c>
      <c r="B4" s="16">
        <v>515.227272727273</v>
      </c>
      <c r="C4" s="16">
        <v>338.166666666667</v>
      </c>
      <c r="D4" s="16">
        <v>517.573529411765</v>
      </c>
      <c r="E4" s="16">
        <v>391.833333333333</v>
      </c>
      <c r="F4" s="16">
        <v>459.058823529412</v>
      </c>
    </row>
    <row r="5" spans="1:6">
      <c r="A5">
        <v>2009</v>
      </c>
      <c r="B5" s="16">
        <v>492.540697674419</v>
      </c>
      <c r="C5" s="16">
        <v>418.730158730159</v>
      </c>
      <c r="D5" s="16">
        <v>705.814814814815</v>
      </c>
      <c r="E5" s="16">
        <v>995.936507936508</v>
      </c>
      <c r="F5" s="16">
        <v>301.987654320988</v>
      </c>
    </row>
    <row r="6" spans="1:6">
      <c r="A6">
        <v>2010</v>
      </c>
      <c r="B6" s="16">
        <v>859.887755102041</v>
      </c>
      <c r="C6" s="16">
        <v>450.647727272727</v>
      </c>
      <c r="D6" s="16">
        <v>715.138888888889</v>
      </c>
      <c r="E6" s="16">
        <v>520.555555555556</v>
      </c>
      <c r="F6" s="16">
        <v>341.31746031746</v>
      </c>
    </row>
    <row r="7" spans="1:6">
      <c r="A7">
        <v>2011</v>
      </c>
      <c r="B7" s="16">
        <v>663.358333333333</v>
      </c>
      <c r="C7" s="16">
        <v>424.506849315069</v>
      </c>
      <c r="D7" s="16">
        <v>607.1</v>
      </c>
      <c r="E7" s="16">
        <v>909.179487179487</v>
      </c>
      <c r="F7" s="16">
        <v>335.415730337079</v>
      </c>
    </row>
    <row r="8" spans="1:6">
      <c r="A8">
        <v>2012</v>
      </c>
      <c r="B8" s="16">
        <v>554.51724137931</v>
      </c>
      <c r="C8" s="16">
        <v>544.636363636364</v>
      </c>
      <c r="D8" s="16">
        <v>677.270833333333</v>
      </c>
      <c r="E8" s="16">
        <v>1094.11428571429</v>
      </c>
      <c r="F8" s="16">
        <v>327.619402985075</v>
      </c>
    </row>
    <row r="9" spans="1:6">
      <c r="A9">
        <v>2013</v>
      </c>
      <c r="B9" s="16">
        <v>576.571428571429</v>
      </c>
      <c r="C9" s="16">
        <v>443.270833333333</v>
      </c>
      <c r="D9" s="16">
        <v>887.090909090909</v>
      </c>
      <c r="E9" s="16">
        <v>914.85</v>
      </c>
      <c r="F9" s="16">
        <v>328.011111111111</v>
      </c>
    </row>
    <row r="10" spans="1:6">
      <c r="A10">
        <v>2014</v>
      </c>
      <c r="B10" s="16">
        <v>583.072072072072</v>
      </c>
      <c r="C10" s="16">
        <v>440.918918918919</v>
      </c>
      <c r="D10" s="16">
        <v>716.7</v>
      </c>
      <c r="E10" s="16">
        <v>837.115384615385</v>
      </c>
      <c r="F10" s="16">
        <v>399.978260869565</v>
      </c>
    </row>
    <row r="11" spans="1:6">
      <c r="A11">
        <v>2015</v>
      </c>
      <c r="B11" s="16">
        <v>582</v>
      </c>
      <c r="C11" s="16">
        <v>448.594827586207</v>
      </c>
      <c r="D11" s="16">
        <v>794.690476190476</v>
      </c>
      <c r="E11" s="16">
        <v>1180.48780487805</v>
      </c>
      <c r="F11" s="16">
        <v>340.191176470588</v>
      </c>
    </row>
    <row r="12" spans="1:6">
      <c r="A12">
        <v>2016</v>
      </c>
      <c r="B12" s="16">
        <v>536.515151515152</v>
      </c>
      <c r="C12" s="16">
        <v>360.626262626263</v>
      </c>
      <c r="D12" s="16">
        <v>831.95</v>
      </c>
      <c r="E12" s="16">
        <v>761.15</v>
      </c>
      <c r="F12" s="16">
        <v>338.3625</v>
      </c>
    </row>
    <row r="13" spans="1:6">
      <c r="A13">
        <v>2017</v>
      </c>
      <c r="B13" s="16">
        <v>501.022222222222</v>
      </c>
      <c r="C13" s="16">
        <v>350.564705882353</v>
      </c>
      <c r="D13" s="16">
        <v>654.869565217391</v>
      </c>
      <c r="E13" s="16">
        <v>1067.41176470588</v>
      </c>
      <c r="F13" s="16">
        <v>362.718309859155</v>
      </c>
    </row>
    <row r="14" spans="1:6">
      <c r="A14">
        <v>2018</v>
      </c>
      <c r="B14" s="16">
        <v>595.764705882353</v>
      </c>
      <c r="C14" s="16">
        <v>439.123595505618</v>
      </c>
      <c r="D14" s="16">
        <v>961</v>
      </c>
      <c r="E14" s="16">
        <v>1019.66666666667</v>
      </c>
      <c r="F14" s="16">
        <v>352.069444444444</v>
      </c>
    </row>
    <row r="15" spans="1:6">
      <c r="A15">
        <v>2019</v>
      </c>
      <c r="B15" s="16">
        <v>613.351851851852</v>
      </c>
      <c r="C15" s="16">
        <v>447.153846153846</v>
      </c>
      <c r="D15" s="16">
        <v>687.310344827586</v>
      </c>
      <c r="E15" s="16">
        <v>797.757575757576</v>
      </c>
      <c r="F15" s="16">
        <v>360.973684210526</v>
      </c>
    </row>
    <row r="16" spans="1:6">
      <c r="A16">
        <v>2020</v>
      </c>
      <c r="B16" s="16">
        <v>685.828125</v>
      </c>
      <c r="C16" s="16">
        <v>591.621621621622</v>
      </c>
      <c r="D16" s="16">
        <v>932</v>
      </c>
      <c r="E16" s="16">
        <v>827.59375</v>
      </c>
      <c r="F16" s="16">
        <v>366.418181818182</v>
      </c>
    </row>
    <row r="17" spans="1:6">
      <c r="A17">
        <v>2021</v>
      </c>
      <c r="B17" s="16">
        <v>534.557971014493</v>
      </c>
      <c r="C17" s="16">
        <v>638.875</v>
      </c>
      <c r="D17" s="16">
        <v>563.740740740741</v>
      </c>
      <c r="E17" s="16">
        <v>1296.27272727273</v>
      </c>
      <c r="F17" s="16">
        <v>393.384615384615</v>
      </c>
    </row>
    <row r="18" spans="1:6">
      <c r="A18">
        <v>2022</v>
      </c>
      <c r="B18" s="16">
        <v>637.788235294118</v>
      </c>
      <c r="C18" s="16">
        <v>700.803921568627</v>
      </c>
      <c r="D18" s="16">
        <v>988.222222222222</v>
      </c>
      <c r="E18" s="16">
        <v>1167.76</v>
      </c>
      <c r="F18" s="16">
        <v>374.875</v>
      </c>
    </row>
    <row r="19" spans="1:6">
      <c r="A19">
        <v>2023</v>
      </c>
      <c r="B19" s="16">
        <v>594.267857142857</v>
      </c>
      <c r="C19" s="16">
        <v>630.225806451613</v>
      </c>
      <c r="D19" s="16">
        <v>954.159420289855</v>
      </c>
      <c r="E19" s="16">
        <v>1254.60714285714</v>
      </c>
      <c r="F19" s="16">
        <v>525.913043478261</v>
      </c>
    </row>
    <row r="22" spans="11:16">
      <c r="K22" s="17"/>
      <c r="L22" s="17"/>
      <c r="M22" s="17"/>
      <c r="N22" s="17"/>
      <c r="O22" s="17"/>
      <c r="P22" s="17"/>
    </row>
    <row r="29" spans="1:6">
      <c r="A29" t="s">
        <v>0</v>
      </c>
      <c r="B29" t="s">
        <v>1</v>
      </c>
      <c r="C29" t="s">
        <v>4</v>
      </c>
      <c r="D29" t="s">
        <v>2</v>
      </c>
      <c r="E29" t="s">
        <v>3</v>
      </c>
      <c r="F29" t="s">
        <v>5</v>
      </c>
    </row>
    <row r="30" spans="1:6">
      <c r="A30">
        <v>2006</v>
      </c>
      <c r="B30" s="16">
        <v>129.039603960396</v>
      </c>
      <c r="C30" s="16">
        <v>615</v>
      </c>
      <c r="D30" s="16">
        <v>216.697986577181</v>
      </c>
      <c r="E30" s="16">
        <v>216.8</v>
      </c>
      <c r="F30" s="16">
        <v>197</v>
      </c>
    </row>
    <row r="31" spans="1:6">
      <c r="A31">
        <v>2007</v>
      </c>
      <c r="B31" s="16">
        <v>158.071428571429</v>
      </c>
      <c r="C31" s="16">
        <v>63</v>
      </c>
      <c r="D31" s="16">
        <v>272.264705882353</v>
      </c>
      <c r="E31" s="16">
        <v>245.129032258065</v>
      </c>
      <c r="F31" s="16">
        <v>179.333333333333</v>
      </c>
    </row>
    <row r="32" spans="1:6">
      <c r="A32">
        <v>2008</v>
      </c>
      <c r="B32" s="16">
        <v>124.56043956044</v>
      </c>
      <c r="C32" s="16">
        <v>338.166666666667</v>
      </c>
      <c r="D32" s="16">
        <v>203.439306358382</v>
      </c>
      <c r="E32" s="16">
        <v>117.55</v>
      </c>
      <c r="F32" s="16">
        <v>243.875</v>
      </c>
    </row>
    <row r="33" spans="1:6">
      <c r="A33">
        <v>2009</v>
      </c>
      <c r="B33" s="16">
        <v>165.140350877193</v>
      </c>
      <c r="C33" s="16">
        <v>317.831325301205</v>
      </c>
      <c r="D33" s="16">
        <v>273.545454545455</v>
      </c>
      <c r="E33" s="16">
        <v>163.822454308094</v>
      </c>
      <c r="F33" s="16">
        <v>183.917293233083</v>
      </c>
    </row>
    <row r="34" spans="1:6">
      <c r="A34">
        <v>2010</v>
      </c>
      <c r="B34" s="16">
        <v>258.493865030675</v>
      </c>
      <c r="C34" s="16">
        <v>327.743801652893</v>
      </c>
      <c r="D34" s="16">
        <v>278.324324324324</v>
      </c>
      <c r="E34" s="16">
        <v>116.39751552795</v>
      </c>
      <c r="F34" s="16">
        <v>212.90099009901</v>
      </c>
    </row>
    <row r="35" spans="1:6">
      <c r="A35">
        <v>2011</v>
      </c>
      <c r="B35" s="16">
        <v>199.0075</v>
      </c>
      <c r="C35" s="16">
        <v>254.008196721311</v>
      </c>
      <c r="D35" s="16">
        <v>258.340425531915</v>
      </c>
      <c r="E35" s="16">
        <v>187.608465608466</v>
      </c>
      <c r="F35" s="16">
        <v>222.776119402985</v>
      </c>
    </row>
    <row r="36" spans="1:6">
      <c r="A36">
        <v>2012</v>
      </c>
      <c r="B36" s="16">
        <v>180.685393258427</v>
      </c>
      <c r="C36" s="16">
        <v>315.315789473684</v>
      </c>
      <c r="D36" s="16">
        <v>292.873873873874</v>
      </c>
      <c r="E36" s="16">
        <v>184.105769230769</v>
      </c>
      <c r="F36" s="16">
        <v>214.151219512195</v>
      </c>
    </row>
    <row r="37" spans="1:6">
      <c r="A37">
        <v>2013</v>
      </c>
      <c r="B37" s="16">
        <v>177.895316804408</v>
      </c>
      <c r="C37" s="16">
        <v>303.957142857143</v>
      </c>
      <c r="D37" s="16">
        <v>340.395348837209</v>
      </c>
      <c r="E37" s="16">
        <v>182.059701492537</v>
      </c>
      <c r="F37" s="16">
        <v>241.975409836066</v>
      </c>
    </row>
    <row r="38" spans="1:6">
      <c r="A38">
        <v>2014</v>
      </c>
      <c r="B38" s="16">
        <v>168.106493506494</v>
      </c>
      <c r="C38" s="16">
        <v>286.210526315789</v>
      </c>
      <c r="D38" s="16">
        <v>349.609756097561</v>
      </c>
      <c r="E38" s="16">
        <v>170.0390625</v>
      </c>
      <c r="F38" s="16">
        <v>262.842857142857</v>
      </c>
    </row>
    <row r="39" spans="1:6">
      <c r="A39">
        <v>2015</v>
      </c>
      <c r="B39" s="16">
        <v>160.762237762238</v>
      </c>
      <c r="C39" s="16">
        <v>273.878947368421</v>
      </c>
      <c r="D39" s="16">
        <v>309.046296296296</v>
      </c>
      <c r="E39" s="16">
        <v>195.161290322581</v>
      </c>
      <c r="F39" s="16">
        <v>229.039603960396</v>
      </c>
    </row>
    <row r="40" spans="1:6">
      <c r="A40">
        <v>2016</v>
      </c>
      <c r="B40" s="16">
        <v>162.43119266055</v>
      </c>
      <c r="C40" s="16">
        <v>239.610738255034</v>
      </c>
      <c r="D40" s="16">
        <v>332.78</v>
      </c>
      <c r="E40" s="16">
        <v>184.521212121212</v>
      </c>
      <c r="F40" s="16">
        <v>233.353448275862</v>
      </c>
    </row>
    <row r="41" spans="1:6">
      <c r="A41">
        <v>2017</v>
      </c>
      <c r="B41" s="16">
        <v>142.696202531646</v>
      </c>
      <c r="C41" s="16">
        <v>256.879310344828</v>
      </c>
      <c r="D41" s="16">
        <v>367.365853658537</v>
      </c>
      <c r="E41" s="16">
        <v>241.946666666667</v>
      </c>
      <c r="F41" s="16">
        <v>234.118181818182</v>
      </c>
    </row>
    <row r="42" spans="1:6">
      <c r="A42">
        <v>2018</v>
      </c>
      <c r="B42" s="16">
        <v>167.867403314917</v>
      </c>
      <c r="C42" s="16">
        <v>255.437908496732</v>
      </c>
      <c r="D42" s="16">
        <v>396.934782608696</v>
      </c>
      <c r="E42" s="16">
        <v>213.418604651163</v>
      </c>
      <c r="F42" s="16">
        <v>218.525862068966</v>
      </c>
    </row>
    <row r="43" spans="1:6">
      <c r="A43">
        <v>2019</v>
      </c>
      <c r="B43" s="16">
        <v>163.965346534653</v>
      </c>
      <c r="C43" s="16">
        <v>243.658682634731</v>
      </c>
      <c r="D43" s="16">
        <v>288.869565217391</v>
      </c>
      <c r="E43" s="16">
        <v>200.961832061069</v>
      </c>
      <c r="F43" s="16">
        <v>201.720588235294</v>
      </c>
    </row>
    <row r="44" spans="1:6">
      <c r="A44">
        <v>2020</v>
      </c>
      <c r="B44" s="16">
        <v>170.127906976744</v>
      </c>
      <c r="C44" s="16">
        <v>260.595238095238</v>
      </c>
      <c r="D44" s="16">
        <v>352.648648648649</v>
      </c>
      <c r="E44" s="16">
        <v>278.768421052632</v>
      </c>
      <c r="F44" s="16">
        <v>223.922222222222</v>
      </c>
    </row>
    <row r="45" spans="1:6">
      <c r="A45">
        <v>2021</v>
      </c>
      <c r="B45" s="16">
        <v>139.714015151515</v>
      </c>
      <c r="C45" s="16">
        <v>240.260683760684</v>
      </c>
      <c r="D45" s="16">
        <v>323.851063829787</v>
      </c>
      <c r="E45" s="16">
        <v>342.764423076923</v>
      </c>
      <c r="F45" s="16">
        <v>249.463414634146</v>
      </c>
    </row>
    <row r="46" spans="1:6">
      <c r="A46">
        <v>2022</v>
      </c>
      <c r="B46" s="16">
        <v>146.123989218329</v>
      </c>
      <c r="C46" s="16">
        <v>243.136054421769</v>
      </c>
      <c r="D46" s="16">
        <v>468.105263157895</v>
      </c>
      <c r="E46" s="16">
        <v>199.958904109589</v>
      </c>
      <c r="F46" s="16">
        <v>260.782608695652</v>
      </c>
    </row>
    <row r="47" spans="1:6">
      <c r="A47">
        <v>2023</v>
      </c>
      <c r="B47" s="16">
        <v>168.075757575758</v>
      </c>
      <c r="C47" s="16">
        <v>257.065789473684</v>
      </c>
      <c r="D47" s="16">
        <v>387.276470588235</v>
      </c>
      <c r="E47" s="16">
        <v>262.15671641791</v>
      </c>
      <c r="F47" s="16">
        <v>274.909090909091</v>
      </c>
    </row>
    <row r="54" spans="12:16">
      <c r="L54" s="17"/>
      <c r="M54" s="17"/>
      <c r="N54" s="17"/>
      <c r="O54" s="17"/>
      <c r="P54" s="17"/>
    </row>
  </sheetData>
  <mergeCells count="2">
    <mergeCell ref="K22:P22"/>
    <mergeCell ref="L54:P54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"/>
  <sheetViews>
    <sheetView topLeftCell="A13" workbookViewId="0">
      <selection activeCell="K50" sqref="K50:Q50"/>
    </sheetView>
  </sheetViews>
  <sheetFormatPr defaultColWidth="9" defaultRowHeight="13.5"/>
  <sheetData>
    <row r="1" spans="1:6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>
      <c r="A2">
        <v>2006</v>
      </c>
      <c r="B2" s="16">
        <v>192.466666666667</v>
      </c>
      <c r="C2" s="16">
        <v>289.5</v>
      </c>
      <c r="D2" s="16">
        <v>270.526315789474</v>
      </c>
      <c r="E2" s="16">
        <v>238.555555555556</v>
      </c>
      <c r="F2" s="16">
        <v>175.5</v>
      </c>
    </row>
    <row r="3" spans="1:6">
      <c r="A3">
        <v>2007</v>
      </c>
      <c r="B3" s="16">
        <v>155.428571428571</v>
      </c>
      <c r="C3" s="16">
        <v>52</v>
      </c>
      <c r="D3" s="16">
        <v>255</v>
      </c>
      <c r="E3" s="16">
        <v>560.7</v>
      </c>
      <c r="F3" s="16">
        <v>149.6</v>
      </c>
    </row>
    <row r="4" spans="1:6">
      <c r="A4">
        <v>2008</v>
      </c>
      <c r="B4" s="16">
        <v>250.727272727273</v>
      </c>
      <c r="C4" s="16">
        <v>110.333333333333</v>
      </c>
      <c r="D4" s="16">
        <v>222.235294117647</v>
      </c>
      <c r="E4" s="16">
        <v>313.222222222222</v>
      </c>
      <c r="F4" s="16">
        <v>181.294117647059</v>
      </c>
    </row>
    <row r="5" spans="1:6">
      <c r="A5">
        <v>2009</v>
      </c>
      <c r="B5" s="16">
        <v>179.947674418605</v>
      </c>
      <c r="C5" s="16">
        <v>197.888888888889</v>
      </c>
      <c r="D5" s="16">
        <v>195.351851851852</v>
      </c>
      <c r="E5" s="16">
        <v>337.666666666667</v>
      </c>
      <c r="F5" s="16">
        <v>169.283950617284</v>
      </c>
    </row>
    <row r="6" spans="1:6">
      <c r="A6">
        <v>2010</v>
      </c>
      <c r="B6" s="16">
        <v>175.938775510204</v>
      </c>
      <c r="C6" s="16">
        <v>252.568181818182</v>
      </c>
      <c r="D6" s="16">
        <v>211.013888888889</v>
      </c>
      <c r="E6" s="16">
        <v>435.361111111111</v>
      </c>
      <c r="F6" s="16">
        <v>148.301587301587</v>
      </c>
    </row>
    <row r="7" spans="1:6">
      <c r="A7">
        <v>2011</v>
      </c>
      <c r="B7" s="16">
        <v>228.091666666667</v>
      </c>
      <c r="C7" s="16">
        <v>230.602739726027</v>
      </c>
      <c r="D7" s="16">
        <v>204.4875</v>
      </c>
      <c r="E7" s="16">
        <v>525.512820512821</v>
      </c>
      <c r="F7" s="16">
        <v>143.483146067416</v>
      </c>
    </row>
    <row r="8" spans="1:6">
      <c r="A8">
        <v>2012</v>
      </c>
      <c r="B8" s="16">
        <v>240.551724137931</v>
      </c>
      <c r="C8" s="16">
        <v>148.545454545455</v>
      </c>
      <c r="D8" s="16">
        <v>173.135416666667</v>
      </c>
      <c r="E8" s="16">
        <v>470.228571428571</v>
      </c>
      <c r="F8" s="16">
        <v>134.223880597015</v>
      </c>
    </row>
    <row r="9" spans="1:6">
      <c r="A9">
        <v>2013</v>
      </c>
      <c r="B9" s="16">
        <v>222.6875</v>
      </c>
      <c r="C9" s="16">
        <v>142.729166666667</v>
      </c>
      <c r="D9" s="16">
        <v>198.515151515152</v>
      </c>
      <c r="E9" s="16">
        <v>429.6</v>
      </c>
      <c r="F9" s="16">
        <v>119.344444444444</v>
      </c>
    </row>
    <row r="10" spans="1:6">
      <c r="A10">
        <v>2014</v>
      </c>
      <c r="B10" s="16">
        <v>253.666666666667</v>
      </c>
      <c r="C10" s="16">
        <v>138.459459459459</v>
      </c>
      <c r="D10" s="16">
        <v>269.45</v>
      </c>
      <c r="E10" s="16">
        <v>431.807692307692</v>
      </c>
      <c r="F10" s="16">
        <v>158.108695652174</v>
      </c>
    </row>
    <row r="11" spans="1:6">
      <c r="A11">
        <v>2015</v>
      </c>
      <c r="B11" s="16">
        <v>295.556962025316</v>
      </c>
      <c r="C11" s="16">
        <v>139.853448275862</v>
      </c>
      <c r="D11" s="16">
        <v>153.238095238095</v>
      </c>
      <c r="E11" s="16">
        <v>610.365853658537</v>
      </c>
      <c r="F11" s="16">
        <v>172.147058823529</v>
      </c>
    </row>
    <row r="12" spans="1:6">
      <c r="A12">
        <v>2016</v>
      </c>
      <c r="B12" s="16">
        <v>298.015151515152</v>
      </c>
      <c r="C12" s="16">
        <v>145.464646464646</v>
      </c>
      <c r="D12" s="16">
        <v>233.75</v>
      </c>
      <c r="E12" s="16">
        <v>452.3</v>
      </c>
      <c r="F12" s="16">
        <v>204.8625</v>
      </c>
    </row>
    <row r="13" spans="1:6">
      <c r="A13">
        <v>2017</v>
      </c>
      <c r="B13" s="16">
        <v>271.288888888889</v>
      </c>
      <c r="C13" s="16">
        <v>156.658823529412</v>
      </c>
      <c r="D13" s="16">
        <v>186.869565217391</v>
      </c>
      <c r="E13" s="16">
        <v>426.352941176471</v>
      </c>
      <c r="F13" s="16">
        <v>206.408450704225</v>
      </c>
    </row>
    <row r="14" spans="1:6">
      <c r="A14">
        <v>2018</v>
      </c>
      <c r="B14" s="16">
        <v>322.607843137255</v>
      </c>
      <c r="C14" s="16">
        <v>161.202247191011</v>
      </c>
      <c r="D14" s="16">
        <v>183.052631578947</v>
      </c>
      <c r="E14" s="16">
        <v>480.577777777778</v>
      </c>
      <c r="F14" s="16">
        <v>210.180555555556</v>
      </c>
    </row>
    <row r="15" spans="1:6">
      <c r="A15">
        <v>2019</v>
      </c>
      <c r="B15" s="16">
        <v>290.111111111111</v>
      </c>
      <c r="C15" s="16">
        <v>195.494505494505</v>
      </c>
      <c r="D15" s="16">
        <v>235.379310344828</v>
      </c>
      <c r="E15" s="16">
        <v>384.030303030303</v>
      </c>
      <c r="F15" s="16">
        <v>196.276315789474</v>
      </c>
    </row>
    <row r="16" spans="1:6">
      <c r="A16">
        <v>2020</v>
      </c>
      <c r="B16" s="16">
        <v>310.265625</v>
      </c>
      <c r="C16" s="16">
        <v>190.297297297297</v>
      </c>
      <c r="D16" s="16">
        <v>304.321428571429</v>
      </c>
      <c r="E16" s="16">
        <v>328.5</v>
      </c>
      <c r="F16" s="16">
        <v>202.509090909091</v>
      </c>
    </row>
    <row r="17" spans="1:6">
      <c r="A17">
        <v>2021</v>
      </c>
      <c r="B17" s="16">
        <v>363.036231884058</v>
      </c>
      <c r="C17" s="16">
        <v>184.454545454545</v>
      </c>
      <c r="D17" s="16">
        <v>214.518518518519</v>
      </c>
      <c r="E17" s="16">
        <v>557.181818181818</v>
      </c>
      <c r="F17" s="16">
        <v>260.461538461538</v>
      </c>
    </row>
    <row r="18" spans="1:6">
      <c r="A18">
        <v>2022</v>
      </c>
      <c r="B18" s="16">
        <v>366.129411764706</v>
      </c>
      <c r="C18" s="16">
        <v>205.372549019608</v>
      </c>
      <c r="D18" s="16">
        <v>131.722222222222</v>
      </c>
      <c r="E18" s="16">
        <v>368.08</v>
      </c>
      <c r="F18" s="16">
        <v>248</v>
      </c>
    </row>
    <row r="19" spans="1:6">
      <c r="A19">
        <v>2023</v>
      </c>
      <c r="B19" s="16">
        <v>295.267857142857</v>
      </c>
      <c r="C19" s="16">
        <v>187.322580645161</v>
      </c>
      <c r="D19" s="16">
        <v>188.507246376812</v>
      </c>
      <c r="E19" s="16">
        <v>293.571428571429</v>
      </c>
      <c r="F19" s="16">
        <v>293.369565217391</v>
      </c>
    </row>
    <row r="20" spans="11:16">
      <c r="K20" s="17"/>
      <c r="L20" s="17"/>
      <c r="M20" s="17"/>
      <c r="N20" s="17"/>
      <c r="O20" s="17"/>
      <c r="P20" s="17"/>
    </row>
    <row r="30" spans="1:6">
      <c r="A30" t="s">
        <v>0</v>
      </c>
      <c r="B30" t="s">
        <v>1</v>
      </c>
      <c r="C30" t="s">
        <v>4</v>
      </c>
      <c r="D30" t="s">
        <v>2</v>
      </c>
      <c r="E30" t="s">
        <v>3</v>
      </c>
      <c r="F30" t="s">
        <v>5</v>
      </c>
    </row>
    <row r="31" spans="1:6">
      <c r="A31">
        <v>2006</v>
      </c>
      <c r="B31" s="16">
        <v>12.8596881959911</v>
      </c>
      <c r="C31" s="16">
        <v>30.4736842105263</v>
      </c>
      <c r="D31" s="16">
        <v>19.469696969697</v>
      </c>
      <c r="E31" s="16">
        <v>19.3423423423423</v>
      </c>
      <c r="F31" s="16">
        <v>13.5</v>
      </c>
    </row>
    <row r="32" spans="1:6">
      <c r="A32">
        <v>2007</v>
      </c>
      <c r="B32" s="16">
        <v>11.6488222698073</v>
      </c>
      <c r="C32" s="16">
        <v>17.3333333333333</v>
      </c>
      <c r="D32" s="16">
        <v>25.0446428571429</v>
      </c>
      <c r="E32" s="16">
        <v>22.7004048582996</v>
      </c>
      <c r="F32" s="16">
        <v>16.4395604395604</v>
      </c>
    </row>
    <row r="33" spans="1:6">
      <c r="A33">
        <v>2008</v>
      </c>
      <c r="B33" s="16">
        <v>17.5668789808917</v>
      </c>
      <c r="C33" s="16">
        <v>22.0666666666667</v>
      </c>
      <c r="D33" s="16">
        <v>19.2264631043257</v>
      </c>
      <c r="E33" s="16">
        <v>21.6846153846154</v>
      </c>
      <c r="F33" s="16">
        <v>16.1361256544503</v>
      </c>
    </row>
    <row r="34" spans="1:6">
      <c r="A34">
        <v>2009</v>
      </c>
      <c r="B34" s="16">
        <v>14.9811229428848</v>
      </c>
      <c r="C34" s="16">
        <v>23.4342105263158</v>
      </c>
      <c r="D34" s="16">
        <v>18.084</v>
      </c>
      <c r="E34" s="16">
        <v>20.733918128655</v>
      </c>
      <c r="F34" s="16">
        <v>17.7846952010376</v>
      </c>
    </row>
    <row r="35" spans="1:6">
      <c r="A35">
        <v>2010</v>
      </c>
      <c r="B35" s="16">
        <v>15.2045855379189</v>
      </c>
      <c r="C35" s="16">
        <v>23.9762675296656</v>
      </c>
      <c r="D35" s="16">
        <v>21.4893917963225</v>
      </c>
      <c r="E35" s="16">
        <v>17.2230769230769</v>
      </c>
      <c r="F35" s="16">
        <v>19.9636752136752</v>
      </c>
    </row>
    <row r="36" spans="1:6">
      <c r="A36">
        <v>2011</v>
      </c>
      <c r="B36" s="16">
        <v>17.1712672521957</v>
      </c>
      <c r="C36" s="16">
        <v>20.2575210589651</v>
      </c>
      <c r="D36" s="16">
        <v>20.7075949367089</v>
      </c>
      <c r="E36" s="16">
        <v>22.3014145810664</v>
      </c>
      <c r="F36" s="16">
        <v>18.4804630969609</v>
      </c>
    </row>
    <row r="37" spans="1:6">
      <c r="A37">
        <v>2012</v>
      </c>
      <c r="B37" s="16">
        <v>17.7393515575334</v>
      </c>
      <c r="C37" s="16">
        <v>20.425</v>
      </c>
      <c r="D37" s="16">
        <v>19.3042973286876</v>
      </c>
      <c r="E37" s="16">
        <v>22.3614130434783</v>
      </c>
      <c r="F37" s="16">
        <v>18.0582329317269</v>
      </c>
    </row>
    <row r="38" spans="1:6">
      <c r="A38">
        <v>2013</v>
      </c>
      <c r="B38" s="16">
        <v>20.5783828382838</v>
      </c>
      <c r="C38" s="16">
        <v>19.0305555555556</v>
      </c>
      <c r="D38" s="16">
        <v>18.9335260115607</v>
      </c>
      <c r="E38" s="16">
        <v>19.0299003322259</v>
      </c>
      <c r="F38" s="16">
        <v>16.7045101088647</v>
      </c>
    </row>
    <row r="39" spans="1:6">
      <c r="A39">
        <v>2014</v>
      </c>
      <c r="B39" s="16">
        <v>20.4036231884058</v>
      </c>
      <c r="C39" s="16">
        <v>17.3661016949153</v>
      </c>
      <c r="D39" s="16">
        <v>35.9266666666667</v>
      </c>
      <c r="E39" s="16">
        <v>21.425572519084</v>
      </c>
      <c r="F39" s="16">
        <v>20.6033994334278</v>
      </c>
    </row>
    <row r="40" spans="1:6">
      <c r="A40">
        <v>2015</v>
      </c>
      <c r="B40" s="16">
        <v>19.0915780866721</v>
      </c>
      <c r="C40" s="16">
        <v>18.7116493656286</v>
      </c>
      <c r="D40" s="16">
        <v>17.5846994535519</v>
      </c>
      <c r="E40" s="16">
        <v>24.0393852065322</v>
      </c>
      <c r="F40" s="16">
        <v>18.9417475728155</v>
      </c>
    </row>
    <row r="41" spans="1:6">
      <c r="A41">
        <v>2016</v>
      </c>
      <c r="B41" s="16">
        <v>22.7650462962963</v>
      </c>
      <c r="C41" s="16">
        <v>19.0489417989418</v>
      </c>
      <c r="D41" s="16">
        <v>28.680981595092</v>
      </c>
      <c r="E41" s="16">
        <v>21.436018957346</v>
      </c>
      <c r="F41" s="16">
        <v>19.056976744186</v>
      </c>
    </row>
    <row r="42" spans="1:6">
      <c r="A42">
        <v>2017</v>
      </c>
      <c r="B42" s="16">
        <v>19.5015974440895</v>
      </c>
      <c r="C42" s="16">
        <v>19.1047345767575</v>
      </c>
      <c r="D42" s="16">
        <v>14.8719723183391</v>
      </c>
      <c r="E42" s="16">
        <v>20.9177489177489</v>
      </c>
      <c r="F42" s="16">
        <v>19.7240915208614</v>
      </c>
    </row>
    <row r="43" spans="1:6">
      <c r="A43">
        <v>2018</v>
      </c>
      <c r="B43" s="16">
        <v>22.1738544474394</v>
      </c>
      <c r="C43" s="16">
        <v>19.2319034852547</v>
      </c>
      <c r="D43" s="16">
        <v>20.5798816568047</v>
      </c>
      <c r="E43" s="16">
        <v>20.4597918637654</v>
      </c>
      <c r="F43" s="16">
        <v>19.6277561608301</v>
      </c>
    </row>
    <row r="44" spans="1:6">
      <c r="A44">
        <v>2019</v>
      </c>
      <c r="B44" s="16">
        <v>19.5580524344569</v>
      </c>
      <c r="C44" s="16">
        <v>18.8853503184713</v>
      </c>
      <c r="D44" s="16">
        <v>30.0704845814978</v>
      </c>
      <c r="E44" s="16">
        <v>19.6785714285714</v>
      </c>
      <c r="F44" s="16">
        <v>19.9158878504673</v>
      </c>
    </row>
    <row r="45" spans="1:6">
      <c r="A45">
        <v>2020</v>
      </c>
      <c r="B45" s="16">
        <v>22.6419612314709</v>
      </c>
      <c r="C45" s="16">
        <v>19.0297297297297</v>
      </c>
      <c r="D45" s="16">
        <v>31.794776119403</v>
      </c>
      <c r="E45" s="16">
        <v>18.9747292418773</v>
      </c>
      <c r="F45" s="16">
        <v>16.7740963855422</v>
      </c>
    </row>
    <row r="46" spans="1:6">
      <c r="A46">
        <v>2021</v>
      </c>
      <c r="B46" s="16">
        <v>23.8339676498573</v>
      </c>
      <c r="C46" s="16">
        <v>17.681917211329</v>
      </c>
      <c r="D46" s="16">
        <v>22.1915708812261</v>
      </c>
      <c r="E46" s="16">
        <v>29.0749525616698</v>
      </c>
      <c r="F46" s="16">
        <v>21.4303797468354</v>
      </c>
    </row>
    <row r="47" spans="1:6">
      <c r="A47">
        <v>2022</v>
      </c>
      <c r="B47" s="16">
        <v>20.3938401048493</v>
      </c>
      <c r="C47" s="16">
        <v>18.0898100172712</v>
      </c>
      <c r="D47" s="16">
        <v>19.7583333333333</v>
      </c>
      <c r="E47" s="16">
        <v>23.9012987012987</v>
      </c>
      <c r="F47" s="16">
        <v>20.040404040404</v>
      </c>
    </row>
    <row r="48" spans="1:6">
      <c r="A48">
        <v>2023</v>
      </c>
      <c r="B48" s="16">
        <v>22.0466666666667</v>
      </c>
      <c r="C48" s="16">
        <v>17.7584097859327</v>
      </c>
      <c r="D48" s="16">
        <v>22.0084602368866</v>
      </c>
      <c r="E48" s="16">
        <v>20</v>
      </c>
      <c r="F48" s="16">
        <v>18.1384408602151</v>
      </c>
    </row>
    <row r="50" spans="11:17">
      <c r="K50" s="17"/>
      <c r="L50" s="17"/>
      <c r="M50" s="17"/>
      <c r="N50" s="17"/>
      <c r="O50" s="17"/>
      <c r="P50" s="17"/>
      <c r="Q50" s="17"/>
    </row>
  </sheetData>
  <mergeCells count="2">
    <mergeCell ref="K20:P20"/>
    <mergeCell ref="K50:Q50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topLeftCell="A31" workbookViewId="0">
      <selection activeCell="M58" sqref="M58:R59"/>
    </sheetView>
  </sheetViews>
  <sheetFormatPr defaultColWidth="9" defaultRowHeight="13.5"/>
  <sheetData>
    <row r="1" spans="1:6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>
      <c r="A2">
        <v>2006</v>
      </c>
      <c r="B2" s="16">
        <v>531.733333333333</v>
      </c>
      <c r="C2" s="16">
        <v>447</v>
      </c>
      <c r="D2" s="16">
        <v>1026.81578947368</v>
      </c>
      <c r="E2" s="16">
        <v>903.222222222222</v>
      </c>
      <c r="F2" s="16">
        <v>342.5</v>
      </c>
    </row>
    <row r="3" spans="1:6">
      <c r="A3">
        <v>2007</v>
      </c>
      <c r="B3" s="16">
        <v>508.628571428571</v>
      </c>
      <c r="C3" s="16">
        <v>180</v>
      </c>
      <c r="D3" s="16">
        <v>896.568181818182</v>
      </c>
      <c r="E3" s="16">
        <v>1791.7</v>
      </c>
      <c r="F3" s="16">
        <v>345.9</v>
      </c>
    </row>
    <row r="4" spans="1:6">
      <c r="A4">
        <v>2008</v>
      </c>
      <c r="B4" s="16">
        <v>644</v>
      </c>
      <c r="C4" s="16">
        <v>264.166666666667</v>
      </c>
      <c r="D4" s="16">
        <v>739.117647058824</v>
      </c>
      <c r="E4" s="16">
        <v>1143.22222222222</v>
      </c>
      <c r="F4" s="16">
        <v>473.352941176471</v>
      </c>
    </row>
    <row r="5" spans="1:6">
      <c r="A5">
        <v>2009</v>
      </c>
      <c r="B5" s="16">
        <v>527.087209302326</v>
      </c>
      <c r="C5" s="16">
        <v>568.650793650794</v>
      </c>
      <c r="D5" s="16">
        <v>641.808641975309</v>
      </c>
      <c r="E5" s="16">
        <v>1124.47619047619</v>
      </c>
      <c r="F5" s="16">
        <v>358.839506172839</v>
      </c>
    </row>
    <row r="6" spans="1:6">
      <c r="A6">
        <v>2010</v>
      </c>
      <c r="B6" s="16">
        <v>455.551020408163</v>
      </c>
      <c r="C6" s="16">
        <v>783.647727272727</v>
      </c>
      <c r="D6" s="16">
        <v>652.611111111111</v>
      </c>
      <c r="E6" s="16">
        <v>1450.83333333333</v>
      </c>
      <c r="F6" s="16">
        <v>350.84126984127</v>
      </c>
    </row>
    <row r="7" spans="1:6">
      <c r="A7">
        <v>2011</v>
      </c>
      <c r="B7" s="16">
        <v>637.875</v>
      </c>
      <c r="C7" s="16">
        <v>804.260273972603</v>
      </c>
      <c r="D7" s="16">
        <v>677.875</v>
      </c>
      <c r="E7" s="16">
        <v>1710.82051282051</v>
      </c>
      <c r="F7" s="16">
        <v>345.932584269663</v>
      </c>
    </row>
    <row r="8" spans="1:6">
      <c r="A8">
        <v>2012</v>
      </c>
      <c r="B8" s="16">
        <v>573.155172413793</v>
      </c>
      <c r="C8" s="16">
        <v>591.121212121212</v>
      </c>
      <c r="D8" s="16">
        <v>590.5625</v>
      </c>
      <c r="E8" s="16">
        <v>2314.14285714286</v>
      </c>
      <c r="F8" s="16">
        <v>395.776119402985</v>
      </c>
    </row>
    <row r="9" spans="1:6">
      <c r="A9">
        <v>2013</v>
      </c>
      <c r="B9" s="16">
        <v>546.571428571429</v>
      </c>
      <c r="C9" s="16">
        <v>573.354166666667</v>
      </c>
      <c r="D9" s="16">
        <v>745.060606060606</v>
      </c>
      <c r="E9" s="16">
        <v>1324.3</v>
      </c>
      <c r="F9" s="16">
        <v>360.711111111111</v>
      </c>
    </row>
    <row r="10" spans="1:6">
      <c r="A10">
        <v>2014</v>
      </c>
      <c r="B10" s="16">
        <v>675.882882882883</v>
      </c>
      <c r="C10" s="16">
        <v>587.878378378378</v>
      </c>
      <c r="D10" s="16">
        <v>1036.9</v>
      </c>
      <c r="E10" s="16">
        <v>1443.84615384615</v>
      </c>
      <c r="F10" s="16">
        <v>458.521739130435</v>
      </c>
    </row>
    <row r="11" spans="1:6">
      <c r="A11">
        <v>2015</v>
      </c>
      <c r="B11" s="16">
        <v>753.810126582278</v>
      </c>
      <c r="C11" s="16">
        <v>497.551724137931</v>
      </c>
      <c r="D11" s="16">
        <v>535.5</v>
      </c>
      <c r="E11" s="16">
        <v>2196.78048780488</v>
      </c>
      <c r="F11" s="16">
        <v>512.838235294118</v>
      </c>
    </row>
    <row r="12" spans="1:6">
      <c r="A12">
        <v>2016</v>
      </c>
      <c r="B12" s="16">
        <v>722.757575757576</v>
      </c>
      <c r="C12" s="16">
        <v>433.272727272727</v>
      </c>
      <c r="D12" s="16">
        <v>894.45</v>
      </c>
      <c r="E12" s="16">
        <v>1459.4</v>
      </c>
      <c r="F12" s="16">
        <v>625.775</v>
      </c>
    </row>
    <row r="13" spans="1:6">
      <c r="A13">
        <v>2017</v>
      </c>
      <c r="B13" s="16">
        <v>685.044444444444</v>
      </c>
      <c r="C13" s="16">
        <v>497.470588235294</v>
      </c>
      <c r="D13" s="16">
        <v>669.217391304348</v>
      </c>
      <c r="E13" s="16">
        <v>1661.11764705882</v>
      </c>
      <c r="F13" s="16">
        <v>652.056338028169</v>
      </c>
    </row>
    <row r="14" spans="1:6">
      <c r="A14">
        <v>2018</v>
      </c>
      <c r="B14" s="16">
        <v>818.274509803922</v>
      </c>
      <c r="C14" s="16">
        <v>563.943820224719</v>
      </c>
      <c r="D14" s="16">
        <v>602.210526315789</v>
      </c>
      <c r="E14" s="16">
        <v>1889.91111111111</v>
      </c>
      <c r="F14" s="16">
        <v>780.333333333333</v>
      </c>
    </row>
    <row r="15" spans="1:6">
      <c r="A15">
        <v>2019</v>
      </c>
      <c r="B15" s="16">
        <v>690.592592592593</v>
      </c>
      <c r="C15" s="16">
        <v>711.197802197802</v>
      </c>
      <c r="D15" s="16">
        <v>678.241379310345</v>
      </c>
      <c r="E15" s="16">
        <v>1448.78787878788</v>
      </c>
      <c r="F15" s="16">
        <v>653.263157894737</v>
      </c>
    </row>
    <row r="16" spans="1:6">
      <c r="A16">
        <v>2020</v>
      </c>
      <c r="B16" s="16">
        <v>875.125</v>
      </c>
      <c r="C16" s="16">
        <v>886.459459459459</v>
      </c>
      <c r="D16" s="16">
        <v>781.142857142857</v>
      </c>
      <c r="E16" s="16">
        <v>1442.375</v>
      </c>
      <c r="F16" s="16">
        <v>678.945454545455</v>
      </c>
    </row>
    <row r="17" spans="1:6">
      <c r="A17">
        <v>2021</v>
      </c>
      <c r="B17" s="16">
        <v>1043.89130434783</v>
      </c>
      <c r="C17" s="16">
        <v>962.670454545455</v>
      </c>
      <c r="D17" s="16">
        <v>600.296296296296</v>
      </c>
      <c r="E17" s="16">
        <v>1799.78181818182</v>
      </c>
      <c r="F17" s="16">
        <v>886.576923076923</v>
      </c>
    </row>
    <row r="18" spans="1:6">
      <c r="A18">
        <v>2022</v>
      </c>
      <c r="B18" s="16">
        <v>971.941176470588</v>
      </c>
      <c r="C18" s="16">
        <v>1163.3137254902</v>
      </c>
      <c r="D18" s="16">
        <v>539</v>
      </c>
      <c r="E18" s="16">
        <v>1444.2</v>
      </c>
      <c r="F18" s="16">
        <v>1014.8125</v>
      </c>
    </row>
    <row r="19" spans="1:6">
      <c r="A19">
        <v>2023</v>
      </c>
      <c r="B19" s="16">
        <v>829.232142857143</v>
      </c>
      <c r="C19" s="16">
        <v>993.451612903226</v>
      </c>
      <c r="D19" s="16">
        <v>652.565217391304</v>
      </c>
      <c r="E19" s="16">
        <v>1173.92857142857</v>
      </c>
      <c r="F19" s="16">
        <v>1156.45652173913</v>
      </c>
    </row>
    <row r="26" spans="12:18">
      <c r="L26" s="17"/>
      <c r="M26" s="17"/>
      <c r="N26" s="17"/>
      <c r="O26" s="17"/>
      <c r="P26" s="17"/>
      <c r="Q26" s="17"/>
      <c r="R26" s="17"/>
    </row>
    <row r="27" spans="12:18">
      <c r="L27" s="17"/>
      <c r="M27" s="17"/>
      <c r="N27" s="17"/>
      <c r="O27" s="17"/>
      <c r="P27" s="17"/>
      <c r="Q27" s="17"/>
      <c r="R27" s="17"/>
    </row>
    <row r="28" spans="1:18">
      <c r="A28" t="s">
        <v>0</v>
      </c>
      <c r="B28" t="s">
        <v>1</v>
      </c>
      <c r="C28" t="s">
        <v>4</v>
      </c>
      <c r="D28" t="s">
        <v>2</v>
      </c>
      <c r="E28" t="s">
        <v>3</v>
      </c>
      <c r="F28" t="s">
        <v>5</v>
      </c>
      <c r="L28" s="17"/>
      <c r="M28" s="17"/>
      <c r="N28" s="17"/>
      <c r="O28" s="17"/>
      <c r="P28" s="17"/>
      <c r="Q28" s="17"/>
      <c r="R28" s="17"/>
    </row>
    <row r="29" spans="1:6">
      <c r="A29">
        <v>2006</v>
      </c>
      <c r="B29" s="16">
        <v>35.5278396436526</v>
      </c>
      <c r="C29" s="16">
        <v>47.0526315789474</v>
      </c>
      <c r="D29" s="16">
        <v>73.8996212121212</v>
      </c>
      <c r="E29" s="16">
        <v>73.2342342342342</v>
      </c>
      <c r="F29" s="16">
        <v>26.3461538461538</v>
      </c>
    </row>
    <row r="30" spans="1:6">
      <c r="A30">
        <v>2007</v>
      </c>
      <c r="B30" s="16">
        <v>38.1199143468951</v>
      </c>
      <c r="C30" s="16">
        <v>60</v>
      </c>
      <c r="D30" s="16">
        <v>88.0558035714286</v>
      </c>
      <c r="E30" s="16">
        <v>72.5384615384615</v>
      </c>
      <c r="F30" s="16">
        <v>38.010989010989</v>
      </c>
    </row>
    <row r="31" spans="1:6">
      <c r="A31">
        <v>2008</v>
      </c>
      <c r="B31" s="16">
        <v>45.1210191082803</v>
      </c>
      <c r="C31" s="16">
        <v>52.8333333333333</v>
      </c>
      <c r="D31" s="16">
        <v>63.9440203562341</v>
      </c>
      <c r="E31" s="16">
        <v>79.1461538461539</v>
      </c>
      <c r="F31" s="16">
        <v>42.130890052356</v>
      </c>
    </row>
    <row r="32" spans="1:6">
      <c r="A32">
        <v>2009</v>
      </c>
      <c r="B32" s="16">
        <v>43.8814133591481</v>
      </c>
      <c r="C32" s="16">
        <v>67.3402255639098</v>
      </c>
      <c r="D32" s="16">
        <v>59.4131428571429</v>
      </c>
      <c r="E32" s="16">
        <v>69.046783625731</v>
      </c>
      <c r="F32" s="16">
        <v>37.6990920881971</v>
      </c>
    </row>
    <row r="33" spans="1:6">
      <c r="A33">
        <v>2010</v>
      </c>
      <c r="B33" s="16">
        <v>39.36860670194</v>
      </c>
      <c r="C33" s="16">
        <v>74.3915857605178</v>
      </c>
      <c r="D33" s="16">
        <v>66.4611032531825</v>
      </c>
      <c r="E33" s="16">
        <v>57.3956043956044</v>
      </c>
      <c r="F33" s="16">
        <v>47.2286324786325</v>
      </c>
    </row>
    <row r="34" spans="1:6">
      <c r="A34">
        <v>2011</v>
      </c>
      <c r="B34" s="16">
        <v>48.0207026348808</v>
      </c>
      <c r="C34" s="16">
        <v>70.6510228640193</v>
      </c>
      <c r="D34" s="16">
        <v>68.6455696202532</v>
      </c>
      <c r="E34" s="16">
        <v>72.6028291621327</v>
      </c>
      <c r="F34" s="16">
        <v>44.5557163531114</v>
      </c>
    </row>
    <row r="35" spans="1:6">
      <c r="A35">
        <v>2012</v>
      </c>
      <c r="B35" s="16">
        <v>42.2670057215512</v>
      </c>
      <c r="C35" s="16">
        <v>81.2791666666667</v>
      </c>
      <c r="D35" s="16">
        <v>65.8466898954704</v>
      </c>
      <c r="E35" s="16">
        <v>110.047554347826</v>
      </c>
      <c r="F35" s="16">
        <v>53.2469879518072</v>
      </c>
    </row>
    <row r="36" spans="1:6">
      <c r="A36">
        <v>2013</v>
      </c>
      <c r="B36" s="16">
        <v>50.5082508250825</v>
      </c>
      <c r="C36" s="16">
        <v>76.4472222222222</v>
      </c>
      <c r="D36" s="16">
        <v>71.0606936416185</v>
      </c>
      <c r="E36" s="16">
        <v>58.6622369878184</v>
      </c>
      <c r="F36" s="16">
        <v>50.4883359253499</v>
      </c>
    </row>
    <row r="37" spans="1:6">
      <c r="A37">
        <v>2014</v>
      </c>
      <c r="B37" s="16">
        <v>54.3644927536232</v>
      </c>
      <c r="C37" s="16">
        <v>73.7338983050848</v>
      </c>
      <c r="D37" s="16">
        <v>138.253333333333</v>
      </c>
      <c r="E37" s="16">
        <v>71.6412213740458</v>
      </c>
      <c r="F37" s="16">
        <v>59.7507082152975</v>
      </c>
    </row>
    <row r="38" spans="1:6">
      <c r="A38">
        <v>2015</v>
      </c>
      <c r="B38" s="16">
        <v>48.6925592804579</v>
      </c>
      <c r="C38" s="16">
        <v>66.5697808535179</v>
      </c>
      <c r="D38" s="16">
        <v>61.4508196721311</v>
      </c>
      <c r="E38" s="16">
        <v>86.5206532180596</v>
      </c>
      <c r="F38" s="16">
        <v>56.4288025889968</v>
      </c>
    </row>
    <row r="39" spans="1:6">
      <c r="A39">
        <v>2016</v>
      </c>
      <c r="B39" s="16">
        <v>55.2106481481481</v>
      </c>
      <c r="C39" s="16">
        <v>56.7380952380952</v>
      </c>
      <c r="D39" s="16">
        <v>109.748466257669</v>
      </c>
      <c r="E39" s="16">
        <v>69.1658767772512</v>
      </c>
      <c r="F39" s="16">
        <v>58.2116279069767</v>
      </c>
    </row>
    <row r="40" spans="1:6">
      <c r="A40">
        <v>2017</v>
      </c>
      <c r="B40" s="16">
        <v>49.2444089456869</v>
      </c>
      <c r="C40" s="16">
        <v>60.6671449067432</v>
      </c>
      <c r="D40" s="16">
        <v>53.2595155709343</v>
      </c>
      <c r="E40" s="16">
        <v>81.4978354978355</v>
      </c>
      <c r="F40" s="16">
        <v>62.3095558546433</v>
      </c>
    </row>
    <row r="41" spans="1:6">
      <c r="A41">
        <v>2018</v>
      </c>
      <c r="B41" s="16">
        <v>56.2425876010782</v>
      </c>
      <c r="C41" s="16">
        <v>67.2801608579089</v>
      </c>
      <c r="D41" s="16">
        <v>67.7041420118343</v>
      </c>
      <c r="E41" s="16">
        <v>80.4597918637654</v>
      </c>
      <c r="F41" s="16">
        <v>72.8715953307393</v>
      </c>
    </row>
    <row r="42" spans="1:6">
      <c r="A42">
        <v>2019</v>
      </c>
      <c r="B42" s="16">
        <v>46.5568039950062</v>
      </c>
      <c r="C42" s="16">
        <v>68.703821656051</v>
      </c>
      <c r="D42" s="16">
        <v>86.647577092511</v>
      </c>
      <c r="E42" s="16">
        <v>74.2391304347826</v>
      </c>
      <c r="F42" s="16">
        <v>66.2857142857143</v>
      </c>
    </row>
    <row r="43" spans="1:6">
      <c r="A43">
        <v>2020</v>
      </c>
      <c r="B43" s="16">
        <v>63.8631698973774</v>
      </c>
      <c r="C43" s="16">
        <v>88.6459459459459</v>
      </c>
      <c r="D43" s="16">
        <v>81.6119402985075</v>
      </c>
      <c r="E43" s="16">
        <v>83.3140794223827</v>
      </c>
      <c r="F43" s="16">
        <v>56.2379518072289</v>
      </c>
    </row>
    <row r="44" spans="1:6">
      <c r="A44">
        <v>2021</v>
      </c>
      <c r="B44" s="16">
        <v>68.5333016175071</v>
      </c>
      <c r="C44" s="16">
        <v>92.2821350762527</v>
      </c>
      <c r="D44" s="16">
        <v>62.0996168582375</v>
      </c>
      <c r="E44" s="16">
        <v>93.9165085388994</v>
      </c>
      <c r="F44" s="16">
        <v>72.9462025316456</v>
      </c>
    </row>
    <row r="45" spans="1:6">
      <c r="A45">
        <v>2022</v>
      </c>
      <c r="B45" s="16">
        <v>54.1382699868938</v>
      </c>
      <c r="C45" s="16">
        <v>102.46804835924</v>
      </c>
      <c r="D45" s="16">
        <v>80.85</v>
      </c>
      <c r="E45" s="16">
        <v>93.7792207792208</v>
      </c>
      <c r="F45" s="16">
        <v>82.0050505050505</v>
      </c>
    </row>
    <row r="46" spans="1:6">
      <c r="A46">
        <v>2023</v>
      </c>
      <c r="B46" s="16">
        <v>61.916</v>
      </c>
      <c r="C46" s="16">
        <v>94.1804281345566</v>
      </c>
      <c r="D46" s="16">
        <v>76.1878172588832</v>
      </c>
      <c r="E46" s="16">
        <v>79.9756690997567</v>
      </c>
      <c r="F46" s="16">
        <v>71.5013440860215</v>
      </c>
    </row>
    <row r="58" spans="13:18">
      <c r="M58" s="17"/>
      <c r="N58" s="17"/>
      <c r="O58" s="17"/>
      <c r="P58" s="17"/>
      <c r="Q58" s="17"/>
      <c r="R58" s="17"/>
    </row>
    <row r="59" spans="13:18">
      <c r="M59" s="17"/>
      <c r="N59" s="17"/>
      <c r="O59" s="17"/>
      <c r="P59" s="17"/>
      <c r="Q59" s="17"/>
      <c r="R59" s="17"/>
    </row>
  </sheetData>
  <mergeCells count="2">
    <mergeCell ref="L26:R28"/>
    <mergeCell ref="M58:R59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8"/>
  <sheetViews>
    <sheetView workbookViewId="0">
      <selection activeCell="T49" sqref="T49:X51"/>
    </sheetView>
  </sheetViews>
  <sheetFormatPr defaultColWidth="9" defaultRowHeight="13.5"/>
  <sheetData>
    <row r="1" spans="1:6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>
      <c r="A2">
        <v>2006</v>
      </c>
      <c r="B2" s="16">
        <v>3.66693536195464</v>
      </c>
      <c r="C2" s="16">
        <v>0.0638662889682109</v>
      </c>
      <c r="D2" s="16">
        <v>1.43912391118293</v>
      </c>
      <c r="E2" s="16">
        <v>1.6163626919394</v>
      </c>
      <c r="F2" s="16">
        <v>0.27057226116253</v>
      </c>
    </row>
    <row r="3" spans="1:6">
      <c r="A3">
        <v>2007</v>
      </c>
      <c r="B3" s="16">
        <v>3.95250897798715</v>
      </c>
      <c r="C3" s="16">
        <v>4.06315789473684</v>
      </c>
      <c r="D3" s="16">
        <v>1.25435887468739</v>
      </c>
      <c r="E3" s="16">
        <v>1.97300375127194</v>
      </c>
      <c r="F3" s="16">
        <v>2.64015165570554</v>
      </c>
    </row>
    <row r="4" spans="1:6">
      <c r="A4">
        <v>2008</v>
      </c>
      <c r="B4" s="16">
        <v>5.01244552313149</v>
      </c>
      <c r="C4" s="16">
        <v>0.264375155178991</v>
      </c>
      <c r="D4" s="16">
        <v>1.45658891131905</v>
      </c>
      <c r="E4" s="16">
        <v>2.28012367147749</v>
      </c>
      <c r="F4" s="16">
        <v>1.5866612191982</v>
      </c>
    </row>
    <row r="5" spans="1:6">
      <c r="A5">
        <v>2009</v>
      </c>
      <c r="B5" s="16">
        <v>4.15197400896581</v>
      </c>
      <c r="C5" s="16">
        <v>0.610975237819274</v>
      </c>
      <c r="D5" s="16">
        <v>0.88740436496415</v>
      </c>
      <c r="E5" s="16">
        <v>1.8899122445996</v>
      </c>
      <c r="F5" s="16">
        <v>0.718819427450241</v>
      </c>
    </row>
    <row r="6" spans="1:23">
      <c r="A6">
        <v>2010</v>
      </c>
      <c r="B6" s="16">
        <v>3.0211232058128</v>
      </c>
      <c r="C6" s="16">
        <v>0.629617958939074</v>
      </c>
      <c r="D6" s="16">
        <v>0.859043809675105</v>
      </c>
      <c r="E6" s="16">
        <v>3.57874612807751</v>
      </c>
      <c r="F6" s="16">
        <v>0.58256308894347</v>
      </c>
      <c r="T6" s="17"/>
      <c r="U6" s="17"/>
      <c r="V6" s="17"/>
      <c r="W6" s="17"/>
    </row>
    <row r="7" spans="1:23">
      <c r="A7">
        <v>2011</v>
      </c>
      <c r="B7" s="16">
        <v>2.51409892115571</v>
      </c>
      <c r="C7" s="16">
        <v>0.523646859351546</v>
      </c>
      <c r="D7" s="16">
        <v>0.761735419424999</v>
      </c>
      <c r="E7" s="16">
        <v>2.32387674498907</v>
      </c>
      <c r="F7" s="16">
        <v>0.305579629281453</v>
      </c>
      <c r="T7" s="17"/>
      <c r="U7" s="17"/>
      <c r="V7" s="17"/>
      <c r="W7" s="17"/>
    </row>
    <row r="8" spans="1:23">
      <c r="A8">
        <v>2012</v>
      </c>
      <c r="B8" s="16">
        <v>3.68337609740014</v>
      </c>
      <c r="C8" s="16">
        <v>0.539363911720332</v>
      </c>
      <c r="D8" s="16">
        <v>0.69170658916827</v>
      </c>
      <c r="E8" s="16">
        <v>1.48867507044837</v>
      </c>
      <c r="F8" s="16">
        <v>0.487771678412131</v>
      </c>
      <c r="T8" s="17"/>
      <c r="U8" s="17"/>
      <c r="V8" s="17"/>
      <c r="W8" s="17"/>
    </row>
    <row r="9" spans="1:23">
      <c r="A9">
        <v>2013</v>
      </c>
      <c r="B9" s="16">
        <v>3.15885361277085</v>
      </c>
      <c r="C9" s="16">
        <v>0.761811531314092</v>
      </c>
      <c r="D9" s="16">
        <v>0.907538964924296</v>
      </c>
      <c r="E9" s="16">
        <v>1.85551366782141</v>
      </c>
      <c r="F9" s="16">
        <v>0.364232697953877</v>
      </c>
      <c r="T9" s="17"/>
      <c r="U9" s="17"/>
      <c r="V9" s="17"/>
      <c r="W9" s="17"/>
    </row>
    <row r="10" spans="1:23">
      <c r="A10">
        <v>2014</v>
      </c>
      <c r="B10" s="16">
        <v>2.83663654262646</v>
      </c>
      <c r="C10" s="16">
        <v>1.03763045035759</v>
      </c>
      <c r="D10" s="16">
        <v>0.779333026451159</v>
      </c>
      <c r="E10" s="16">
        <v>1.45563504372707</v>
      </c>
      <c r="F10" s="16">
        <v>0.28909618872123</v>
      </c>
      <c r="T10" s="17"/>
      <c r="U10" s="17"/>
      <c r="V10" s="17"/>
      <c r="W10" s="17"/>
    </row>
    <row r="11" spans="1:6">
      <c r="A11">
        <v>2015</v>
      </c>
      <c r="B11" s="16">
        <v>4.21589586902607</v>
      </c>
      <c r="C11" s="16">
        <v>0.746143419543267</v>
      </c>
      <c r="D11" s="16">
        <v>0.961698049828436</v>
      </c>
      <c r="E11" s="16">
        <v>1.62294004458481</v>
      </c>
      <c r="F11" s="16">
        <v>0.311846800825316</v>
      </c>
    </row>
    <row r="12" spans="1:6">
      <c r="A12">
        <v>2016</v>
      </c>
      <c r="B12" s="16">
        <v>3.06654292981039</v>
      </c>
      <c r="C12" s="16">
        <v>0.623019903299966</v>
      </c>
      <c r="D12" s="16">
        <v>0.816710212999963</v>
      </c>
      <c r="E12" s="16">
        <v>1.64503545029511</v>
      </c>
      <c r="F12" s="16">
        <v>0.731680309040387</v>
      </c>
    </row>
    <row r="13" spans="1:6">
      <c r="A13">
        <v>2017</v>
      </c>
      <c r="B13" s="16">
        <v>3.78145607145998</v>
      </c>
      <c r="C13" s="16">
        <v>0.490000541885947</v>
      </c>
      <c r="D13" s="16">
        <v>0.311460608031476</v>
      </c>
      <c r="E13" s="16">
        <v>1.26790169324298</v>
      </c>
      <c r="F13" s="16">
        <v>0.310752304161205</v>
      </c>
    </row>
    <row r="14" spans="1:6">
      <c r="A14">
        <v>2018</v>
      </c>
      <c r="B14" s="16">
        <v>3.22321189657759</v>
      </c>
      <c r="C14" s="16">
        <v>0.462087224610643</v>
      </c>
      <c r="D14" s="16">
        <v>0.630657895910619</v>
      </c>
      <c r="E14" s="16">
        <v>2.22509459369375</v>
      </c>
      <c r="F14" s="16">
        <v>0.428683804369667</v>
      </c>
    </row>
    <row r="15" spans="1:6">
      <c r="A15">
        <v>2019</v>
      </c>
      <c r="B15" s="16">
        <v>4.14401039165412</v>
      </c>
      <c r="C15" s="16">
        <v>0.454091106479843</v>
      </c>
      <c r="D15" s="16">
        <v>1.50070872974302</v>
      </c>
      <c r="E15" s="16">
        <v>1.60141386496842</v>
      </c>
      <c r="F15" s="16">
        <v>0.291639736052343</v>
      </c>
    </row>
    <row r="16" spans="1:6">
      <c r="A16">
        <v>2020</v>
      </c>
      <c r="B16" s="16">
        <v>3.1930874048658</v>
      </c>
      <c r="C16" s="16">
        <v>0.498882226416229</v>
      </c>
      <c r="D16" s="16">
        <v>1.27991599953985</v>
      </c>
      <c r="E16" s="16">
        <v>0.865343888695854</v>
      </c>
      <c r="F16" s="16">
        <v>0.272257908528342</v>
      </c>
    </row>
    <row r="17" spans="1:6">
      <c r="A17">
        <v>2021</v>
      </c>
      <c r="B17" s="16">
        <v>2.55422872489225</v>
      </c>
      <c r="C17" s="16">
        <v>0.31540615220691</v>
      </c>
      <c r="D17" s="16">
        <v>1.22790809396881</v>
      </c>
      <c r="E17" s="16">
        <v>1.88898394769059</v>
      </c>
      <c r="F17" s="16">
        <v>0.159045220471317</v>
      </c>
    </row>
    <row r="18" spans="1:6">
      <c r="A18">
        <v>2022</v>
      </c>
      <c r="B18" s="16">
        <v>2.26872000175485</v>
      </c>
      <c r="C18" s="16">
        <v>0.361822317617148</v>
      </c>
      <c r="D18" s="16">
        <v>0.846075901981307</v>
      </c>
      <c r="E18" s="16">
        <v>1.52011474406006</v>
      </c>
      <c r="F18" s="16">
        <v>0.100960476401395</v>
      </c>
    </row>
    <row r="19" spans="1:6">
      <c r="A19">
        <v>2023</v>
      </c>
      <c r="B19" s="16">
        <v>2.62488755233306</v>
      </c>
      <c r="C19" s="16">
        <v>0.25088304755599</v>
      </c>
      <c r="D19" s="16">
        <v>1.22087485969621</v>
      </c>
      <c r="E19" s="16">
        <v>0.860605482466411</v>
      </c>
      <c r="F19" s="16">
        <v>0.242051293397326</v>
      </c>
    </row>
    <row r="20" spans="1:1">
      <c r="A20" t="s">
        <v>9</v>
      </c>
    </row>
    <row r="25" spans="1:6">
      <c r="A25" t="s">
        <v>0</v>
      </c>
      <c r="B25" t="s">
        <v>1</v>
      </c>
      <c r="C25" t="s">
        <v>4</v>
      </c>
      <c r="D25" t="s">
        <v>2</v>
      </c>
      <c r="E25" t="s">
        <v>3</v>
      </c>
      <c r="F25" t="s">
        <v>5</v>
      </c>
    </row>
    <row r="26" spans="1:6">
      <c r="A26">
        <v>2006</v>
      </c>
      <c r="B26" s="16">
        <v>7.35275613401462</v>
      </c>
      <c r="C26" s="16">
        <v>7.25190717205899</v>
      </c>
      <c r="D26" s="16">
        <v>6.68967889605233</v>
      </c>
      <c r="E26" s="16">
        <v>5.13620263061539</v>
      </c>
      <c r="F26" s="16">
        <v>7.8670015841263</v>
      </c>
    </row>
    <row r="27" spans="1:6">
      <c r="A27">
        <v>2007</v>
      </c>
      <c r="B27" s="16">
        <v>4.84004820452225</v>
      </c>
      <c r="C27" s="16">
        <v>6.83625357741166</v>
      </c>
      <c r="D27" s="16">
        <v>6.65815860043811</v>
      </c>
      <c r="E27" s="16">
        <v>16.304932071824</v>
      </c>
      <c r="F27" s="16">
        <v>4.98549621024252</v>
      </c>
    </row>
    <row r="28" spans="1:6">
      <c r="A28">
        <v>2008</v>
      </c>
      <c r="B28" s="16">
        <v>9.84973001283278</v>
      </c>
      <c r="C28" s="16">
        <v>3.43585531222569</v>
      </c>
      <c r="D28" s="16">
        <v>5.97315604844902</v>
      </c>
      <c r="E28" s="16">
        <v>6.74147887355917</v>
      </c>
      <c r="F28" s="16">
        <v>6.71717733495482</v>
      </c>
    </row>
    <row r="29" spans="1:6">
      <c r="A29">
        <v>2009</v>
      </c>
      <c r="B29" s="16">
        <v>6.89264656265137</v>
      </c>
      <c r="C29" s="16">
        <v>4.32929199720284</v>
      </c>
      <c r="D29" s="16">
        <v>4.99528726068847</v>
      </c>
      <c r="E29" s="16">
        <v>8.57767678624334</v>
      </c>
      <c r="F29" s="16">
        <v>5.75561861654567</v>
      </c>
    </row>
    <row r="30" spans="1:6">
      <c r="A30">
        <v>2010</v>
      </c>
      <c r="B30" s="16">
        <v>8.9836693024183</v>
      </c>
      <c r="C30" s="16">
        <v>4.75460886641521</v>
      </c>
      <c r="D30" s="16">
        <v>5.52348163638531</v>
      </c>
      <c r="E30" s="16">
        <v>12.3657040899584</v>
      </c>
      <c r="F30" s="16">
        <v>4.38306193467527</v>
      </c>
    </row>
    <row r="31" spans="1:23">
      <c r="A31">
        <v>2011</v>
      </c>
      <c r="B31" s="16">
        <v>8.28444421221538</v>
      </c>
      <c r="C31" s="16">
        <v>5.24331713541894</v>
      </c>
      <c r="D31" s="16">
        <v>5.1276275723411</v>
      </c>
      <c r="E31" s="16">
        <v>12.94727007255</v>
      </c>
      <c r="F31" s="16">
        <v>4.26727560852797</v>
      </c>
      <c r="T31" s="17"/>
      <c r="U31" s="17"/>
      <c r="V31" s="17"/>
      <c r="W31" s="17"/>
    </row>
    <row r="32" spans="1:23">
      <c r="A32">
        <v>2012</v>
      </c>
      <c r="B32" s="16">
        <v>9.65483960720494</v>
      </c>
      <c r="C32" s="16">
        <v>3.30712951093952</v>
      </c>
      <c r="D32" s="16">
        <v>3.90065989077167</v>
      </c>
      <c r="E32" s="16">
        <v>10.1550893398587</v>
      </c>
      <c r="F32" s="16">
        <v>4.16632977758311</v>
      </c>
      <c r="T32" s="17"/>
      <c r="U32" s="17"/>
      <c r="V32" s="17"/>
      <c r="W32" s="17"/>
    </row>
    <row r="33" spans="1:23">
      <c r="A33">
        <v>2013</v>
      </c>
      <c r="B33" s="16">
        <v>7.66367670487195</v>
      </c>
      <c r="C33" s="16">
        <v>3.22910810156956</v>
      </c>
      <c r="D33" s="16">
        <v>5.03059978508749</v>
      </c>
      <c r="E33" s="16">
        <v>10.2037119969584</v>
      </c>
      <c r="F33" s="16">
        <v>3.35664528265106</v>
      </c>
      <c r="T33" s="17"/>
      <c r="U33" s="17"/>
      <c r="V33" s="17"/>
      <c r="W33" s="17"/>
    </row>
    <row r="34" spans="1:6">
      <c r="A34">
        <v>2014</v>
      </c>
      <c r="B34" s="16">
        <v>7.80861095779137</v>
      </c>
      <c r="C34" s="16">
        <v>3.434701424625</v>
      </c>
      <c r="D34" s="16">
        <v>6.17814233007088</v>
      </c>
      <c r="E34" s="16">
        <v>9.51222572659149</v>
      </c>
      <c r="F34" s="16">
        <v>4.41752073987596</v>
      </c>
    </row>
    <row r="35" spans="1:6">
      <c r="A35">
        <v>2015</v>
      </c>
      <c r="B35" s="16">
        <v>8.38606862180231</v>
      </c>
      <c r="C35" s="16">
        <v>3.46248841966924</v>
      </c>
      <c r="D35" s="16">
        <v>3.66011670120769</v>
      </c>
      <c r="E35" s="16">
        <v>12.1876895707198</v>
      </c>
      <c r="F35" s="16">
        <v>4.72311249785813</v>
      </c>
    </row>
    <row r="36" spans="1:6">
      <c r="A36">
        <v>2016</v>
      </c>
      <c r="B36" s="16">
        <v>9.5886997619833</v>
      </c>
      <c r="C36" s="16">
        <v>3.78294119683172</v>
      </c>
      <c r="D36" s="16">
        <v>4.23033423652324</v>
      </c>
      <c r="E36" s="16">
        <v>10.2715430605295</v>
      </c>
      <c r="F36" s="16">
        <v>5.2663142552063</v>
      </c>
    </row>
    <row r="37" spans="1:6">
      <c r="A37">
        <v>2017</v>
      </c>
      <c r="B37" s="16">
        <v>8.4316148372399</v>
      </c>
      <c r="C37" s="16">
        <v>4.00441852751298</v>
      </c>
      <c r="D37" s="16">
        <v>4.12631740182609</v>
      </c>
      <c r="E37" s="16">
        <v>9.36830184880858</v>
      </c>
      <c r="F37" s="16">
        <v>5.22422126682089</v>
      </c>
    </row>
    <row r="38" spans="1:6">
      <c r="A38">
        <v>2018</v>
      </c>
      <c r="B38" s="16">
        <v>8.62689030669418</v>
      </c>
      <c r="C38" s="16">
        <v>3.76251307765152</v>
      </c>
      <c r="D38" s="16">
        <v>4.60980310524141</v>
      </c>
      <c r="E38" s="16">
        <v>9.48629472494793</v>
      </c>
      <c r="F38" s="16">
        <v>4.91235144101026</v>
      </c>
    </row>
    <row r="39" spans="1:6">
      <c r="A39">
        <v>2019</v>
      </c>
      <c r="B39" s="16">
        <v>8.64372830730296</v>
      </c>
      <c r="C39" s="16">
        <v>4.44976858560656</v>
      </c>
      <c r="D39" s="16">
        <v>6.27682807401017</v>
      </c>
      <c r="E39" s="16">
        <v>7.39721658713711</v>
      </c>
      <c r="F39" s="16">
        <v>4.78612903082542</v>
      </c>
    </row>
    <row r="40" spans="1:6">
      <c r="A40">
        <v>2020</v>
      </c>
      <c r="B40" s="16">
        <v>8.28696624465246</v>
      </c>
      <c r="C40" s="16">
        <v>3.8300709334025</v>
      </c>
      <c r="D40" s="16">
        <v>6.1645025828623</v>
      </c>
      <c r="E40" s="16">
        <v>7.081558516075</v>
      </c>
      <c r="F40" s="16">
        <v>4.96677720121335</v>
      </c>
    </row>
    <row r="41" spans="1:6">
      <c r="A41">
        <v>2021</v>
      </c>
      <c r="B41" s="16">
        <v>10.4731073010051</v>
      </c>
      <c r="C41" s="16">
        <v>3.3593904180974</v>
      </c>
      <c r="D41" s="16">
        <v>5.97234776968022</v>
      </c>
      <c r="E41" s="16">
        <v>11.0053209200744</v>
      </c>
      <c r="F41" s="16">
        <v>5.78640263752933</v>
      </c>
    </row>
    <row r="42" spans="1:6">
      <c r="A42">
        <v>2022</v>
      </c>
      <c r="B42" s="16">
        <v>11.2018326208267</v>
      </c>
      <c r="C42" s="16">
        <v>3.43860158052605</v>
      </c>
      <c r="D42" s="16">
        <v>2.92681502484371</v>
      </c>
      <c r="E42" s="16">
        <v>6.62464165860193</v>
      </c>
      <c r="F42" s="16">
        <v>5.34681002753185</v>
      </c>
    </row>
    <row r="43" spans="1:6">
      <c r="A43">
        <v>2023</v>
      </c>
      <c r="B43" s="16">
        <v>7.97212227917714</v>
      </c>
      <c r="C43" s="16">
        <v>3.39080268114463</v>
      </c>
      <c r="D43" s="16">
        <v>4.59004406082263</v>
      </c>
      <c r="E43" s="16">
        <v>5.87842939921312</v>
      </c>
      <c r="F43" s="16">
        <v>6.03019834319583</v>
      </c>
    </row>
    <row r="44" spans="1:1">
      <c r="A44" t="s">
        <v>10</v>
      </c>
    </row>
    <row r="49" spans="1:24">
      <c r="A49" t="s">
        <v>0</v>
      </c>
      <c r="B49" t="s">
        <v>1</v>
      </c>
      <c r="C49" t="s">
        <v>4</v>
      </c>
      <c r="D49" t="s">
        <v>2</v>
      </c>
      <c r="E49" t="s">
        <v>3</v>
      </c>
      <c r="F49" t="s">
        <v>5</v>
      </c>
      <c r="T49" s="17"/>
      <c r="U49" s="17"/>
      <c r="V49" s="17"/>
      <c r="W49" s="17"/>
      <c r="X49" s="17"/>
    </row>
    <row r="50" spans="1:24">
      <c r="A50">
        <v>2006</v>
      </c>
      <c r="B50" s="16">
        <v>11.0196914959693</v>
      </c>
      <c r="C50" s="16">
        <v>7.3157734610272</v>
      </c>
      <c r="D50" s="16">
        <v>8.12880280723526</v>
      </c>
      <c r="E50" s="16">
        <v>6.75256532255479</v>
      </c>
      <c r="F50" s="16">
        <v>8.1375738452888</v>
      </c>
      <c r="T50" s="17"/>
      <c r="U50" s="17"/>
      <c r="V50" s="17"/>
      <c r="W50" s="17"/>
      <c r="X50" s="17"/>
    </row>
    <row r="51" spans="1:24">
      <c r="A51">
        <v>2007</v>
      </c>
      <c r="B51" s="16">
        <v>8.7925571825094</v>
      </c>
      <c r="C51" s="16">
        <v>10.8994114721485</v>
      </c>
      <c r="D51" s="16">
        <v>7.9125174751255</v>
      </c>
      <c r="E51" s="16">
        <v>18.277935823096</v>
      </c>
      <c r="F51" s="16">
        <v>7.62564786594806</v>
      </c>
      <c r="T51" s="17"/>
      <c r="U51" s="17"/>
      <c r="V51" s="17"/>
      <c r="W51" s="17"/>
      <c r="X51" s="17"/>
    </row>
    <row r="52" spans="1:6">
      <c r="A52">
        <v>2008</v>
      </c>
      <c r="B52" s="16">
        <v>14.8621755359643</v>
      </c>
      <c r="C52" s="16">
        <v>3.70023046740468</v>
      </c>
      <c r="D52" s="16">
        <v>7.42974495976807</v>
      </c>
      <c r="E52" s="16">
        <v>9.02160254503666</v>
      </c>
      <c r="F52" s="16">
        <v>8.30383855415306</v>
      </c>
    </row>
    <row r="53" spans="1:6">
      <c r="A53">
        <v>2009</v>
      </c>
      <c r="B53" s="16">
        <v>11.0446205716172</v>
      </c>
      <c r="C53" s="16">
        <v>4.94026723502211</v>
      </c>
      <c r="D53" s="16">
        <v>5.88269162565262</v>
      </c>
      <c r="E53" s="16">
        <v>10.4675890308429</v>
      </c>
      <c r="F53" s="16">
        <v>6.4744380439959</v>
      </c>
    </row>
    <row r="54" spans="1:6">
      <c r="A54">
        <v>2010</v>
      </c>
      <c r="B54" s="16">
        <v>12.0047925082311</v>
      </c>
      <c r="C54" s="16">
        <v>5.38422682535429</v>
      </c>
      <c r="D54" s="16">
        <v>6.38252544606041</v>
      </c>
      <c r="E54" s="16">
        <v>15.9444502180359</v>
      </c>
      <c r="F54" s="16">
        <v>4.96562502361875</v>
      </c>
    </row>
    <row r="55" spans="1:6">
      <c r="A55">
        <v>2011</v>
      </c>
      <c r="B55" s="16">
        <v>10.7985431333711</v>
      </c>
      <c r="C55" s="16">
        <v>5.76696399477049</v>
      </c>
      <c r="D55" s="16">
        <v>5.8893629917661</v>
      </c>
      <c r="E55" s="16">
        <v>15.2711468175391</v>
      </c>
      <c r="F55" s="16">
        <v>4.57285523780942</v>
      </c>
    </row>
    <row r="56" spans="1:6">
      <c r="A56">
        <v>2012</v>
      </c>
      <c r="B56" s="16">
        <v>13.3382157046051</v>
      </c>
      <c r="C56" s="16">
        <v>3.84649342265985</v>
      </c>
      <c r="D56" s="16">
        <v>4.59236647993994</v>
      </c>
      <c r="E56" s="16">
        <v>11.6437644103071</v>
      </c>
      <c r="F56" s="16">
        <v>4.65410145599525</v>
      </c>
    </row>
    <row r="57" spans="1:6">
      <c r="A57">
        <v>2013</v>
      </c>
      <c r="B57" s="16">
        <v>10.8225303176428</v>
      </c>
      <c r="C57" s="16">
        <v>3.99091963288365</v>
      </c>
      <c r="D57" s="16">
        <v>5.93813875001178</v>
      </c>
      <c r="E57" s="16">
        <v>12.0592256647798</v>
      </c>
      <c r="F57" s="16">
        <v>3.72087798060493</v>
      </c>
    </row>
    <row r="58" spans="1:6">
      <c r="A58">
        <v>2014</v>
      </c>
      <c r="B58" s="16">
        <v>10.6452475004178</v>
      </c>
      <c r="C58" s="16">
        <v>4.47233187498259</v>
      </c>
      <c r="D58" s="16">
        <v>6.95747535652204</v>
      </c>
      <c r="E58" s="16">
        <v>10.9678607703186</v>
      </c>
      <c r="F58" s="16">
        <v>4.70661692859717</v>
      </c>
    </row>
    <row r="59" spans="1:6">
      <c r="A59">
        <v>2015</v>
      </c>
      <c r="B59" s="16">
        <v>12.6019644908284</v>
      </c>
      <c r="C59" s="16">
        <v>4.20863183921251</v>
      </c>
      <c r="D59" s="16">
        <v>4.62181475103612</v>
      </c>
      <c r="E59" s="16">
        <v>13.8106296153046</v>
      </c>
      <c r="F59" s="16">
        <v>5.03495929868344</v>
      </c>
    </row>
    <row r="60" spans="1:6">
      <c r="A60">
        <v>2016</v>
      </c>
      <c r="B60" s="16">
        <v>12.6552426917937</v>
      </c>
      <c r="C60" s="16">
        <v>4.40596110013168</v>
      </c>
      <c r="D60" s="16">
        <v>5.04704444952321</v>
      </c>
      <c r="E60" s="16">
        <v>11.9165785108246</v>
      </c>
      <c r="F60" s="16">
        <v>5.99799456424669</v>
      </c>
    </row>
    <row r="61" spans="1:6">
      <c r="A61">
        <v>2017</v>
      </c>
      <c r="B61" s="16">
        <v>12.2130709086999</v>
      </c>
      <c r="C61" s="16">
        <v>4.49441906939893</v>
      </c>
      <c r="D61" s="16">
        <v>4.43777800985757</v>
      </c>
      <c r="E61" s="16">
        <v>10.6362035420516</v>
      </c>
      <c r="F61" s="16">
        <v>5.5349735709821</v>
      </c>
    </row>
    <row r="62" spans="1:6">
      <c r="A62">
        <v>2018</v>
      </c>
      <c r="B62" s="16">
        <v>11.8501022032718</v>
      </c>
      <c r="C62" s="16">
        <v>4.22460030226216</v>
      </c>
      <c r="D62" s="16">
        <v>5.24046100115203</v>
      </c>
      <c r="E62" s="16">
        <v>11.7113893186417</v>
      </c>
      <c r="F62" s="16">
        <v>5.34103524537992</v>
      </c>
    </row>
    <row r="63" spans="1:6">
      <c r="A63">
        <v>2019</v>
      </c>
      <c r="B63" s="16">
        <v>12.7877386989571</v>
      </c>
      <c r="C63" s="16">
        <v>4.90385969208641</v>
      </c>
      <c r="D63" s="16">
        <v>7.77753680375319</v>
      </c>
      <c r="E63" s="16">
        <v>8.99863045210552</v>
      </c>
      <c r="F63" s="16">
        <v>5.07776876687777</v>
      </c>
    </row>
    <row r="64" spans="1:6">
      <c r="A64">
        <v>2020</v>
      </c>
      <c r="B64" s="16">
        <v>11.4800536495183</v>
      </c>
      <c r="C64" s="16">
        <v>4.32895315981872</v>
      </c>
      <c r="D64" s="16">
        <v>7.44441858240215</v>
      </c>
      <c r="E64" s="16">
        <v>7.94690240477086</v>
      </c>
      <c r="F64" s="16">
        <v>5.2390351097417</v>
      </c>
    </row>
    <row r="65" spans="1:6">
      <c r="A65">
        <v>2021</v>
      </c>
      <c r="B65" s="16">
        <v>13.0273360258973</v>
      </c>
      <c r="C65" s="16">
        <v>3.67479657030431</v>
      </c>
      <c r="D65" s="16">
        <v>7.20025586364903</v>
      </c>
      <c r="E65" s="16">
        <v>12.894304867765</v>
      </c>
      <c r="F65" s="16">
        <v>5.94544785800065</v>
      </c>
    </row>
    <row r="66" spans="1:6">
      <c r="A66">
        <v>2022</v>
      </c>
      <c r="B66" s="16">
        <v>13.4705526225815</v>
      </c>
      <c r="C66" s="16">
        <v>3.8004238981432</v>
      </c>
      <c r="D66" s="16">
        <v>3.77289092682502</v>
      </c>
      <c r="E66" s="16">
        <v>8.14475640266199</v>
      </c>
      <c r="F66" s="16">
        <v>5.44777050393325</v>
      </c>
    </row>
    <row r="67" spans="1:6">
      <c r="A67">
        <v>2023</v>
      </c>
      <c r="B67" s="16">
        <v>10.5970098315102</v>
      </c>
      <c r="C67" s="16">
        <v>3.64168572870062</v>
      </c>
      <c r="D67" s="16">
        <v>5.81091892051884</v>
      </c>
      <c r="E67" s="16">
        <v>6.73903488167953</v>
      </c>
      <c r="F67" s="16">
        <v>6.27224963659316</v>
      </c>
    </row>
    <row r="68" spans="1:1">
      <c r="A68" t="s">
        <v>11</v>
      </c>
    </row>
  </sheetData>
  <mergeCells count="3">
    <mergeCell ref="T6:W10"/>
    <mergeCell ref="T31:W33"/>
    <mergeCell ref="T49:X51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45"/>
  <sheetViews>
    <sheetView topLeftCell="A10" workbookViewId="0">
      <selection activeCell="O42" sqref="O42"/>
    </sheetView>
  </sheetViews>
  <sheetFormatPr defaultColWidth="9" defaultRowHeight="13.5" outlineLevelCol="3"/>
  <sheetData>
    <row r="2" spans="1:2">
      <c r="A2" t="s">
        <v>12</v>
      </c>
      <c r="B2" t="s">
        <v>1</v>
      </c>
    </row>
    <row r="3" spans="2:4">
      <c r="B3" t="s">
        <v>13</v>
      </c>
      <c r="C3" t="s">
        <v>14</v>
      </c>
      <c r="D3" t="s">
        <v>15</v>
      </c>
    </row>
    <row r="4" spans="1:4">
      <c r="A4" t="s">
        <v>16</v>
      </c>
      <c r="B4">
        <v>11.8462547538561</v>
      </c>
      <c r="C4">
        <v>9.49762735908999</v>
      </c>
      <c r="D4">
        <v>1454</v>
      </c>
    </row>
    <row r="5" spans="1:4">
      <c r="A5" t="s">
        <v>17</v>
      </c>
      <c r="B5">
        <v>3.44</v>
      </c>
      <c r="C5">
        <v>2.367</v>
      </c>
      <c r="D5">
        <v>1454</v>
      </c>
    </row>
    <row r="6" spans="1:4">
      <c r="A6" t="s">
        <v>18</v>
      </c>
      <c r="B6">
        <v>13.6</v>
      </c>
      <c r="C6">
        <v>10.599</v>
      </c>
      <c r="D6">
        <v>1454</v>
      </c>
    </row>
    <row r="8" spans="1:2">
      <c r="A8" t="s">
        <v>19</v>
      </c>
      <c r="B8">
        <v>3.95348837209302</v>
      </c>
    </row>
    <row r="12" spans="1:2">
      <c r="A12" t="s">
        <v>12</v>
      </c>
      <c r="B12" t="s">
        <v>4</v>
      </c>
    </row>
    <row r="13" spans="2:4">
      <c r="B13" t="s">
        <v>13</v>
      </c>
      <c r="C13" t="s">
        <v>14</v>
      </c>
      <c r="D13" t="s">
        <v>15</v>
      </c>
    </row>
    <row r="14" spans="1:4">
      <c r="A14" s="15" t="s">
        <v>16</v>
      </c>
      <c r="B14" s="15">
        <v>4.48050065088087</v>
      </c>
      <c r="C14" s="15">
        <v>3.18015634598794</v>
      </c>
      <c r="D14" s="15">
        <v>1112</v>
      </c>
    </row>
    <row r="15" spans="1:4">
      <c r="A15" t="s">
        <v>17</v>
      </c>
      <c r="B15">
        <v>1.79</v>
      </c>
      <c r="C15">
        <v>0.918</v>
      </c>
      <c r="D15">
        <v>1112</v>
      </c>
    </row>
    <row r="16" spans="1:4">
      <c r="A16" t="s">
        <v>18</v>
      </c>
      <c r="B16">
        <v>9.21</v>
      </c>
      <c r="C16">
        <v>5.672</v>
      </c>
      <c r="D16">
        <v>1112</v>
      </c>
    </row>
    <row r="18" spans="1:2">
      <c r="A18" t="s">
        <v>19</v>
      </c>
      <c r="B18">
        <f>B16/B15</f>
        <v>5.14525139664805</v>
      </c>
    </row>
    <row r="21" spans="1:2">
      <c r="A21" t="s">
        <v>12</v>
      </c>
      <c r="B21" t="s">
        <v>5</v>
      </c>
    </row>
    <row r="22" spans="2:4">
      <c r="B22" t="s">
        <v>13</v>
      </c>
      <c r="C22" t="s">
        <v>14</v>
      </c>
      <c r="D22" t="s">
        <v>15</v>
      </c>
    </row>
    <row r="23" spans="1:4">
      <c r="A23" s="15" t="s">
        <v>16</v>
      </c>
      <c r="B23" s="15">
        <v>5.23005047385338</v>
      </c>
      <c r="C23" s="15">
        <v>3.76990338593815</v>
      </c>
      <c r="D23" s="15">
        <v>1046</v>
      </c>
    </row>
    <row r="24" spans="1:4">
      <c r="A24" t="s">
        <v>17</v>
      </c>
      <c r="B24">
        <v>1.57</v>
      </c>
      <c r="C24">
        <v>0.889</v>
      </c>
      <c r="D24">
        <v>1046</v>
      </c>
    </row>
    <row r="25" spans="1:4">
      <c r="A25" t="s">
        <v>18</v>
      </c>
      <c r="B25">
        <v>9.65</v>
      </c>
      <c r="C25">
        <v>5.466</v>
      </c>
      <c r="D25">
        <v>1046</v>
      </c>
    </row>
    <row r="27" spans="1:2">
      <c r="A27" t="s">
        <v>19</v>
      </c>
      <c r="B27">
        <f>B25/B24</f>
        <v>6.14649681528662</v>
      </c>
    </row>
    <row r="30" spans="1:2">
      <c r="A30" t="s">
        <v>12</v>
      </c>
      <c r="B30" t="s">
        <v>20</v>
      </c>
    </row>
    <row r="31" spans="2:4">
      <c r="B31" t="s">
        <v>13</v>
      </c>
      <c r="C31" t="s">
        <v>14</v>
      </c>
      <c r="D31" t="s">
        <v>15</v>
      </c>
    </row>
    <row r="32" spans="1:4">
      <c r="A32" s="15" t="s">
        <v>16</v>
      </c>
      <c r="B32" s="15">
        <v>6.20783101421168</v>
      </c>
      <c r="C32" s="15">
        <v>6.55727424882172</v>
      </c>
      <c r="D32" s="15">
        <v>907</v>
      </c>
    </row>
    <row r="33" spans="1:4">
      <c r="A33" t="s">
        <v>17</v>
      </c>
      <c r="B33">
        <v>2.63</v>
      </c>
      <c r="C33">
        <v>1.903</v>
      </c>
      <c r="D33">
        <v>907</v>
      </c>
    </row>
    <row r="34" spans="1:4">
      <c r="A34" t="s">
        <v>18</v>
      </c>
      <c r="B34">
        <v>11</v>
      </c>
      <c r="C34">
        <v>9.986</v>
      </c>
      <c r="D34">
        <v>907</v>
      </c>
    </row>
    <row r="36" spans="1:2">
      <c r="A36" t="s">
        <v>19</v>
      </c>
      <c r="B36">
        <f>B34/B33</f>
        <v>4.18250950570342</v>
      </c>
    </row>
    <row r="39" spans="1:2">
      <c r="A39" t="s">
        <v>12</v>
      </c>
      <c r="B39" t="s">
        <v>21</v>
      </c>
    </row>
    <row r="40" spans="2:4">
      <c r="B40" t="s">
        <v>13</v>
      </c>
      <c r="C40" t="s">
        <v>14</v>
      </c>
      <c r="D40" t="s">
        <v>15</v>
      </c>
    </row>
    <row r="41" spans="1:4">
      <c r="A41" s="15" t="s">
        <v>16</v>
      </c>
      <c r="B41" s="15">
        <v>11.4386138140802</v>
      </c>
      <c r="C41" s="15">
        <v>12.7861555646648</v>
      </c>
      <c r="D41" s="15">
        <v>616</v>
      </c>
    </row>
    <row r="42" spans="1:4">
      <c r="A42" t="s">
        <v>17</v>
      </c>
      <c r="B42">
        <v>5.34</v>
      </c>
      <c r="C42">
        <v>4.498</v>
      </c>
      <c r="D42">
        <v>616</v>
      </c>
    </row>
    <row r="43" spans="1:4">
      <c r="A43" t="s">
        <v>18</v>
      </c>
      <c r="B43">
        <v>22.36</v>
      </c>
      <c r="C43">
        <v>19.543</v>
      </c>
      <c r="D43">
        <v>616</v>
      </c>
    </row>
    <row r="45" spans="1:2">
      <c r="A45" t="s">
        <v>19</v>
      </c>
      <c r="B45">
        <f>B43/B42</f>
        <v>4.187265917603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figure2-c</vt:lpstr>
      <vt:lpstr>figure2-a</vt:lpstr>
      <vt:lpstr>figure2-b</vt:lpstr>
      <vt:lpstr>figure3-a&amp;3-c</vt:lpstr>
      <vt:lpstr>figure3-b&amp;3-d</vt:lpstr>
      <vt:lpstr>figure4-a&amp;4-c</vt:lpstr>
      <vt:lpstr>figure4-b&amp;4-d</vt:lpstr>
      <vt:lpstr>figure5-a&amp;5-b&amp;5-c</vt:lpstr>
      <vt:lpstr>Table5</vt:lpstr>
      <vt:lpstr>Table6&amp;7</vt:lpstr>
      <vt:lpstr>Table8</vt:lpstr>
      <vt:lpstr>Table9</vt:lpstr>
      <vt:lpstr>Table10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28594</dc:creator>
  <cp:lastModifiedBy>魏志超</cp:lastModifiedBy>
  <dcterms:created xsi:type="dcterms:W3CDTF">2024-07-17T10:40:00Z</dcterms:created>
  <dcterms:modified xsi:type="dcterms:W3CDTF">2024-09-04T05:36:59Z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EBB5984FE93247D993785BD5D8648958_11</vt:lpwstr>
  </property>
  <property fmtid="{D5CDD505-2E9C-101B-9397-08002B2CF9AE}" pid="3" name="KSOProductBuildVer">
    <vt:lpwstr>2052-12.1.0.17857</vt:lpwstr>
  </property>
</Properties>
</file>