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4"/>
  </bookViews>
  <sheets>
    <sheet name="测试用例总览" sheetId="1" r:id="rId1"/>
    <sheet name="P1 测试准备" sheetId="2" r:id="rId2"/>
    <sheet name="P2 信用评估测试" sheetId="3" r:id="rId3"/>
    <sheet name="P3 主流程测试" sheetId="4" r:id="rId4"/>
    <sheet name="文燕测试问题0627" sheetId="10" r:id="rId5"/>
    <sheet name="P4 异常流程测试" sheetId="5" r:id="rId6"/>
    <sheet name="P5 批量处理测试" sheetId="6" r:id="rId7"/>
    <sheet name="P6 测试执行记录" sheetId="7" r:id="rId8"/>
    <sheet name="P7 画像应用测试" sheetId="8" r:id="rId9"/>
    <sheet name="WpsReserved_CellImgList" sheetId="9" state="veryHidden" r:id="rId10"/>
  </sheets>
  <definedNames>
    <definedName name="_xlnm._FilterDatabase" localSheetId="4" hidden="1">文燕测试问题0627!$A$1:$J$29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F28728BE2B549928C99DEC3D9F98971" descr="post_object_image_1029407024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4" name="ID_4D0E0BC326824489BBAD0DAD38F33E0A" descr="post_object_image_2886311300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5" name="ID_0EA4DED48EA940DE90B3DC1C15710F88" descr="post_object_image_562161810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6" name="ID_346B95F7FCBF492A88771B49DA861481" descr="post_object_image_315231191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7" name="ID_B97C678571054D0FB1B5D3A1F1CA7044" descr="post_object_image_2881961522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9" name="ID_BB7A9D319FB54EA5843EEDAA0586B0E2" descr="post_object_image_464888868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4495800"/>
        </a:xfrm>
        <a:prstGeom prst="rect">
          <a:avLst/>
        </a:prstGeom>
      </xdr:spPr>
    </xdr:pic>
  </etc:cellImage>
  <etc:cellImage>
    <xdr:pic>
      <xdr:nvPicPr>
        <xdr:cNvPr id="10" name="ID_53073D78004240F69064826F88538259" descr="post_object_image_2754877655"/>
        <xdr:cNvPicPr/>
      </xdr:nvPicPr>
      <xdr:blipFill>
        <a:blip r:embed="rId7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11" name="ID_9FB67B68B91A4F3FB7811B3A64CDB74B" descr="post_object_image_4236935505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12" name="ID_5FA8D6658B0E43E593CA863CB1284611" descr="post_object_image_31562951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14" name="ID_3B7F2B842F4B47359EB521C78535D2A7" descr="post_object_image_3493657535"/>
        <xdr:cNvPicPr/>
      </xdr:nvPicPr>
      <xdr:blipFill>
        <a:blip r:embed="rId10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15" name="ID_9574239BB6DB4802920116CC904F83B1" descr="post_object_image_663587123"/>
        <xdr:cNvPicPr/>
      </xdr:nvPicPr>
      <xdr:blipFill>
        <a:blip r:embed="rId11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16" name="ID_458526B2727A4A80B13ECAFC74D88A74" descr="post_object_image_1006022206"/>
        <xdr:cNvPicPr/>
      </xdr:nvPicPr>
      <xdr:blipFill>
        <a:blip r:embed="rId12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18" name="ID_945E985917054FAEB475A647C9DA300D" descr="post_object_image_1233820514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3" name="ID_E08ADF97EA4549BEBDC4E53E8E9085AE" descr="post_object_image_2334614732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8" name="ID_17AA9F0655A14E91B9E3B8ACBF50D9E1" descr="post_object_image_3134875678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5784850"/>
        </a:xfrm>
        <a:prstGeom prst="rect">
          <a:avLst/>
        </a:prstGeom>
      </xdr:spPr>
    </xdr:pic>
  </etc:cellImage>
  <etc:cellImage>
    <xdr:pic>
      <xdr:nvPicPr>
        <xdr:cNvPr id="13" name="ID_6C98175069724F8DB6DB066D41902906" descr="post_object_image_3686940131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5784850"/>
        </a:xfrm>
        <a:prstGeom prst="rect">
          <a:avLst/>
        </a:prstGeom>
      </xdr:spPr>
    </xdr:pic>
  </etc:cellImage>
  <etc:cellImage>
    <xdr:pic>
      <xdr:nvPicPr>
        <xdr:cNvPr id="17" name="ID_291307E6916A4D3BB85107ABD654831D" descr="post_object_image_3441626769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19" name="ID_3544F504343E4E569A46C71ACFB51D4F" descr="post_object_image_868544667"/>
        <xdr:cNvPicPr/>
      </xdr:nvPicPr>
      <xdr:blipFill>
        <a:blip r:embed="rId18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20" name="ID_297F55A331B94093BB98869ECF59770D" descr="post_object_image_488579818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</etc:cellImage>
  <etc:cellImage>
    <xdr:pic>
      <xdr:nvPicPr>
        <xdr:cNvPr id="21" name="ID_5F984EF0A11A4376BEEBBD3095F7F231" descr="post_object_image_984489953"/>
        <xdr:cNvPicPr/>
      </xdr:nvPicPr>
      <xdr:blipFill>
        <a:blip r:embed="rId20"/>
        <a:stretch>
          <a:fillRect/>
        </a:stretch>
      </xdr:blipFill>
      <xdr:spPr>
        <a:xfrm>
          <a:off x="0" y="0"/>
          <a:ext cx="9144000" cy="2393315"/>
        </a:xfrm>
        <a:prstGeom prst="rect">
          <a:avLst/>
        </a:prstGeom>
      </xdr:spPr>
    </xdr:pic>
  </etc:cellImage>
  <etc:cellImage>
    <xdr:pic>
      <xdr:nvPicPr>
        <xdr:cNvPr id="22" name="ID_DDD9109E29744C848C564385C4FCB274" descr="post_object_image_3929963851"/>
        <xdr:cNvPicPr/>
      </xdr:nvPicPr>
      <xdr:blipFill>
        <a:blip r:embed="rId21"/>
        <a:stretch>
          <a:fillRect/>
        </a:stretch>
      </xdr:blipFill>
      <xdr:spPr>
        <a:xfrm>
          <a:off x="0" y="0"/>
          <a:ext cx="5715000" cy="1714500"/>
        </a:xfrm>
        <a:prstGeom prst="rect">
          <a:avLst/>
        </a:prstGeom>
      </xdr:spPr>
    </xdr:pic>
  </etc:cellImage>
  <etc:cellImage>
    <xdr:pic>
      <xdr:nvPicPr>
        <xdr:cNvPr id="23" name="ID_CE34E69A9A724BEEB36B80BB1A8925FF" descr="post_object_image_4269127364"/>
        <xdr:cNvPicPr/>
      </xdr:nvPicPr>
      <xdr:blipFill>
        <a:blip r:embed="rId22"/>
        <a:stretch>
          <a:fillRect/>
        </a:stretch>
      </xdr:blipFill>
      <xdr:spPr>
        <a:xfrm>
          <a:off x="0" y="0"/>
          <a:ext cx="9067800" cy="3362325"/>
        </a:xfrm>
        <a:prstGeom prst="rect">
          <a:avLst/>
        </a:prstGeom>
      </xdr:spPr>
    </xdr:pic>
  </etc:cellImage>
  <etc:cellImage>
    <xdr:pic>
      <xdr:nvPicPr>
        <xdr:cNvPr id="24" name="ID_5255489D1E344491A4400640C5ABAD01" descr="post_object_image_830822614"/>
        <xdr:cNvPicPr/>
      </xdr:nvPicPr>
      <xdr:blipFill>
        <a:blip r:embed="rId23"/>
        <a:stretch>
          <a:fillRect/>
        </a:stretch>
      </xdr:blipFill>
      <xdr:spPr>
        <a:xfrm>
          <a:off x="0" y="0"/>
          <a:ext cx="8191500" cy="1390650"/>
        </a:xfrm>
        <a:prstGeom prst="rect">
          <a:avLst/>
        </a:prstGeom>
      </xdr:spPr>
    </xdr:pic>
  </etc:cellImage>
  <etc:cellImage>
    <xdr:pic>
      <xdr:nvPicPr>
        <xdr:cNvPr id="25" name="ID_6B7D5883889D429CB0737284718E6CBF" descr="post_object_image_3478945859"/>
        <xdr:cNvPicPr/>
      </xdr:nvPicPr>
      <xdr:blipFill>
        <a:blip r:embed="rId24"/>
        <a:stretch>
          <a:fillRect/>
        </a:stretch>
      </xdr:blipFill>
      <xdr:spPr>
        <a:xfrm>
          <a:off x="0" y="0"/>
          <a:ext cx="9144000" cy="5784850"/>
        </a:xfrm>
        <a:prstGeom prst="rect">
          <a:avLst/>
        </a:prstGeom>
      </xdr:spPr>
    </xdr:pic>
  </etc:cellImage>
  <etc:cellImage>
    <xdr:pic>
      <xdr:nvPicPr>
        <xdr:cNvPr id="26" name="ID_FCF1856BAF7643B1BA7F57085F81CCB8" descr="post_object_image_1772170760"/>
        <xdr:cNvPicPr/>
      </xdr:nvPicPr>
      <xdr:blipFill>
        <a:blip r:embed="rId25"/>
        <a:stretch>
          <a:fillRect/>
        </a:stretch>
      </xdr:blipFill>
      <xdr:spPr>
        <a:xfrm>
          <a:off x="0" y="0"/>
          <a:ext cx="9144000" cy="57550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<sst xmlns="http://schemas.openxmlformats.org/spreadsheetml/2006/main" count="1897" uniqueCount="1039">
  <si>
    <t>部分</t>
  </si>
  <si>
    <t>模块</t>
  </si>
  <si>
    <t>实体/子模块</t>
  </si>
  <si>
    <t>测试用例</t>
  </si>
  <si>
    <t>状态</t>
  </si>
  <si>
    <t>P1 测试准备</t>
  </si>
  <si>
    <t>1.1 测试分工说明
1.2 测试前准备</t>
  </si>
  <si>
    <t>环境/账号/数据</t>
  </si>
  <si>
    <t>测试环境检查、测试账号准备、测试数据准备</t>
  </si>
  <si>
    <t>✅</t>
  </si>
  <si>
    <t>P2 信用评估测试</t>
  </si>
  <si>
    <t>2.1 信用评估基础数据</t>
  </si>
  <si>
    <t>通用实体/字段</t>
  </si>
  <si>
    <t>TC-BASE-001 ~ TC-BASE-005（5条）</t>
  </si>
  <si>
    <t>评分项目/枚举值</t>
  </si>
  <si>
    <t>TC-ITEM-001 ~ TC-ITEM-010（10条）
TC-ENUM-001 ~ TC-ENUM-012（12条）</t>
  </si>
  <si>
    <t>评分卡配置</t>
  </si>
  <si>
    <t>TC-SCCFG-001 ~ TC-SCCFG-009（9条）
TC-CARD-001 ~ TC-CARD-013（13条）</t>
  </si>
  <si>
    <t>信用标签</t>
  </si>
  <si>
    <t>TC-TAG-001 ~ TC-TAG-011（11条）</t>
  </si>
  <si>
    <t>2.2 信用评估核心流程</t>
  </si>
  <si>
    <t>评估记录新建/字段</t>
  </si>
  <si>
    <t>TC-EVCF-001/002/006/007/009、TC-EVAL-001/002/006（8条）</t>
  </si>
  <si>
    <t>客户选择/Coface关联</t>
  </si>
  <si>
    <t>TC-EVCF-003/004/005、TC-EVAL-003/005/008、TC-ACC-002/004/005（9条）</t>
  </si>
  <si>
    <t>状态流转/业务推进</t>
  </si>
  <si>
    <t>TC-EVCF-008、TC-EVAL-004/007（3条）</t>
  </si>
  <si>
    <t>2.3 客户主数据联动与辅助验证</t>
  </si>
  <si>
    <t>客户主数据联动</t>
  </si>
  <si>
    <t>TC-ACC-001/003/006~011（8条）</t>
  </si>
  <si>
    <t>P3 主流程</t>
  </si>
  <si>
    <t>3.1 完整业务流程</t>
  </si>
  <si>
    <t>单客户评估</t>
  </si>
  <si>
    <t>TC-FLOW-001 ~ TC-FLOW-010（10条）</t>
  </si>
  <si>
    <t>3.2 Coface 数据集成</t>
  </si>
  <si>
    <t>Coface集成</t>
  </si>
  <si>
    <t>TC-CFPI-001 ~ TC-CFPI-020（20条）</t>
  </si>
  <si>
    <t>3.3 信用分计算</t>
  </si>
  <si>
    <t>信用分计算</t>
  </si>
  <si>
    <t>TC-CSPI-001 ~ TC-CSPI-016（16条）</t>
  </si>
  <si>
    <t>3.4 角色权限与 UAT 流程</t>
  </si>
  <si>
    <t>角色权限</t>
  </si>
  <si>
    <t>TC-ROLE-001 ~ TC-ROLE-010（10条）</t>
  </si>
  <si>
    <t>P4 异常</t>
  </si>
  <si>
    <t>异常流程</t>
  </si>
  <si>
    <t>通用</t>
  </si>
  <si>
    <t>TC-EXCP-001 ~ TC-EXCP-004（4条）</t>
  </si>
  <si>
    <t>P5 批量</t>
  </si>
  <si>
    <t>批量处理</t>
  </si>
  <si>
    <t>TC-BULK-001 ~ TC-BULK-003（3条）</t>
  </si>
  <si>
    <t>P6 执行记录</t>
  </si>
  <si>
    <t>测试执行</t>
  </si>
  <si>
    <t>执行记录表格</t>
  </si>
  <si>
    <t>P7 画像应用</t>
  </si>
  <si>
    <t>客户信用画像</t>
  </si>
  <si>
    <t>客户/画像/飞轮/接口/权限</t>
  </si>
  <si>
    <t>TC-PROF-001 ~ TC-PROF-018（18条）</t>
  </si>
  <si>
    <t>测试分工说明</t>
  </si>
  <si>
    <t>测试类型</t>
  </si>
  <si>
    <t>执行方</t>
  </si>
  <si>
    <t>验证方式</t>
  </si>
  <si>
    <t>说明</t>
  </si>
  <si>
    <t>前端业务测试</t>
  </si>
  <si>
    <t>业务测试人员（UAT 测试人员）</t>
  </si>
  <si>
    <t>通过D365界面操作验证</t>
  </si>
  <si>
    <t>不进入后台，仅使用导航、表单、按钮等前端功能</t>
  </si>
  <si>
    <t>后端配置测试</t>
  </si>
  <si>
    <t>开发团队</t>
  </si>
  <si>
    <t>通过后台配置验证</t>
  </si>
  <si>
    <t>字段配置、功能注册、页面配置等技术配置</t>
  </si>
  <si>
    <t>1. 环境检查清单（前端可验证项）</t>
  </si>
  <si>
    <t>检查项</t>
  </si>
  <si>
    <t>前端验证方法</t>
  </si>
  <si>
    <t>D365 DEV环境可访问</t>
  </si>
  <si>
    <t>☐</t>
  </si>
  <si>
    <t>登录 https://dev1.crm5.dynamics.com</t>
  </si>
  <si>
    <t>信用评估相关导航可访问</t>
  </si>
  <si>
    <t>左侧导航栏"额度管理"下可见"客户信用评估"、"客户信用标签"；"基础数据"下可见"客户评分卡"、"客户评分项目"、"定性评分项目枚举值"</t>
  </si>
  <si>
    <t>评分项目数据已创建</t>
  </si>
  <si>
    <t>导航到"基础数据"→"客户评分项目"，能看到评分项目记录</t>
  </si>
  <si>
    <t>Coface测试客户存在</t>
  </si>
  <si>
    <t>客户列表能搜索到测试客户</t>
  </si>
  <si>
    <t>2. 测试账号</t>
  </si>
  <si>
    <t>角色</t>
  </si>
  <si>
    <t>UAT 账号</t>
  </si>
  <si>
    <t>用途</t>
  </si>
  <si>
    <t>数据范围</t>
  </si>
  <si>
    <t>系统管理员</t>
  </si>
  <si>
    <t>gw_qiuzw@sanyglobal.onmicrosoft.com</t>
  </si>
  <si>
    <t>配置检查、问题排查</t>
  </si>
  <si>
    <t>全组织</t>
  </si>
  <si>
    <t>营销代表</t>
  </si>
  <si>
    <t>UATUser16@sanyglobal.onmicrosoft.com</t>
  </si>
  <si>
    <t>创建评估记录、关联客户、触发数据集成、人工复核、提交审核申请</t>
  </si>
  <si>
    <t>本人/本部门</t>
  </si>
  <si>
    <t>区域营管</t>
  </si>
  <si>
    <t>UATUser70@sanyglobal.onmicrosoft.com</t>
  </si>
  <si>
    <t>复核本部门及下级部门记录、提交审核申请</t>
  </si>
  <si>
    <t>本部门及下级部门</t>
  </si>
  <si>
    <t>营销代表+区域营管</t>
  </si>
  <si>
    <t>UATUser08@sanyglobal.onmicrosoft.com</t>
  </si>
  <si>
    <t>复合角色测试</t>
  </si>
  <si>
    <t>本人/本部门/下级部门</t>
  </si>
  <si>
    <t>总部营管/风控</t>
  </si>
  <si>
    <t>UATUser14@sanyglobal.onmicrosoft.com</t>
  </si>
  <si>
    <t>查看全集团记录、在 BPP 平台完成审批</t>
  </si>
  <si>
    <t>全集团</t>
  </si>
  <si>
    <t>子总（高管）</t>
  </si>
  <si>
    <t>UATUser06@sanyglobal.onmicrosoft.com</t>
  </si>
  <si>
    <t>高管权限验证</t>
  </si>
  <si>
    <t>服务工程师</t>
  </si>
  <si>
    <t>UATUser60 / UATUser32@sanyglobal.onmicrosoft.com</t>
  </si>
  <si>
    <t>无信用评估权限的角色（负向测试）</t>
  </si>
  <si>
    <t>无</t>
  </si>
  <si>
    <t>3. 测试数据</t>
  </si>
  <si>
    <t>数据项</t>
  </si>
  <si>
    <t>值</t>
  </si>
  <si>
    <t>测试客户名称</t>
  </si>
  <si>
    <t>TEST FOR SIX HYDRO BUDOWA-6 S.A.</t>
  </si>
  <si>
    <t>Coface测试数据</t>
  </si>
  <si>
    <t>Coface ID</t>
  </si>
  <si>
    <t>icon#5415240</t>
  </si>
  <si>
    <t>波兰客户</t>
  </si>
  <si>
    <t>国家编码</t>
  </si>
  <si>
    <t>PL</t>
  </si>
  <si>
    <t>2位字母</t>
  </si>
  <si>
    <t>客户英文名称</t>
  </si>
  <si>
    <t>搜索用</t>
  </si>
  <si>
    <t>2.1.1 实体与字段基础检查</t>
  </si>
  <si>
    <t>测试编号</t>
  </si>
  <si>
    <t>功能编号</t>
  </si>
  <si>
    <t>测试名称</t>
  </si>
  <si>
    <t>操作步骤</t>
  </si>
  <si>
    <t>预期结果</t>
  </si>
  <si>
    <t>通过标准</t>
  </si>
  <si>
    <t>开发状态</t>
  </si>
  <si>
    <t>执行状态</t>
  </si>
  <si>
    <t>TC-BASE-001</t>
  </si>
  <si>
    <t>F1.1, F1.3</t>
  </si>
  <si>
    <t>实体导航检查</t>
  </si>
  <si>
    <t>1. 登录D365
2. 展开左侧导航栏</t>
  </si>
  <si>
    <t>客户资信下可访问：
- 客户信用评估
- 客户评分卡
- 客户评分项目
基础数据下可访问：
- 定性评分项目枚举值
客户信用评估关联包可访问：  
- 客户信用标签表</t>
  </si>
  <si>
    <t>导航路径与截图一致，相关实体可正常打开</t>
  </si>
  <si>
    <t>已完成</t>
  </si>
  <si>
    <t>已结束</t>
  </si>
  <si>
    <t>TC-BASE-002</t>
  </si>
  <si>
    <t>F1.1, F1.2</t>
  </si>
  <si>
    <t>客户主数据表字段检查</t>
  </si>
  <si>
    <t>1. 打开客户主数据表（AccountMaster）表单
2. 查看字段列表</t>
  </si>
  <si>
    <t>以下字段存在:
- 客户信用评分
- 客户等级
- 信用评估有效状态
- 客户信用外部评级</t>
  </si>
  <si>
    <r>
      <rPr>
        <sz val="11"/>
        <color rgb="FF000000"/>
        <rFont val="宋体"/>
        <charset val="134"/>
      </rPr>
      <t xml:space="preserve">4个字段均存在且可显示
</t>
    </r>
    <r>
      <rPr>
        <sz val="11"/>
        <color rgb="FFFF0000"/>
        <rFont val="宋体"/>
        <charset val="134"/>
      </rPr>
      <t>字段存在，但是没有加到表单（uat环境）</t>
    </r>
  </si>
  <si>
    <t>未开始</t>
  </si>
  <si>
    <t>TC-BASE-003</t>
  </si>
  <si>
    <t>F2.1.1, F2.1.2</t>
  </si>
  <si>
    <t>选项集值检查</t>
  </si>
  <si>
    <t>1. 导航到"基础数据"→"客户评分项目"，打开记录
2. 查看数据类型选项集</t>
  </si>
  <si>
    <t>选项集值: 0=定量, 1=定性</t>
  </si>
  <si>
    <t>选项集值与数据字典一致</t>
  </si>
  <si>
    <t>TC-BASE-004</t>
  </si>
  <si>
    <t>F2.2.1</t>
  </si>
  <si>
    <t>评分卡配置检查</t>
  </si>
  <si>
    <t>1. 导航到"基础数据"→"客户评分卡"
2. 筛选SA级老客户</t>
  </si>
  <si>
    <t>SA级老客户评分项目配置完整（如7个评分项目），所有分档区间不重叠、定性值不重复，总分=100</t>
  </si>
  <si>
    <r>
      <rPr>
        <sz val="11"/>
        <color rgb="FF000000"/>
        <rFont val="宋体"/>
        <charset val="134"/>
      </rPr>
      <t xml:space="preserve">配置完整，总分=100
</t>
    </r>
    <r>
      <rPr>
        <sz val="11"/>
        <color rgb="FFFF0000"/>
        <rFont val="宋体"/>
        <charset val="134"/>
      </rPr>
      <t>目前不等于100，示例SA级老客户、定量总分176分，定性41分</t>
    </r>
  </si>
  <si>
    <t>TC-BASE-005</t>
  </si>
  <si>
    <t>F3.1.1, F3.6.1</t>
  </si>
  <si>
    <t>评估记录表单检查</t>
  </si>
  <si>
    <t>1. 导航到"额度管理"→"客户信用评估"
2. 点击新建</t>
  </si>
  <si>
    <t>表单字段完整，编码自动生成</t>
  </si>
  <si>
    <t>表单可正常打开，编码自动生成</t>
  </si>
  <si>
    <t>2.1.2 客户评分项目（固定的基础数据，用户无需新建或修改）</t>
  </si>
  <si>
    <t>TC-ITEM-001</t>
  </si>
  <si>
    <t>F1.2, F2.1.1</t>
  </si>
  <si>
    <t>表单加载 - 字段只读</t>
  </si>
  <si>
    <t>1. 新建记录，查看评分项目编码字段</t>
  </si>
  <si>
    <t>评分项目编码字段为只读状态</t>
  </si>
  <si>
    <t>只读</t>
  </si>
  <si>
    <t>TC-ITEM-002</t>
  </si>
  <si>
    <t>F2.1.1</t>
  </si>
  <si>
    <t>数据类型变更提示（字段变更时）</t>
  </si>
  <si>
    <t>步骤1（定量）: 选择数据类型=定量 → 显示INFO："当前为定量指标，请在评分卡配置表中配置分值范围"
步骤2（定性）: 选择数据类型=定性 → 显示INFO："当前为定性指标，请在枚举值表中配置选项值"</t>
  </si>
  <si>
    <t>各步骤预期如上</t>
  </si>
  <si>
    <t>全部通过</t>
  </si>
  <si>
    <t>TC-ITEM-003</t>
  </si>
  <si>
    <t>保存前校验 - 必填字段</t>
  </si>
  <si>
    <t>步骤1（缺失）: 必填字段留空，点击保存 → 弹出alert阻断保存
步骤2（完整）: 填写所有必填字段，点击保存 → 保存成功</t>
  </si>
  <si>
    <t>步骤1阻断；步骤2成功</t>
  </si>
  <si>
    <t>TC-ITEM-004</t>
  </si>
  <si>
    <t>新建时 - 评分项目编码格式校验</t>
  </si>
  <si>
    <t>步骤1（通过）: 评分项目编码="ExternalRating" → 创建成功
步骤2（失败-含特殊字符）: 评分项目编码="External-Rating" → 创建失败，报错"必须以字母开头，只能包含英文字母和数字"
步骤3（失败-数字开头）: 评分项目编码="123Rating" → 创建失败，报错"格式不正确..."</t>
  </si>
  <si>
    <t>TC-ITEM-005</t>
  </si>
  <si>
    <t>新建时 - 评分项目编码唯一性校验</t>
  </si>
  <si>
    <t>1. 创建新记录，评分项目编码="ExternalRating"（已存在）</t>
  </si>
  <si>
    <t>创建失败，报错："评分项目编码 'ExternalRating' 已存在，不能重复"</t>
  </si>
  <si>
    <t>失败</t>
  </si>
  <si>
    <t>TC-ITEM-006</t>
  </si>
  <si>
    <t>新建时 - 数据类型值范围校验</t>
  </si>
  <si>
    <t>1. 创建记录，数据类型=3（非法值）</t>
  </si>
  <si>
    <t>创建失败，报错："数据类型只能是 1-定量 或 2-定性"</t>
  </si>
  <si>
    <t>TC-ITEM-007</t>
  </si>
  <si>
    <t>更新时 - 评分项目编码不允许修改</t>
  </si>
  <si>
    <t>1. 通过后台更新记录，修改评分项目编码</t>
  </si>
  <si>
    <t>如果页面规则生效，字段只读无法修改；如果绕过页面校验，由系统校验唯一性</t>
  </si>
  <si>
    <t>TC-ITEM-008</t>
  </si>
  <si>
    <t>新建时 - 必填字段校验</t>
  </si>
  <si>
    <t>1. 创建记录，评分项目名称=""</t>
  </si>
  <si>
    <t>创建失败，报错："评分项目名称不能为空"</t>
  </si>
  <si>
    <t>TC-ITEM-009</t>
  </si>
  <si>
    <t>F2.1.1, F2.2.1</t>
  </si>
  <si>
    <t>评分项目与评分卡配置联动</t>
  </si>
  <si>
    <t>1. 导航到"基础数据"→"客户评分卡"，选择评分项目="ExternalRating"</t>
  </si>
  <si>
    <t>自动带出：评分项目名称、数据类型=定量、分类=客户实力</t>
  </si>
  <si>
    <t>联动正确</t>
  </si>
  <si>
    <t>TC-ITEM-010</t>
  </si>
  <si>
    <t>评分项目与枚举值表联动</t>
  </si>
  <si>
    <t>步骤1（定性项目）: 导航到"基础数据"→"定性评分项目枚举值"，选择评分项目="CountryRisk"，添加枚举值L=低 → 创建成功
步骤2（定量项目）: 选择评分项目="ExternalRating" → 页面提示"该评分项目为定量指标，不需要配置枚举值"；系统创建失败</t>
  </si>
  <si>
    <t>步骤1成功；步骤2失败</t>
  </si>
  <si>
    <t>2.1.2 定性评分项目与枚举值（固定的基础数据，用户无需新建或修改）</t>
  </si>
  <si>
    <t>TC-ENUM-001</t>
  </si>
  <si>
    <t>F1.2, F2.1.2</t>
  </si>
  <si>
    <t>1. 新建记录，查看评分项目编码和选择项编码字段</t>
  </si>
  <si>
    <t>评分项目编码为只读；新建时选择项编码可编辑，编辑时只读</t>
  </si>
  <si>
    <t>TC-ENUM-002</t>
  </si>
  <si>
    <t>F2.1.2</t>
  </si>
  <si>
    <t>评分项目变更校验（字段变更时）</t>
  </si>
  <si>
    <t>步骤1（定性项目通过）: 选择评分项目="CountryRisk" → 显示INFO："当前为定性项目：国别风险，请配置枚举值"
步骤2（定量项目失败）: 选择评分项目="ExternalRating" → 弹出alert："该评分项目为定量指标，不需要配置枚举值"，评分项目编码清空</t>
  </si>
  <si>
    <t>步骤1显示INFO；步骤2弹出alert并清空</t>
  </si>
  <si>
    <t>TC-ENUM-003</t>
  </si>
  <si>
    <t>步骤1（必填缺失）: 必填字段留空，点击保存 → 弹出alert阻断保存
步骤2（空字符串）: 选择项编码=""，点击保存 → 弹出alert："选择项编码不能为空字符串"</t>
  </si>
  <si>
    <t>TC-ENUM-004</t>
  </si>
  <si>
    <t>新建时 - 项目类型校验</t>
  </si>
  <si>
    <t>步骤1（定性通过）: 评分项目编码="CountryRisk", 选择项编码="L" → 创建成功
步骤2（定量失败）: 评分项目编码="ExternalRating", 选择项编码="L" → 创建失败，报错"评分项目 'ExternalRating' 为定量指标，不能配置枚举值"</t>
  </si>
  <si>
    <t>TC-ENUM-005</t>
  </si>
  <si>
    <t>新建时 - 选择项编码唯一性校验</t>
  </si>
  <si>
    <t>步骤1（通过）: 创建 "CountryRisk"+"M" → 创建成功
步骤2（失败）: 创建 "CountryRisk"+"L"（已存在） → 创建失败，报错"评分项目 'CountryRisk' 下已存在选择项编码 'L'"</t>
  </si>
  <si>
    <t>TC-ENUM-006</t>
  </si>
  <si>
    <t>更新时 - 选择项编码不允许修改</t>
  </si>
  <si>
    <t>1. 通过后台更新记录，修改选择项编码="M"</t>
  </si>
  <si>
    <t>如果页面规则生效，字段只读无法修改</t>
  </si>
  <si>
    <t>TC-ENUM-007</t>
  </si>
  <si>
    <t>1. 创建记录，选择项目名称=""</t>
  </si>
  <si>
    <t>创建失败，报错："选择项目名称不能为空"</t>
  </si>
  <si>
    <t>TC-ENUM-008</t>
  </si>
  <si>
    <t>F1.3, F2.1.2</t>
  </si>
  <si>
    <t>国别风险枚举值</t>
  </si>
  <si>
    <t>1. 导入枚举值：L=低, M=中, H=高, O=缺失</t>
  </si>
  <si>
    <t>4条记录创建成功</t>
  </si>
  <si>
    <t>成功</t>
  </si>
  <si>
    <t>TC-ENUM-009</t>
  </si>
  <si>
    <t>行业风险枚举值</t>
  </si>
  <si>
    <t>TC-ENUM-010</t>
  </si>
  <si>
    <t>行业属性枚举值</t>
  </si>
  <si>
    <t>1. 导入枚举值：1-6, O=缺失</t>
  </si>
  <si>
    <t>7条记录创建成功</t>
  </si>
  <si>
    <t>TC-ENUM-011</t>
  </si>
  <si>
    <t>客户评级枚举值</t>
  </si>
  <si>
    <t>1. 导入枚举值：S=S级, A=A级, SH=S级控股参股公司</t>
  </si>
  <si>
    <t>3条记录创建成功</t>
  </si>
  <si>
    <t>TC-ENUM-012</t>
  </si>
  <si>
    <t>经销商分级枚举值</t>
  </si>
  <si>
    <t>1. 导入枚举值：1=钻石, 2=铂金, 3=白银, 4=认证, 5=意向</t>
  </si>
  <si>
    <t>5条记录创建成功</t>
  </si>
  <si>
    <t>2.1.3 评分卡配置（固定的基础数据，用户无需新建或修改）</t>
  </si>
  <si>
    <t>TC-SCCFG-001</t>
  </si>
  <si>
    <t>新建记录-编码自动生成</t>
  </si>
  <si>
    <t>1. 导航到"基础数据"→"客户评分卡"，点击"新建"
2. 不填写评分分档编码，选择评分卡类型和评分项目编码，填写赋分
3. 点击"保存"</t>
  </si>
  <si>
    <t>保存成功，编码自动填充为SC+YYYYMMDD+4位序列号（如SC202506040001），编码字段只读</t>
  </si>
  <si>
    <t>编码正确</t>
  </si>
  <si>
    <t>TC-SCCFG-002</t>
  </si>
  <si>
    <t>选择评分项目-自动带出</t>
  </si>
  <si>
    <t>1. 新建记录，评分项目编码选择"ExternalRating"</t>
  </si>
  <si>
    <t>自动带出：评分项目名称="外部评级"，数据类型="定性"，评分项目分类="客户实力"</t>
  </si>
  <si>
    <t>带出正确</t>
  </si>
  <si>
    <t>TC-SCCFG-003</t>
  </si>
  <si>
    <t>数据类型字段显隐控制</t>
  </si>
  <si>
    <t>步骤1（定量）: 选择定量项目（如"注册资本"）→ 定量最小值/最大值可见，定性项目值隐藏
步骤2（定性）: 选择定性项目（如"外部评级"）→ 定性项目值下拉可见，定量最小值/最大值隐藏</t>
  </si>
  <si>
    <t>各步骤显隐正确</t>
  </si>
  <si>
    <t>TC-SCCFG-004</t>
  </si>
  <si>
    <t>F2.1.2, F2.2.1</t>
  </si>
  <si>
    <t>定性-下拉选项过滤</t>
  </si>
  <si>
    <t>1. 选择定性评分项目A，打开"定性项目值"下拉并记录选项
2. 切换评分项目B，再次打开下拉</t>
  </si>
  <si>
    <t>步骤1只显示项目A的枚举值；步骤2更新为项目B的枚举值；不包含其他项目枚举值</t>
  </si>
  <si>
    <t>过滤正确</t>
  </si>
  <si>
    <t>TC-SCCFG-005</t>
  </si>
  <si>
    <t>定量-数值校验</t>
  </si>
  <si>
    <t>步骤1（最大值&lt;最小值）: 最小值=100，最大值=50，点击保存 → 弹出提示"定量最大值必须大于最小值"，保存失败
步骤2（负数允许）: 最小值=-10，点击保存 → 保存成功（定量最小值已允许负数）</t>
  </si>
  <si>
    <t>各步骤校验正确</t>
  </si>
  <si>
    <t>TC-SCCFG-006</t>
  </si>
  <si>
    <t>F1.2, F2.2.1</t>
  </si>
  <si>
    <t>字段只读校验</t>
  </si>
  <si>
    <t>1. 打开已保存的评分卡配置记录，尝试编辑评分分档编码、评分项目名称、数据类型、评分项目分类</t>
  </si>
  <si>
    <t>所有字段显示为灰色（只读状态），无法编辑</t>
  </si>
  <si>
    <t>TC-SCCFG-007</t>
  </si>
  <si>
    <t>完整新建流程-定性</t>
  </si>
  <si>
    <t>1. 新建，选择评分卡类型="SA级老客户"，评分项目="ExternalRating"
2. 确认名称/类型/分类自动带出，赋分=20
3. 数据类型显示"定性"，定性项目值选择"A级"
4. 点击保存</t>
  </si>
  <si>
    <t>保存成功，编码自动生成，所有字段值正确，表单切换只读模式</t>
  </si>
  <si>
    <t>流程通过</t>
  </si>
  <si>
    <t>TC-SCCFG-008</t>
  </si>
  <si>
    <t>完整新建流程-定量</t>
  </si>
  <si>
    <t>1. 新建，选择评分卡类型="SA级老客户"，评分项目="注册资本"
2. 确认名称/类型/分类自动带出，赋分=15
3. 数据类型显示"定量"，最小值=1000，最大值=5000
4. 点击保存</t>
  </si>
  <si>
    <t>TC-SCCFG-009</t>
  </si>
  <si>
    <t>赋分允许负数</t>
  </si>
  <si>
    <t>1. 新建评分卡分档，赋分=-5，保存</t>
  </si>
  <si>
    <t>保存成功</t>
  </si>
  <si>
    <t>负数赋分允许</t>
  </si>
  <si>
    <t>TC-CARD-001</t>
  </si>
  <si>
    <t>1. 新建记录，查看编码字段和带出字段</t>
  </si>
  <si>
    <t>评分分档编码为只读；评分项目名称、数据类型、评分项目分类均为只读</t>
  </si>
  <si>
    <t>TC-CARD-002</t>
  </si>
  <si>
    <t>评分项目变更 - 自动带出与清空</t>
  </si>
  <si>
    <t>步骤1（选择项目）: 选择评分项目（查找字段）="国别风险" → 自动带出：评分项目编码="CountryRisk"，评分项目名称="国别风险"，数据类型=定性，评分项目分类=宏观市场
步骤2（清空项目）: 清空评分项目（查找字段）→ 带出字段（编码、名称、数据类型、分类）清空</t>
  </si>
  <si>
    <t>步骤1带出正确；步骤2清空正确</t>
  </si>
  <si>
    <t>TC-CARD-003</t>
  </si>
  <si>
    <t>步骤1（定量）: 选择定量评分项目（如"净资产"）→ 数据类型自动带出"定量"，定量最小值/最大值字段可见；定性项目值字段隐藏
步骤2（定性）: 选择定性评分项目 "CountryRisk" → 数据类型自动带出"定性"，定性项目值字段可见（通过查找弹出窗口选择对应枚举值）；定量最小值/最大值字段隐藏</t>
  </si>
  <si>
    <t>TC-CARD-004</t>
  </si>
  <si>
    <t>数值范围校验（字段变更时）</t>
  </si>
  <si>
    <t>步骤1（最小值允许负数）: 输入最小值=-10 → 不阻断，值保留（赋分已允许负数）
步骤2（最小值≥最大值）: 最小值=100，最大值=50 → 弹出alert："定量最小值必须小于最大值"，值被清空
步骤3（最大值≤最小值）: 最小值=50，最大值=50 → 弹出alert："定量最大值必须大于最小值"，值被清空</t>
  </si>
  <si>
    <t>TC-CARD-005</t>
  </si>
  <si>
    <t>保存前校验 - 定量/定性必填</t>
  </si>
  <si>
    <t>步骤1（定量缺范围）: 选择定量项目，不填范围值，点击保存 → 弹出alert阻断保存
步骤2（定性缺选项）: 选择定性项目，不选选项值，点击保存 → 弹出alert阻断保存</t>
  </si>
  <si>
    <t>各步骤阻断保存</t>
  </si>
  <si>
    <t>TC-CARD-006</t>
  </si>
  <si>
    <t>新建时 - 编码自动生成规则</t>
  </si>
  <si>
    <t>步骤1（自动生成）: 不填写编码，创建记录 → 编码自动生成：SC+YYYYMMDD+0001
步骤2（序列递增）: 创建第二条记录 → 编码=SC202506040002
步骤3（已填不覆盖）: 评分分档编码="SC202506040099" → 编码保持原值不覆盖
步骤4（跨天重置）: 今天创建第一条记录 → 编码=SC202506040001（序列重置）</t>
  </si>
  <si>
    <t>TC-CARD-007</t>
  </si>
  <si>
    <t>评分卡与评分项目关联</t>
  </si>
  <si>
    <t>1. 创建评分卡配置，选择评分项目</t>
  </si>
  <si>
    <t>信息自动带出，配置成功</t>
  </si>
  <si>
    <t>TC-CARD-008</t>
  </si>
  <si>
    <t>F2.2.1, F4.2.1</t>
  </si>
  <si>
    <t>评分卡与信用分计算</t>
  </si>
  <si>
    <t>1. 触发信用分计算</t>
  </si>
  <si>
    <t>按评分项目命中对应分档权重；缺失/未命中时取该项目所有分档权重的整数平均分</t>
  </si>
  <si>
    <t>计算正确</t>
  </si>
  <si>
    <t>TC-CARD-009</t>
  </si>
  <si>
    <t>多行定性分档配置</t>
  </si>
  <si>
    <t>1. 对同一 category+ExternalRating 创建 A=20、B=15、C=10 三行定性配置
2. 保存并触发信用分计算</t>
  </si>
  <si>
    <t>三行均保存成功；不同定性复核值命中对应权重</t>
  </si>
  <si>
    <t>多行配置生效</t>
  </si>
  <si>
    <t>TC-CARD-010</t>
  </si>
  <si>
    <t>多行定量分档配置</t>
  </si>
  <si>
    <t>1. 对同一 category+NetAssets 创建 [0,1M)=5、[1M,10M)=10、[10M,∞)=20 三行定量配置
2. 分别用 0.5M、1M、5M、10M 复核值触发计算</t>
  </si>
  <si>
    <t>0.5M→5; 1M→10; 5M→10; 10M→20（左闭右开）</t>
  </si>
  <si>
    <t>区间语义正确</t>
  </si>
  <si>
    <t>TC-CARD-011</t>
  </si>
  <si>
    <t>F4.2.1</t>
  </si>
  <si>
    <t>缺失/未命中取平均分</t>
  </si>
  <si>
    <t>1. ExternalRating 配置 A=20、B=15、C=10 三行
2. 标签复核值为 O（或空）触发计算</t>
  </si>
  <si>
    <t>该项目得分 = Round((20+15+10)/3) = 15</t>
  </si>
  <si>
    <t>平均分计算正确</t>
  </si>
  <si>
    <t>TC-CARD-012</t>
  </si>
  <si>
    <t>定性值重复校验</t>
  </si>
  <si>
    <t>1. 在同一 category+ExternalRating 下已存在 A=20
2. 再创建一行 A=15 保存</t>
  </si>
  <si>
    <t>保存失败，报错"定性值 'A' 已存在，不能重复"</t>
  </si>
  <si>
    <t>重复被拦截</t>
  </si>
  <si>
    <t>TC-CARD-013</t>
  </si>
  <si>
    <t>定量区间重叠校验</t>
  </si>
  <si>
    <t>1. 在同一 category+NetAssets 下已存在 [0,100)
2. 再创建 [50,150) 保存</t>
  </si>
  <si>
    <t>保存失败，报错"定量区间 [0,100) 与 [50,150) 重叠"</t>
  </si>
  <si>
    <t>重叠被拦截</t>
  </si>
  <si>
    <t>2.1.4 信用标签（固定的基础数据，用户无需新建或修改）</t>
  </si>
  <si>
    <t>TC-TAG-001</t>
  </si>
  <si>
    <t>F1.2, F2.3.1</t>
  </si>
  <si>
    <t>1. 查看所有字段状态</t>
  </si>
  <si>
    <t>以下字段为只读：信用评估、客户编码、评分项目分类、评分项目、评分项目名称、评分项目说明、数据类型、集成定量/定性指标、集成指标、复核指标、得分值、是否评分、有效状态</t>
  </si>
  <si>
    <t>TC-TAG-002</t>
  </si>
  <si>
    <t>F2.3.1</t>
  </si>
  <si>
    <t>数据类型 - 复核字段显隐</t>
  </si>
  <si>
    <t>步骤1（定量）: 查看复核字段 → 复核定量指标可见，复核定性指标隐藏
步骤2（定性）: 查看复核字段 → 复核定性指标可见，复核定量指标隐藏</t>
  </si>
  <si>
    <t>TC-TAG-003</t>
  </si>
  <si>
    <t>F3.5.1, F3.5.2</t>
  </si>
  <si>
    <t>复核值变更 - 展示更新</t>
  </si>
  <si>
    <t>步骤1（定量值）: 修改复核定量指标为2000000 → 复核指标自动更新为"2000000.00"
步骤2（定性值）: 修改复核定性指标为"M" → 复核指标自动更新为"M"</t>
  </si>
  <si>
    <t>各步骤更新正确</t>
  </si>
  <si>
    <t>TC-TAG-004</t>
  </si>
  <si>
    <t>F3.5.1, F3.5.3</t>
  </si>
  <si>
    <t>评估状态控制 - 复核字段锁定</t>
  </si>
  <si>
    <t>步骤1（人工复核状态）: 状态=人工复核，打开标签表单 → 复核字段可编辑
步骤2（非人工复核状态）: 状态≠人工复核，打开标签表单 → 复核字段只读</t>
  </si>
  <si>
    <t>步骤1可编辑；步骤2只读</t>
  </si>
  <si>
    <t>TC-TAG-005</t>
  </si>
  <si>
    <t>保存前校验 - 必填字段缺失</t>
  </si>
  <si>
    <t>1. 必填字段留空，点击保存</t>
  </si>
  <si>
    <t>弹出alert："以下字段不能为空：信用评估、客户编码、评分项目"，保存被阻断</t>
  </si>
  <si>
    <t>阻断保存</t>
  </si>
  <si>
    <t>TC-TAG-006</t>
  </si>
  <si>
    <t>F2.3.1, F3.4.2, F4.5.1</t>
  </si>
  <si>
    <t>创建后 - 初始化与带出</t>
  </si>
  <si>
    <t>步骤1（带出评分项目信息）: 创建标签记录，选择评分项目字段="外部评级" → 记录创建后，评分项目名称="外部评级"，数据类型=定量，评分项目分类=客户实力，评分项目代码="ExternalRating"
步骤2（复制集成值到复核值-定量）: 创建记录 → 创建后：复核定量指标=5000000，集成指标="5000000.00"，复核指标="5000000.00"
步骤3（复制集成值到复核值-定性）: 创建记录 → 创建后：复核定性指标="L"，集成指标="L"，复核指标="L"
步骤4（初始化默认状态）: 创建记录 → 创建后：有效状态=是，是否评分=否
步骤5（无集成值处理）: 仅填写必填字段创建记录 → 创建成功，复核字段为空，有效状态=是，是否评分=否</t>
  </si>
  <si>
    <t>TC-TAG-007</t>
  </si>
  <si>
    <t>F2.3.1, F3.1.1</t>
  </si>
  <si>
    <t>标签与评估记录关联</t>
  </si>
  <si>
    <t>1. 创建标签记录，选择信用评估字段="SCO202506040001"</t>
  </si>
  <si>
    <t>创建成功，系统能正确查询到关联的评估记录状态</t>
  </si>
  <si>
    <t>关联正确</t>
  </si>
  <si>
    <t>TC-TAG-008</t>
  </si>
  <si>
    <t>F2.1.1, F2.3.1</t>
  </si>
  <si>
    <t>标签与评分项目关联</t>
  </si>
  <si>
    <t>1. 创建标签记录，选择评分项目字段="资产负债率"</t>
  </si>
  <si>
    <t>系统自动带出评分项目信息（评分项目代码="DebtRatio"）</t>
  </si>
  <si>
    <t>TC-TAG-009</t>
  </si>
  <si>
    <t>F5.2.1, F5.3.1, F6.3, F6.4</t>
  </si>
  <si>
    <t>数据集成流程 - 集成值写入</t>
  </si>
  <si>
    <t>1. Coface数据集成写入指标值到集成定量指标</t>
  </si>
  <si>
    <t>标签记录更新，集成值字段有值</t>
  </si>
  <si>
    <t>写入正确</t>
  </si>
  <si>
    <t>TC-TAG-010</t>
  </si>
  <si>
    <t>人工复核流程 - 复核值编辑</t>
  </si>
  <si>
    <t>1. 人工修改复核值</t>
  </si>
  <si>
    <t>复核值更新，复核指标同步更新</t>
  </si>
  <si>
    <t>同步正确</t>
  </si>
  <si>
    <t>TC-TAG-011</t>
  </si>
  <si>
    <t>F4.2.1, F4.5.1</t>
  </si>
  <si>
    <t>信用分计算 - 得分值更新</t>
  </si>
  <si>
    <t>标签记录得分值更新为计算得分，是否评分=true</t>
  </si>
  <si>
    <t>2.2.1 评估记录新建与字段</t>
  </si>
  <si>
    <t>TC-EVCF-001</t>
  </si>
  <si>
    <t>F3.1.1</t>
  </si>
  <si>
    <t>1. 导航到"客户资信"→"客户信用评估"，点击"新建"
2. 不填编码，选择客户，填写其他必填字段，保存</t>
  </si>
  <si>
    <t>保存成功，信用评估编码自动填充为SCO+YYYYMMDD+4位序列号，编码字段只读</t>
  </si>
  <si>
    <t>TC-EVCF-002</t>
  </si>
  <si>
    <t>新建记录-默认值自动填充</t>
  </si>
  <si>
    <t>1. 点击"新建"，观察字段默认值</t>
  </si>
  <si>
    <t>申请人=当前登录用户名，发起评估日期=今天，评估状态=发起，有效状态=否</t>
  </si>
  <si>
    <t>默认值正确</t>
  </si>
  <si>
    <t>TC-EVCF-006</t>
  </si>
  <si>
    <t>F1.2, F3.1.1, F3.1.2</t>
  </si>
  <si>
    <r>
      <rPr>
        <sz val="11"/>
        <color rgb="FF000000"/>
        <rFont val="宋体"/>
        <charset val="134"/>
      </rPr>
      <t>1. 打开已保存的记录，尝试编辑</t>
    </r>
    <r>
      <rPr>
        <sz val="11"/>
        <color rgb="FFFF0000"/>
        <rFont val="宋体"/>
        <charset val="134"/>
      </rPr>
      <t>信用评估编码</t>
    </r>
    <r>
      <rPr>
        <sz val="11"/>
        <color rgb="FF000000"/>
        <rFont val="宋体"/>
        <charset val="134"/>
      </rPr>
      <t>、</t>
    </r>
    <r>
      <rPr>
        <sz val="11"/>
        <color rgb="FFFF0000"/>
        <rFont val="宋体"/>
        <charset val="134"/>
      </rPr>
      <t>客户名称</t>
    </r>
    <r>
      <rPr>
        <sz val="11"/>
        <color rgb="FF000000"/>
        <rFont val="宋体"/>
        <charset val="134"/>
      </rPr>
      <t>、英文名称、国家编码、科法斯ID、申请人、信用评分</t>
    </r>
    <r>
      <rPr>
        <sz val="11"/>
        <color rgb="FFFF0000"/>
        <rFont val="宋体"/>
        <charset val="134"/>
      </rPr>
      <t>（红色标记的字段未设只读，右上角标题栏里）</t>
    </r>
  </si>
  <si>
    <t>TC-EVCF-007</t>
  </si>
  <si>
    <t>F1.2, F3.1.1</t>
  </si>
  <si>
    <t>接口回填字段只读</t>
  </si>
  <si>
    <t>1. 打开已保存的记录，尝试编辑URBA订单ID/状态、Report订单ID/状态、接口状态/消息、BPP状态/审批人/ID、审批完成日期</t>
  </si>
  <si>
    <t>所有接口回填字段显示为灰色（只读状态）</t>
  </si>
  <si>
    <t>TC-EVCF-009</t>
  </si>
  <si>
    <t>完整新建流程</t>
  </si>
  <si>
    <t>1. 点击"新建"，确认默认值已填充（申请人、日期、状态）
2. 选择客户编码，确认客户信息自动带出
3. 填写备注（可选），点击"保存"</t>
  </si>
  <si>
    <t>保存成功，编码自动生成（SCO前缀），所有字段值正确，表单切换只读模式</t>
  </si>
  <si>
    <t>TC-EVAL-001</t>
  </si>
  <si>
    <t>新建 - 默认值设置</t>
  </si>
  <si>
    <t>1. 打开新建表单</t>
  </si>
  <si>
    <t>申请人=当前用户，发起评估日期=今天，评估状态=发起，有效状态=否</t>
  </si>
  <si>
    <t>TC-EVAL-002</t>
  </si>
  <si>
    <t>步骤1（编码和带出字段）: 查看编码、客户名称、英文名称、国家编码、Coface ID、信用分、申请人等字段 → 均为只读
步骤2（系统自动回填字段）: 查看URBA订单ID/状态、Report订单ID/状态、发布ID、接口返回信息、BPP相关字段 → 均为只读</t>
  </si>
  <si>
    <t>全部字段只读</t>
  </si>
  <si>
    <t>TC-EVAL-006</t>
  </si>
  <si>
    <t>步骤1（自动生成）: 不填写编码，创建记录 → 编码自动生成：SCO+YYYYMMDD+0001
步骤2（序列递增）: 创建第二条记录 → 编码=SCO202506040002
步骤3（已填不覆盖）: 信用评估编码="SCO202506040099" → 编码保持原值不覆盖</t>
  </si>
  <si>
    <r>
      <rPr>
        <sz val="11"/>
        <color rgb="FF000000"/>
        <rFont val="宋体"/>
        <charset val="134"/>
      </rPr>
      <t xml:space="preserve">各步骤预期如上
</t>
    </r>
    <r>
      <rPr>
        <sz val="11"/>
        <color rgb="FFFF0000"/>
        <rFont val="宋体"/>
        <charset val="134"/>
      </rPr>
      <t>测试问题：
新建时，允许手动填写“信用评估编码”，如果手填的和现有已存在的记录编号重复，没有唯一性校验（如果没有这个需求可忽略此项）</t>
    </r>
  </si>
  <si>
    <t>2.2.2 客户选择与 Coface 关联</t>
  </si>
  <si>
    <t>TC-EVCF-003</t>
  </si>
  <si>
    <t>F3.1.1, F3.3.1, F3.3.2</t>
  </si>
  <si>
    <t>选择客户-自动带出与Coface ID场景</t>
  </si>
  <si>
    <t>步骤1（未维护Coface ID）: 选择未维护Coface ID的客户 → 带出客户名称/英文名称/国家编码，Coface ID为空，显示黄色警告"未关联科法斯客户..."
步骤2（已维护Coface ID）: 为客户维护Coface ID后重新选择 → 正常带出Coface ID，无警告</t>
  </si>
  <si>
    <t>步骤1警告+空Coface ID；步骤2正常带出</t>
  </si>
  <si>
    <t>TC-EVCF-004</t>
  </si>
  <si>
    <t>F3.1.1, F3.3.1</t>
  </si>
  <si>
    <t>客户信息缺失-提示警告</t>
  </si>
  <si>
    <t>1. 选择缺少英文名称或国家编码的客户</t>
  </si>
  <si>
    <r>
      <rPr>
        <sz val="11"/>
        <color rgb="FF000000"/>
        <rFont val="宋体"/>
        <charset val="134"/>
      </rPr>
      <t xml:space="preserve">表单顶部显示黄色警告："客户英文名称不能为空...；国家编码不能为空"（警告不阻断保存，仅提示）
</t>
    </r>
    <r>
      <rPr>
        <sz val="11"/>
        <color rgb="FFFF0000"/>
        <rFont val="宋体"/>
        <charset val="134"/>
      </rPr>
      <t>测试问题：客户英文名称和国家编码为空，不能保存，且弹框提示会弹两次，见I列截图</t>
    </r>
  </si>
  <si>
    <t>警告正确</t>
  </si>
  <si>
    <t>TC-EVCF-005</t>
  </si>
  <si>
    <t>保存校验-必填字段</t>
  </si>
  <si>
    <t>步骤1（客户必填）: 不选择客户编码，点击保存 → 弹出"请选择客户编码"，保存失败
步骤2（英文名称/国家编码必填）: 选择缺少英文名称或国家编码的客户，点击保存 → 弹出"客户英文名称和国家编码不能为空..."，保存失败</t>
  </si>
  <si>
    <r>
      <rPr>
        <sz val="11"/>
        <color rgb="FF000000"/>
        <rFont val="宋体"/>
        <charset val="134"/>
      </rPr>
      <t>各步骤阻断保存
步骤1</t>
    </r>
    <r>
      <rPr>
        <sz val="11"/>
        <color rgb="FFFF0000"/>
        <rFont val="宋体"/>
        <charset val="134"/>
      </rPr>
      <t>、新建客户信用评估，不选择客户，尝试保存，会弹两次窗（请选择客户），见I列截图</t>
    </r>
    <r>
      <rPr>
        <sz val="11"/>
        <color rgb="FF000000"/>
        <rFont val="宋体"/>
        <charset val="134"/>
      </rPr>
      <t xml:space="preserve">
步骤2、正确，单元格E90【（警告不阻断保存，仅提示）】描述错误</t>
    </r>
  </si>
  <si>
    <t>TC-EVAL-003</t>
  </si>
  <si>
    <t>客户选择 - 自动带出与警告</t>
  </si>
  <si>
    <t>步骤1（正常带出）: 选择客户编码 → 自动带出：客户名称、英文名称、国家编码、Coface ID
步骤2（缺失英文名称）: 选择缺少英文名称的客户 → 显示WARNING："客户英文名称缺失，请先维护客户主数据"
步骤3（缺失国家编码）: 选择缺少国家编码的客户 → 显示WARNING："国家编码缺失"
步骤4（缺失Coface ID）: 选择未关联Coface的客户 → 显示WARNING："未关联科法斯客户，请先执行【关联客户代码】操作"
步骤5（清空客户）: 清空客户编码 → 带出字段全部清空</t>
  </si>
  <si>
    <t>TC-EVAL-005</t>
  </si>
  <si>
    <t>步骤1（未选客户）: 不选客户编码，点击保存 → 弹出alert："请选择客户编码"，保存被阻断
步骤2（英文名称缺失）: 选择缺少英文名称的客户，点击保存 → 弹出alert："客户英文名称和国家编码不能为空，请先维护客户主数据"
步骤3（国家编码缺失）: 选择缺少国家编码的客户，点击保存 → 弹出相同alert阻断保存</t>
  </si>
  <si>
    <t>TC-ACC-002</t>
  </si>
  <si>
    <t>F3.3.1, F3.3.2</t>
  </si>
  <si>
    <t>Coface ID格式校验（字段变更时）</t>
  </si>
  <si>
    <t>步骤1（有效格式）: 在评估记录的客户Coface ID字段输入 "icon#164031501" → 无警告，校验通过
步骤2（无效-无icon前缀）: 输入 "164031501" → 显示WARNING："科法斯客户代码格式应为 icon#数字..."
步骤3（无效-含字母）: 输入 "icon#abc123" → 显示相同WARNING
步骤4（清空）: 清空Coface ID → 警告消失</t>
  </si>
  <si>
    <t>TC-ACC-004</t>
  </si>
  <si>
    <t>F3.3.1</t>
  </si>
  <si>
    <t>保存前校验 - Coface ID</t>
  </si>
  <si>
    <t>步骤1（格式错误）: 评估记录中 Coface ID="164031501"，点击保存 → 弹出alert阻断保存
步骤2（格式正确）: 评估记录中 Coface ID="icon#164031501"，点击保存 → 保存成功</t>
  </si>
  <si>
    <t>TC-ACC-005</t>
  </si>
  <si>
    <t>新建时 - Coface ID格式校验</t>
  </si>
  <si>
    <t>步骤1（通过）: 科法斯客户代码（科法斯客户代码）="icon#164031501" → 创建成功
步骤2（失败-无icon前缀）: 科法斯客户代码（科法斯客户代码）="164031501" → 创建失败，报错"格式不正确..."
步骤3（失败-含特殊字符）: 科法斯客户代码（科法斯客户代码）="icon#123-456" → 创建失败，报错"格式不正确..."
步骤4（空值允许）: 科法斯客户代码（科法斯客户代码）为空 → 创建成功</t>
  </si>
  <si>
    <t>TC-EVAL-008</t>
  </si>
  <si>
    <t>Coface数据集成 - 接口调用</t>
  </si>
  <si>
    <t>步骤1（查询URBA360订单）: 触发订单状态查询 → 返回订单ID和状态，保存到URBA订单ID和URBA状态字段
步骤2（查询Report订单）: 触发订单状态查询 → 返回订单ID和状态，保存到Report订单ID和Report状态字段
步骤3（获取URBA360指标）: 调用获取指标数据 → 返回9个指标数据，保存到标签表
步骤4（获取Report数据）: 调用获取报告，返回数据格式 → 提取注册资本、从业年限
步骤5（获取Report报告）: 调用获取报告，返回报告文件 → 人工读取诉讼债权标的金额
步骤6（接口异常）: 触发异常接口调用 → 错误信息保存到接口消息字段，页面显示错误提示</t>
  </si>
  <si>
    <t>2.2.3 状态流转与业务推进</t>
  </si>
  <si>
    <t>TC-EVCF-008</t>
  </si>
  <si>
    <t>F3.2.1, F3.2.2</t>
  </si>
  <si>
    <t>状态流转-字段锁定</t>
  </si>
  <si>
    <t>1. 新建记录（状态=发起），保存后修改状态为关联客户（关联客户）
2. 尝试编辑客户编码</t>
  </si>
  <si>
    <t>客户编码字段变为只读，不可修改</t>
  </si>
  <si>
    <t>锁定正确</t>
  </si>
  <si>
    <t>TC-EVAL-004</t>
  </si>
  <si>
    <t>状态控制 - 字段锁定规则</t>
  </si>
  <si>
    <t>步骤1（发起状态）: 状态=发起，查看客户编码字段 → 可编辑
步骤2（关联客户后）: 状态=关联客户，查看客户编码字段 → 只读
步骤3（审批通过后）: 状态=审批通过，查看所有字段 → 全部只读</t>
  </si>
  <si>
    <t>各步骤锁定状态正确</t>
  </si>
  <si>
    <t>TC-EVAL-007</t>
  </si>
  <si>
    <t>F3.2.1, F3.2.2, F5.3.1, F5.3.2</t>
  </si>
  <si>
    <t>业务流程状态流转</t>
  </si>
  <si>
    <t>步骤1（发起→关联客户）: 点击【下一步】 → 状态变为关联客户(关联客户代码)
步骤2（关联客户→数据集成-就绪）: 点击【下一步】，订单就绪 → 状态变为内外部数据集成，触发Coface数据获取
步骤3（关联客户→数据集成-未就绪）: 点击【下一步】，订单未就绪 → 提示"订单未就绪，需等待"，停留在当前状态
步骤4（数据集成→人工复核）: 点击【下一步】 → 状态变为人工复核，标签表复核字段可编辑，逾期未回收率模型分字段可编辑
步骤5（人工复核→信用分计算）: 点击【下一步】 → 状态变为信用分计算，触发评分计算
步骤6（信用分计算→申请审核）: 点击【下一步】 → 状态变为审核申请，发送BPP审批请求
步骤7（申请审核→审批通过）: 接收BPP审批结果通过 → 状态变为审批通过，客户表更新信用分/等级/有效状态
步骤8（申请审核→审批拒绝）: 接收BPP审批结果拒绝 → 状态变为审批未通过，显示拒绝原因，允许修改后重新提交</t>
  </si>
  <si>
    <t>各步骤状态正确</t>
  </si>
  <si>
    <t>TC-ACC-001</t>
  </si>
  <si>
    <t>表单加载 - 信用字段只读</t>
  </si>
  <si>
    <t>1. 打开客户主数据表（AccountMaster）表单，查看信用评估相关字段</t>
  </si>
  <si>
    <t>以下字段为只读：客户信用评分、客户等级、信用评估有效状态、客户信用外部评级</t>
  </si>
  <si>
    <t>TC-ACC-003</t>
  </si>
  <si>
    <t>F4.4.3</t>
  </si>
  <si>
    <t>信用评估状态提示（页面加载时）</t>
  </si>
  <si>
    <t>步骤1（有效）: 打开信用评估有效客户 → 显示SUCCESS："信用评估有效"
步骤2（失效）: 打开已失效客户 → 显示WARNING："信用评估已失效，请重新发起评估"
步骤3（未评估）: 打开未评估客户 → 显示INFO："该客户尚未进行信用评估"</t>
  </si>
  <si>
    <t>TC-ACC-006</t>
  </si>
  <si>
    <t>F1.1</t>
  </si>
  <si>
    <t>新建时 - 选项集值校验</t>
  </si>
  <si>
    <t>步骤1（客户等级通过）: 客户等级="A1" → 创建成功
步骤2（客户等级失败）: 客户等级="B1" → 创建失败，报错"有效值为: A0, A1, A2, A3, A4"
步骤3（有效状态失败）: 信用评估有效状态=2（非法值） → 创建失败，报错"有效状态 '2' 不正确..."
步骤4（经销商分级失败）: 经销商分级="6" → 创建失败，报错"经销商分级 '6' 不正确..."</t>
  </si>
  <si>
    <t>TC-ACC-007</t>
  </si>
  <si>
    <t>更新时 - 字段修改校验</t>
  </si>
  <si>
    <t>步骤1（Coface ID无效）: 科法斯客户代码="invalid" → 更新失败，报错"格式不正确..."
步骤2（信用评估字段有效）: 客户等级="A0", 信用评估有效状态=是 → 更新成功</t>
  </si>
  <si>
    <t>步骤1失败；步骤2成功</t>
  </si>
  <si>
    <t>TC-ACC-008</t>
  </si>
  <si>
    <t>评估记录创建时带出客户信息</t>
  </si>
  <si>
    <t>1. 创建评估记录，选择该客户主数据</t>
  </si>
  <si>
    <t>评估记录自动带出：客户名称、英文名称、国家编码、Coface ID</t>
  </si>
  <si>
    <t>TC-ACC-009</t>
  </si>
  <si>
    <t>F4.5.3, F5.3.2</t>
  </si>
  <si>
    <t>BPP审批通过后同步客户主数据表</t>
  </si>
  <si>
    <t>1. BPP审批通过，信用分=85，等级=A0</t>
  </si>
  <si>
    <t>客户主数据表（AccountMaster）更新：客户信用评分=85, 客户等级="A0", 信用评估有效状态=是</t>
  </si>
  <si>
    <t>TC-ACC-010</t>
  </si>
  <si>
    <t>信用评估过期自动失效</t>
  </si>
  <si>
    <t>1. 系统定时检查或手动触发</t>
  </si>
  <si>
    <t>客户主数据表（AccountMaster）更新：信用评估有效状态=否</t>
  </si>
  <si>
    <t>失效正确</t>
  </si>
  <si>
    <t>TC-ACC-011</t>
  </si>
  <si>
    <t>F3.3.3, F6.2</t>
  </si>
  <si>
    <t>504家大客户Coface ID批量导入</t>
  </si>
  <si>
    <t>1. 导入504家大客户的Coface ID</t>
  </si>
  <si>
    <t>所有记录科法斯客户代码格式正确，导入成功</t>
  </si>
  <si>
    <t>导入成功</t>
  </si>
  <si>
    <t>3.1 完整业务流程（UAT 按角色执行）</t>
  </si>
  <si>
    <t>执行用户</t>
  </si>
  <si>
    <t>TC-FLOW-001</t>
  </si>
  <si>
    <t>创建信用评估记录</t>
  </si>
  <si>
    <t>营销代表（UATUser16）</t>
  </si>
  <si>
    <t>1. 使用 UATUser16 登录 UAT
2. 导航到"额度管理"→"客户信用评估"
3. 点击"新建"按钮
4. 表单加载后观察字段默认值</t>
  </si>
  <si>
    <t>编码字段自动生成（SCO+YYYYMMDD+4位序列号），申请人=UATUser16，发起评估日期=今天，评估状态=发起，有效状态=否</t>
  </si>
  <si>
    <t>默认值正确，编码自动生成</t>
  </si>
  <si>
    <t>TC-FLOW-002</t>
  </si>
  <si>
    <t>选择客户并关联</t>
  </si>
  <si>
    <t>1. 在状态=发起的记录中，点击"客户名称"查找字段
2. 选择已有客户（需有Coface ID和国家编码）
3. 观察带出字段
4. 保存，状态变为关联客户</t>
  </si>
  <si>
    <r>
      <rPr>
        <sz val="11"/>
        <color rgb="FF000000"/>
        <rFont val="宋体"/>
        <charset val="134"/>
      </rPr>
      <t>自动带出：客户编码、客户英文名称、国家编码、科法斯客户代码；</t>
    </r>
    <r>
      <rPr>
        <sz val="11"/>
        <color rgb="FFFF0000"/>
        <rFont val="宋体"/>
        <charset val="134"/>
      </rPr>
      <t>保存后客户名称字段变为只读（未设置只读）</t>
    </r>
  </si>
  <si>
    <t>客户信息正确带出，状态=关联客户</t>
  </si>
  <si>
    <t>TC-FLOW-003</t>
  </si>
  <si>
    <t>F3.3.3</t>
  </si>
  <si>
    <t>搜索并绑定 Coface 企业</t>
  </si>
  <si>
    <t>1. 打开状态=发起或关联客户且 Coface ID 为空的记录
2. 点击【搜索 Coface 企业】按钮
3. 输入英文名称和国家编码，点击搜索
4. 选择目标企业，点击【绑定】</t>
  </si>
  <si>
    <r>
      <rPr>
        <sz val="11"/>
        <color rgb="FF000000"/>
        <rFont val="宋体"/>
        <charset val="134"/>
      </rPr>
      <t xml:space="preserve">弹窗返回候选企业列表；绑定后 `科法斯客户代码` 更新为 `icon#xxx`；关联客户主数据表的 Coface ID 同步更新
</t>
    </r>
    <r>
      <rPr>
        <sz val="11"/>
        <color rgb="FFFF0000"/>
        <rFont val="宋体"/>
        <charset val="134"/>
      </rPr>
      <t>业务流程“关联客户代码”阶段，Coface Code字段允许修改，这是正确的吗？</t>
    </r>
  </si>
  <si>
    <t>绑定成功，客户主数据同步</t>
  </si>
  <si>
    <t>TC-FLOW-004</t>
  </si>
  <si>
    <t>触发 Coface 数据集成（状态关联客户→内外部数据集成）</t>
  </si>
  <si>
    <t>1. 状态为10的记录，手动修改评估状态为"内外部数据集成"
2. 保存，等待15-30秒
3. 刷新记录</t>
  </si>
  <si>
    <t>系统自动触发，URBA订单ID、Publication ID、数据集成日期、接口状态(SUCCESS)、接口消息均有值，状态保持内外部数据集成，标签子网格显示记录（数量=评分卡配置项数）</t>
  </si>
  <si>
    <t>标签创建成功，接口状态=SUCCESS</t>
  </si>
  <si>
    <t>TC-FLOW-005</t>
  </si>
  <si>
    <t>F3.5.1, F3.5.2, F4.3.2</t>
  </si>
  <si>
    <t>人工复核（状态内外部数据集成→人工复核）</t>
  </si>
  <si>
    <t>营销代表/事业部风控（UATUser16 或 UATUser70）</t>
  </si>
  <si>
    <t>1. 打开状态为内外部数据集成的记录
2. 点击【下一步】，状态变为人工复核
3. 录入逾期未回收率模型分
4. 在"信用标签"子网格中检查并修正复核值
5. 保存</t>
  </si>
  <si>
    <r>
      <rPr>
        <sz val="11"/>
        <color rgb="FF000000"/>
        <rFont val="宋体"/>
        <charset val="134"/>
      </rPr>
      <t xml:space="preserve">1. 状态变为人工复核
</t>
    </r>
    <r>
      <rPr>
        <sz val="11"/>
        <color rgb="FFFF0000"/>
        <rFont val="宋体"/>
        <charset val="134"/>
      </rPr>
      <t>2. `逾期未回收率模型分` 可编辑
3. 标签子网格可见，复核值默认同集成值，可修改</t>
    </r>
    <r>
      <rPr>
        <sz val="11"/>
        <color rgb="FF000000"/>
        <rFont val="宋体"/>
        <charset val="134"/>
      </rPr>
      <t xml:space="preserve">
4. 保存成功</t>
    </r>
  </si>
  <si>
    <t>复核值可编辑并保存</t>
  </si>
  <si>
    <t>TC-FLOW-006</t>
  </si>
  <si>
    <t>F4.2.1, F4.5.2</t>
  </si>
  <si>
    <t>触发信用分计算（状态人工复核→信用分计算→审核申请）</t>
  </si>
  <si>
    <t>1. 确认复核值无误
2. 修改评估状态为"信用分计算"并保存
3. 等待5秒，刷新记录</t>
  </si>
  <si>
    <t>系统自动触发，信用评分字段有值(0-100)，信用评分日期为今天，状态自动变为审核申请</t>
  </si>
  <si>
    <t>信用分计算正确，状态=审核申请</t>
  </si>
  <si>
    <t>TC-FLOW-007</t>
  </si>
  <si>
    <t>F5.2.2, F5.3.2, F5.3.3</t>
  </si>
  <si>
    <t>提交 BPP 审批申请（状态审核申请）</t>
  </si>
  <si>
    <t>1. 打开状态=信用分计算的记录，点击【下一步】
2. 等待5秒，刷新记录</t>
  </si>
  <si>
    <r>
      <rPr>
        <sz val="11"/>
        <color rgb="FF000000"/>
        <rFont val="宋体"/>
        <charset val="134"/>
      </rPr>
      <t>状态变为审核申请；`BPP审批单ID` 有值；`BPP审批状态`="10"(Submitted)；</t>
    </r>
    <r>
      <rPr>
        <sz val="11"/>
        <color rgb="FFFF0000"/>
        <rFont val="宋体"/>
        <charset val="134"/>
      </rPr>
      <t xml:space="preserve">`BPP审批人` </t>
    </r>
    <r>
      <rPr>
        <sz val="11"/>
        <color rgb="FF000000"/>
        <rFont val="宋体"/>
        <charset val="134"/>
      </rPr>
      <t>有值</t>
    </r>
  </si>
  <si>
    <t>BPP 申请提交成功</t>
  </si>
  <si>
    <t>TC-FLOW-008</t>
  </si>
  <si>
    <t>F5.3.2, F5.3.3</t>
  </si>
  <si>
    <t>BPP 审批通过</t>
  </si>
  <si>
    <t>总部风控（UATUser14）</t>
  </si>
  <si>
    <t>1. 使用 UATUser14 登录 BPP 平台
2. 找到 UATUser16 提交的审批单
3. 执行审批通过</t>
  </si>
  <si>
    <t>D365 中对应记录：`评估状态`=15(审批通过)；`BPP审批状态`=Approved；`审批完成日期`=今天；`有效状态`=true；客户主数据表信用分/等级/有效状态已更新</t>
  </si>
  <si>
    <t>审批通过回调正确，客户主数据同步更新</t>
  </si>
  <si>
    <t>TC-FLOW-009</t>
  </si>
  <si>
    <t>BPP 审批拒绝</t>
  </si>
  <si>
    <t>1. 使用 UATUser14 登录 BPP 平台
2. 找到 UATUser16 提交的审批单
3. 执行审批拒绝</t>
  </si>
  <si>
    <t>D365 中对应记录：`评估状态`=16(审批未通过)；`BPP审批状态`=Rejected；`BPP拒绝原因` 有值</t>
  </si>
  <si>
    <t>审批拒绝回调正确</t>
  </si>
  <si>
    <t>TC-FLOW-010</t>
  </si>
  <si>
    <t>拒绝后重新提交</t>
  </si>
  <si>
    <t>1. 打开状态=审批未通过的记录
2. 检查字段是否可编辑
3. 修改必要信息后重新提交到状态审核申请</t>
  </si>
  <si>
    <t>状态可从16回到可编辑状态，允许修改后重新提交审核</t>
  </si>
  <si>
    <t>重新提交成功</t>
  </si>
  <si>
    <t>3.2 Coface数据集成</t>
  </si>
  <si>
    <t>TC-CFPI-001</t>
  </si>
  <si>
    <t>正常流程 - 完整数据集成</t>
  </si>
  <si>
    <t/>
  </si>
  <si>
    <t>前置: 功能已配置，客户主数据完整，评分卡已配置（SA级新客户7项），Coface测试环境有有效订单
步骤: 创建评估记录(状态=发起)→选择客户(状态=关联客户)→手动修改状态为内外部数据集成并保存
验证: 检查状态仍为11，标签表有7条记录，数据字段有内容</t>
  </si>
  <si>
    <t>1. 系统自动触发，成功获取URBA360(9指标)+Full Report(3指标)
2. 标签表创建/更新7条记录（根据评分卡配置动态创建，非固定12个）
3. 状态保持内外部数据集成（系统不再自动变更状态，由BPF按钮控制）
4. 接口状态="SUCCESS"，接口消息包含集成摘要</t>
  </si>
  <si>
    <t>集成成功</t>
  </si>
  <si>
    <t>TC-CFPI-002</t>
  </si>
  <si>
    <t>F6.1</t>
  </si>
  <si>
    <t>重复触发数据集成</t>
  </si>
  <si>
    <t>步骤1（首次触发）: 修改状态为内外部数据集成 → 系统开始数据集成
步骤2（再次触发）: 同一记录再次修改状态为内外部数据集成 → 系统再次执行数据集成</t>
  </si>
  <si>
    <t>每次均能正常获取数据，无异常</t>
  </si>
  <si>
    <t>TC-CFPI-003</t>
  </si>
  <si>
    <t>F5.2.1, F6.2, F6.3, F6.4</t>
  </si>
  <si>
    <t>缺失必填字段 - 异常处理</t>
  </si>
  <si>
    <t>步骤1（缺失Coface ID）: 客户Coface ID为空，修改状态为内外部数据集成 → 系统处理失败，接口状态="ERROR"，接口消息包含"Coface ID为空"
步骤2（缺失国家编码）: 国家编码为空，修改状态为内外部数据集成 → 系统处理失败，接口状态="ERROR"，接口消息包含"国家编码为空"</t>
  </si>
  <si>
    <t>各步骤报错正确，状态保持内外部数据集成</t>
  </si>
  <si>
    <t>TC-CFPI-004</t>
  </si>
  <si>
    <t>F6.3, F6.4</t>
  </si>
  <si>
    <t>订单不存在 - 未下单处理</t>
  </si>
  <si>
    <t>步骤1（URBA360未下单）: 客户无URBA360订单，修改状态为内外部数据集成 → URBA指标填充缺失值(定性="O"，定量=N/A)，接口消息包含"URBA360:未下单"警告，继续执行Full Report
步骤2（Full Report未下单）: 客户无Full Report订单，修改状态为内外部数据集成 → URBA数据正常获取，Report指标填充缺失值(注册资本=N/A，从业年限=N/A，诉讼记录=0)，接口消息包含"Report:未下单"警告，状态保持内外部数据集成</t>
  </si>
  <si>
    <t>各步骤部分成功，接口消息包含对应警告，状态保持内外部数据集成</t>
  </si>
  <si>
    <t>TC-CFPI-005</t>
  </si>
  <si>
    <t>F6.1, F6.5</t>
  </si>
  <si>
    <t>接口错误处理</t>
  </si>
  <si>
    <t>步骤1（网络超时）: 网络不稳定时修改状态为内外部数据集成 → 网络请求超时(30秒)，抛出WebException，接口状态="ERROR"，接口消息包含超时信息</t>
  </si>
  <si>
    <t>正确报错，状态保持内外部数据集成</t>
  </si>
  <si>
    <t>TC-CFPI-006</t>
  </si>
  <si>
    <t>F5.3.1</t>
  </si>
  <si>
    <t>数据集成触发条件</t>
  </si>
  <si>
    <t>步骤1（重复触发）: 状态=内外部数据集成，仅修改备注字段保存 → 系统不重复触发数据集成
步骤2（跳过11）: 状态=关联客户，直接修改为人工复核 → 系统不触发数据集成</t>
  </si>
  <si>
    <t>各步骤均不触发</t>
  </si>
  <si>
    <t>TC-CFPI-007</t>
  </si>
  <si>
    <t>F5.2.4, F6.3, F6.5</t>
  </si>
  <si>
    <t>数据映射验证 - URBA360指标（PL测试数据）</t>
  </si>
  <si>
    <t>1. TC-CFPI-001执行成功后，检查标签表指标值</t>
  </si>
  <si>
    <t>预期值（PL测试数据 icon#5415240）:
- ExternalRating=3（定性）
- LatePaymentIndex=2.00（定量）
- CountryRisk=A3（定性）
- SectorRisk=2（定性）
- NetAssets=11624751.68（定量，已转换为美元）
- DebtRatio=N/A（定量，外部返回空）
- CurrentRatio=N/A（定量，外部返回空）
- NetProfitMargin=N/A（定量，外部返回空）</t>
  </si>
  <si>
    <t>映射正确</t>
  </si>
  <si>
    <t>TC-CFPI-008</t>
  </si>
  <si>
    <t>F5.2.4, F6.4, F6.5</t>
  </si>
  <si>
    <t>数据映射验证 - Full Report指标（PL测试数据）</t>
  </si>
  <si>
    <t>预期值（PL测试数据 icon#5415240）:
- RegisteredCapital=100000（定量，直接取值）
- EstablishedYear=1947（定量，按年月格式取年份）
- LegalEvents=1（定量，特殊数据格式按1条处理）</t>
  </si>
  <si>
    <t>TC-CFPI-009</t>
  </si>
  <si>
    <t>F6.5</t>
  </si>
  <si>
    <t>动态评分卡配置验证</t>
  </si>
  <si>
    <t>步骤1（SA级新客户）: 客户类别=三一终端客户，客户等级=Diamond/S级，无销售订单 → 修改状态为内外部数据集成 → 标签数量=7条（SA级新客户评分卡配置7项）
步骤2（评分卡类型不匹配）: 客户类别=三一终端客户，客户等级=Silver/B级，有销售订单 → 修改状态为内外部数据集成 → 标签数量=0条（BC级老客户评分卡未配置）</t>
  </si>
  <si>
    <t>步骤1: 7条标签；步骤2: 0条标签（或报错提示评分卡未配置）</t>
  </si>
  <si>
    <t>动态配置正确</t>
  </si>
  <si>
    <t>TC-CFPI-010</t>
  </si>
  <si>
    <t>F6.3, F6.4, F6.5</t>
  </si>
  <si>
    <t>数据类型转换与范围校验</t>
  </si>
  <si>
    <t>1. 触发数据集成后检查标签记录的数据类型字段
2. 检查定量值范围</t>
  </si>
  <si>
    <t>数据类型: 评分卡数据类型(定量/定性) → 标签数据类型(定量/定性) 转换正确
范围校验: 净资产11624751.68正常写入（&lt;99,999,999,999.99）；缺失值显示N/A，不报错</t>
  </si>
  <si>
    <t>转换正确，范围校验通过</t>
  </si>
  <si>
    <t>TC-CFPI-011</t>
  </si>
  <si>
    <t>大数据量存储验证</t>
  </si>
  <si>
    <t>1. 触发数据集成后检查集成返回信息字段</t>
  </si>
  <si>
    <t>长内容能正常保存，不报错，接口状态="SUCCESS"</t>
  </si>
  <si>
    <t>存储正常</t>
  </si>
  <si>
    <t>TC-CFPI-012</t>
  </si>
  <si>
    <t>重复触发稳定性</t>
  </si>
  <si>
    <t>1. 连续多次触发状态内外部数据集成（同一记录）</t>
  </si>
  <si>
    <t>每次执行成功，无异常，标签记录不重复创建（更新已有记录）</t>
  </si>
  <si>
    <t>无重复创建</t>
  </si>
  <si>
    <t>TC-CFPI-013</t>
  </si>
  <si>
    <t>F6.4</t>
  </si>
  <si>
    <t>诉讼记录对象类型解析</t>
  </si>
  <si>
    <t>1. 使用PL测试数据触发数据集成
2. 检查LegalEvents标签值</t>
  </si>
  <si>
    <t>additionalInsolvencies为Object（非Array）时，正确解析为1条记录，不抛异常</t>
  </si>
  <si>
    <t>对象解析正确</t>
  </si>
  <si>
    <t>TC-CFPI-014</t>
  </si>
  <si>
    <t>订单状态检查 - 未就绪处理</t>
  </si>
  <si>
    <t>前置: 使用一个已下单但状态≠ready的Coface ID
步骤1（URBA未就绪）: 触发状态内外部数据集成 → URBA指标填充缺失值，接口消息包含"URBA360:订单未就绪"警告
步骤2（Report未就绪）: 触发状态内外部数据集成 → Report指标填充缺失值，接口消息包含"Report:订单未就绪"警告</t>
  </si>
  <si>
    <t>接口消息包含对应未就绪警告，状态保持内外部数据集成，不抛异常</t>
  </si>
  <si>
    <t>未就绪处理正确</t>
  </si>
  <si>
    <t>TC-CFPI-015</t>
  </si>
  <si>
    <t>F6.7</t>
  </si>
  <si>
    <t>NACE代码映射验证</t>
  </si>
  <si>
    <t>前置: 使用包含NACE代码的Coface测试数据
步骤1（单值映射）: naceCodes=[{"code":"4711"}] → 提取"47"，映射为空（无对应行业）→ 标签值="O"
步骤2（多值映射-去重拼接）: naceCodes=[{"code":"1000"},{"code":"1010"},{"code":"2000"}] → 提取"10","10","20" → 去重后"制造业,林业"
步骤3（建工+吊装）: naceCodes=[{"code":"4100"},{"code":"4300"}] → "建工,吊装"
步骤4（无NACE代码）: naceCodes=[] → 标签值="O"</t>
  </si>
  <si>
    <t>各步骤映射正确，多值去重拼接</t>
  </si>
  <si>
    <t>TC-CFPI-016</t>
  </si>
  <si>
    <t>F6.8</t>
  </si>
  <si>
    <t>多币种汇率转换验证</t>
  </si>
  <si>
    <t>前置: 使用含不同货币的Coface测试数据或模拟数据
步骤1（EUR→USD）: 币种="EUR"，金额=1000 → 转换后=1210.00
步骤2（PLN→USD）: 币种="PLN"，金额=1000 → 转换后=260.00
步骤3（CNY→USD）: 币种="CNY"，金额=10000 → 转换后≈1463.00
步骤4（USD不变）: 币种="USD"，金额=1000 → 转换后=1000.00
步骤5（未配置货币）: 币种="XYZ"，金额=1000 → 转换后=1000.00（保持原值），系统记录"汇率未配置"</t>
  </si>
  <si>
    <t>各币种转换正确，未配置货币保持原值</t>
  </si>
  <si>
    <t>转换正确</t>
  </si>
  <si>
    <t>TC-CFPI-017</t>
  </si>
  <si>
    <t>F6.9</t>
  </si>
  <si>
    <t>注册资本路径1维度+货币转换</t>
  </si>
  <si>
    <t>前置: 使用含注册资本金额的Full Report数据
步骤1（路径1含数量级）: 注册资本包含金额=100，数量级=2(百万)，币种="EUR" → 100×1,000,000×1.21=121,000,000
步骤2（路径1无数量级）: 注册资本仅含金额=100000，无数量级/币种 → 100000（保持不变）
步骤3（路径2验证）: 公司资本指标金额=50，数量级=3(十亿)，币种="PLN" → 50×1,000,000,000×0.26=13,000,000,000</t>
  </si>
  <si>
    <t>路径1和路径2均正确处理数量级和货币转换</t>
  </si>
  <si>
    <t>路径处理正确</t>
  </si>
  <si>
    <t>TC-CFPI-018</t>
  </si>
  <si>
    <t>企业搜索弹窗 - 按钮调用</t>
  </si>
  <si>
    <t>前置: 评估记录状态=发起或关联客户，科法斯客户代码为空，已选择客户
步骤1: 点击【搜索 Coface 企业】按钮，弹窗打开
步骤2: 输入英文名称 `Sany`，国家编码 `DE`，点击【搜索】</t>
  </si>
  <si>
    <t>弹窗正确打开；返回候选企业列表（DE+Sany 返回 20 条）；列表包含 Coface ID、名称、地址、城市、注册号、税号</t>
  </si>
  <si>
    <t>搜索成功</t>
  </si>
  <si>
    <t>TC-CFPI-019</t>
  </si>
  <si>
    <t>企业搜索弹窗 - Coface ID 绑定到评估记录</t>
  </si>
  <si>
    <t>前置: TC-CFPI-018 已返回候选企业
步骤1: 点击任意企业后的【绑定】
步骤2: 弹窗关闭后检查 `信用评估.科法斯客户代码`</t>
  </si>
  <si>
    <t>绑定成功提示；`信用评估.科法斯客户代码` 更新为选中的 `icon#xxx`</t>
  </si>
  <si>
    <t>绑定成功</t>
  </si>
  <si>
    <t>TC-CFPI-020</t>
  </si>
  <si>
    <t>企业搜索弹窗 - Coface ID 绑定到客户主数据</t>
  </si>
  <si>
    <t>前置: TC-CFPI-019 已执行
步骤1: 打开关联客户主数据（AccountMaster）记录
步骤2: 检查 `客户主数据表.科法斯客户代码`</t>
  </si>
  <si>
    <t>`客户主数据表.科法斯客户代码` 与评估记录一致，更新为相同的 `icon#xxx`</t>
  </si>
  <si>
    <t>客户主数据同步</t>
  </si>
  <si>
    <t>TC-CSPI-001</t>
  </si>
  <si>
    <t>F4.2.1, F4.5.1, F4.5.2</t>
  </si>
  <si>
    <t>正常流程 - 完整信用分计算</t>
  </si>
  <si>
    <t>前置: 功能已配置，状态=人工复核，标签表有7条记录（含value1原始值），评分卡已配置（SA级新客户7项）
步骤: 修改状态为信用分计算
验证: 检查状态=审核申请，客户信用评分有值(0-100)，信用评分日期=今天</t>
  </si>
  <si>
    <t>1. 系统自动触发，根据评分卡配置和标签值计算总分
2. 取值规则: 优先读取value2(复核值)，为空则回退读取value1(原始值/Coface集成值)
3. 客户信用评分=计算后总分，信用评分日期=当前日期，评估状态=审核申请</t>
  </si>
  <si>
    <t>计算成功</t>
  </si>
  <si>
    <t>TC-CSPI-002</t>
  </si>
  <si>
    <t>F4.1.1, F4.2.1, F5.3.1</t>
  </si>
  <si>
    <t>前置条件缺失 - 异常处理</t>
  </si>
  <si>
    <t>步骤1（评分卡不存在）: 评分卡配置表为空，修改状态为信用分计算 → 系统处理失败，提示"该客户还未配置评分卡..."，状态保持信用分计算
步骤2（标签数据缺失）: 标签表为空，修改状态为信用分计算 → 系统处理失败，提示"该客户还未完成数据集成..."，状态保持信用分计算</t>
  </si>
  <si>
    <t>各步骤提示友好，状态不变</t>
  </si>
  <si>
    <t>TC-CSPI-003</t>
  </si>
  <si>
    <t>F4.2.1, F4.2.2</t>
  </si>
  <si>
    <t>定量指标得分计算</t>
  </si>
  <si>
    <t>步骤1（在范围内得满分）: NetAssets复核值=5000000（评分卡min=1000000,max=10000000,weight=20）→ 得分=20
步骤2（不在范围内得0分）: NetAssets复核值=500（不在范围内）→ 得分=0
步骤3（缺失值得0分）: NetAssets复核值=-1 → 得分=0
步骤4（左闭右开边界）: min=3,max=5,value=5 → 0分（5不在[3,5)内）; value=3 → 满分</t>
  </si>
  <si>
    <t>各步骤得分正确</t>
  </si>
  <si>
    <t>TC-CSPI-004</t>
  </si>
  <si>
    <t>F4.2.1, F4.2.3</t>
  </si>
  <si>
    <t>定性指标得分计算</t>
  </si>
  <si>
    <t>步骤1（匹配得满分）: ExternalRating复核值="6"（评分卡listvalue="6",weight=30）→ 得分=30
步骤2（不匹配得0分）: ExternalRating复核值="3"（评分卡listvalue="6"）→ 得分=0
步骤3（缺失值得0分）: CountryRisk复核值="O" → 得分=0
步骤4（忽略大小写匹配）: value="LOW" 与 listvalue="low" → 匹配得满分</t>
  </si>
  <si>
    <t>TC-CSPI-016</t>
  </si>
  <si>
    <t>复核值回退读取原始值</t>
  </si>
  <si>
    <t>前置: Coface数据集成已完成，标签表value1有值，value2为空
步骤1（定量回退）: NetAssets的value2=null, value1=11624751.68 → 使用value1计算，得20分
步骤2（定性回退）: CountryRisk的value2=null, value1="A3" → 使用value1计算
步骤3（value2优先）: ExternalRating的value2="6", value1="3" → 使用value2("6")计算，得30分</t>
  </si>
  <si>
    <t>取值优先级: value2 &gt; value1，回退逻辑正确</t>
  </si>
  <si>
    <t>TC-CSPI-005</t>
  </si>
  <si>
    <t>系统触发条件</t>
  </si>
  <si>
    <t>步骤1（跳过13）: 状态=人工复核，直接修改为审核申请 → 系统不触发，不计算信用分
步骤2（重复触发）: 状态=信用分计算，仅修改备注保存 → 系统不触发，信用分不重新计算</t>
  </si>
  <si>
    <t>TC-CSPI-006</t>
  </si>
  <si>
    <t>F4.2.1, F4.4.1</t>
  </si>
  <si>
    <t>总分边界值</t>
  </si>
  <si>
    <t>步骤1（满分100）: 所有指标都在范围内/匹配，权重相加=100 → 客户信用评分=100
步骤2（0分）: 所有指标都缺失或不在范围内 → 客户信用评分=0</t>
  </si>
  <si>
    <t>边界值正确</t>
  </si>
  <si>
    <t>TC-CSPI-007</t>
  </si>
  <si>
    <t>多记录同时计算</t>
  </si>
  <si>
    <t>1. 准备3个独立评估记录，均满足计算条件，同时修改状态为信用分计算</t>
  </si>
  <si>
    <t>3个系统实例独立处理，各自计算正确信用分，无数据冲突</t>
  </si>
  <si>
    <t>并发正常</t>
  </si>
  <si>
    <t>TC-CSPI-008</t>
  </si>
  <si>
    <t>F4.2.1, F4.4.2</t>
  </si>
  <si>
    <t>评分卡类型匹配 - SA级老客户</t>
  </si>
  <si>
    <t>前置: 客户主数据表的客户类别=三一终端客户, 客户等级=Diamond/S级, 该客户有≥1条销售订单
步骤: 创建评估记录→状态流转到信用分计算
验证: 检查系统日志</t>
  </si>
  <si>
    <t>系统匹配评分卡类型=1(SA级老客户)，计算使用categoryId=1的评分卡配置</t>
  </si>
  <si>
    <t>匹配正确</t>
  </si>
  <si>
    <t>TC-CSPI-009</t>
  </si>
  <si>
    <t>评分卡类型匹配 - SA级新客户</t>
  </si>
  <si>
    <t>前置: 客户主数据表的客户类别=三一终端客户, 客户等级=Diamond/S级, 该客户无销售订单
步骤: 创建评估记录→状态流转到信用分计算
验证: 检查系统日志</t>
  </si>
  <si>
    <t>系统匹配评分卡类型=2(SA级新客户)，计算使用categoryId=2的评分卡配置</t>
  </si>
  <si>
    <t>TC-CSPI-010</t>
  </si>
  <si>
    <t>评分卡类型匹配 - BC级老客户</t>
  </si>
  <si>
    <t>前置: 客户主数据表的客户类别=三一终端客户, 客户等级=Silver/B级, 该客户有≥1条销售订单
步骤: 创建评估记录→状态流转到信用分计算
验证: 检查系统日志</t>
  </si>
  <si>
    <t>系统匹配评分卡类型=3(BC级老客户)，计算使用categoryId=3的评分卡配置</t>
  </si>
  <si>
    <t>TC-CSPI-011</t>
  </si>
  <si>
    <t>评分卡类型匹配 - BC级新客户</t>
  </si>
  <si>
    <t>前置: 客户主数据表的客户类别=三一终端客户, 客户等级=Other/C级, 该客户无销售订单
步骤: 创建评估记录→状态流转到信用分计算
验证: 检查系统日志</t>
  </si>
  <si>
    <t>系统匹配评分卡类型=4(BC级新客户)，计算使用categoryId=4的评分卡配置</t>
  </si>
  <si>
    <t>TC-CSPI-012</t>
  </si>
  <si>
    <t>评分卡类型匹配 - 个人客户</t>
  </si>
  <si>
    <t>前置: 客户主数据表的客户类型=个人客户
步骤: 创建评估记录→状态流转到信用分计算
验证: 检查系统日志</t>
  </si>
  <si>
    <r>
      <rPr>
        <sz val="11"/>
        <color theme="1"/>
        <rFont val="宋体"/>
        <charset val="134"/>
      </rPr>
      <t xml:space="preserve">系统匹配评分卡类型=5(个人客户)，计算使用categoryId=5的评分卡配置
</t>
    </r>
    <r>
      <rPr>
        <sz val="11"/>
        <color theme="1"/>
        <rFont val="汉仪书宋二KW"/>
        <charset val="134"/>
      </rPr>
      <t>✅</t>
    </r>
    <r>
      <rPr>
        <sz val="11"/>
        <color theme="1"/>
        <rFont val="宋体"/>
        <charset val="134"/>
      </rPr>
      <t xml:space="preserve"> 说明: 个人客户通过客户类型=个人客户识别，待业务方最终确认</t>
    </r>
  </si>
  <si>
    <t>TC-CSPI-013</t>
  </si>
  <si>
    <t>评分卡类型匹配 - 老经销商</t>
  </si>
  <si>
    <t>前置: 客户主数据表的客户类别=正式经销商或意向经销商, 该客户有≥1条销售订单
步骤: 创建评估记录→状态流转到信用分计算
验证: 检查系统日志</t>
  </si>
  <si>
    <t>系统匹配评分卡类型=6(老经销商)，计算使用categoryId=6的评分卡配置</t>
  </si>
  <si>
    <t>TC-CSPI-014</t>
  </si>
  <si>
    <t>评分卡类型匹配 - 新经销商</t>
  </si>
  <si>
    <t>前置: 客户主数据表的客户类别=正式经销商或意向经销商, 该客户无销售订单
步骤: 创建评估记录→状态流转到信用分计算
验证: 检查系统日志</t>
  </si>
  <si>
    <t>系统匹配评分卡类型=7(新经销商)，计算使用categoryId=7的评分卡配置</t>
  </si>
  <si>
    <t>TC-CSPI-015</t>
  </si>
  <si>
    <t>评分卡类型匹配 - A级大客户</t>
  </si>
  <si>
    <t>前置: 客户主数据表的客户类别=三一终端客户, 客户等级=Gold/A级, 该客户有≥1条销售订单
步骤: 创建评估记录→状态流转到信用分计算
验证: 检查系统日志</t>
  </si>
  <si>
    <t>系统匹配评分卡类型=1(SA级老客户)，A级(3)和S级(4)同属SA级大客户</t>
  </si>
  <si>
    <t>3.4 角色权限与 UAT 业务流程测试</t>
  </si>
  <si>
    <t>TC-ROLE-001</t>
  </si>
  <si>
    <t>F3.1.1, F6.2.1</t>
  </si>
  <si>
    <t>营销代表创建评估记录</t>
  </si>
  <si>
    <t>1. 使用 UATUser16 登录 UAT
2. 导航到"额度管理"→"客户信用评估"
3. 点击"新建"，填写客户编码等必填字段
4. 保存</t>
  </si>
  <si>
    <t>记录创建成功，申请人自动带出为 UATUser16</t>
  </si>
  <si>
    <t>营销代表可正常创建</t>
  </si>
  <si>
    <t>TC-ROLE-002</t>
  </si>
  <si>
    <t>F6.2.2</t>
  </si>
  <si>
    <t>营销代表数据范围-本人记录</t>
  </si>
  <si>
    <t>1. 打开自己创建的评估记录
2. 尝试打开其他营销代表创建的评估记录</t>
  </si>
  <si>
    <t>步骤1：可正常查看和编辑
步骤2：记录不可见或提示无权限</t>
  </si>
  <si>
    <t>数据范围限制为本人</t>
  </si>
  <si>
    <t>TC-ROLE-003</t>
  </si>
  <si>
    <t>F6.2.3</t>
  </si>
  <si>
    <t>区域营管数据范围-本部门及下级</t>
  </si>
  <si>
    <t>区域营管（UATUser70）</t>
  </si>
  <si>
    <t>1. 查看本部门营销代表创建的记录
2. 查看下级部门创建的记录
3. 查看其他区域部门创建的记录</t>
  </si>
  <si>
    <t>步骤1、2：可见且可复核/提交
步骤3：不可见或无权限</t>
  </si>
  <si>
    <t>数据范围为部门及下级</t>
  </si>
  <si>
    <t>TC-ROLE-004</t>
  </si>
  <si>
    <t>F5.3.2, F6.2.4</t>
  </si>
  <si>
    <t>总部风控全集团可见与审批</t>
  </si>
  <si>
    <t>1. 查看不同区域营销代表创建的待审批记录
2. 在 BPP 平台执行审批通过</t>
  </si>
  <si>
    <t>步骤1：全集团记录均可见
步骤2：审批成功，CRM 状态同步更新</t>
  </si>
  <si>
    <t>全集团可见且可审批</t>
  </si>
  <si>
    <t>TC-ROLE-005</t>
  </si>
  <si>
    <t>F6.2.5</t>
  </si>
  <si>
    <t>子总高管全集团只读</t>
  </si>
  <si>
    <t>子总（UATUser06）</t>
  </si>
  <si>
    <t>1. 查看全集团任意评估记录
2. 尝试修改记录字段或推进状态</t>
  </si>
  <si>
    <t>步骤1：可正常查看
步骤2：字段只读，无法保存修改</t>
  </si>
  <si>
    <t>高管仅可查看</t>
  </si>
  <si>
    <t>TC-ROLE-006</t>
  </si>
  <si>
    <t>F6.2.6</t>
  </si>
  <si>
    <t>无权限角色访问限制</t>
  </si>
  <si>
    <t>服务工程师（UATUser60）</t>
  </si>
  <si>
    <t>1. 登录后查看左侧导航栏
2. 直接通过地址访问客户信用评估列表/记录</t>
  </si>
  <si>
    <t>步骤1：导航中无"客户信用评估"入口
步骤2：页面报错或无权限提示</t>
  </si>
  <si>
    <t>无权限角色无法访问</t>
  </si>
  <si>
    <t>TC-ROLE-007</t>
  </si>
  <si>
    <t>F6.2.7</t>
  </si>
  <si>
    <t>复合角色权限叠加</t>
  </si>
  <si>
    <t>营销代表+区域营管（UATUser08）</t>
  </si>
  <si>
    <t>1. 创建一条评估记录
2. 查看本部门及下级部门记录</t>
  </si>
  <si>
    <t>步骤1：创建成功
步骤2：可见范围覆盖本部门及下级</t>
  </si>
  <si>
    <t>复合角色权限叠加正确</t>
  </si>
  <si>
    <t>TC-ROLE-008</t>
  </si>
  <si>
    <t>F3.2.1, F6.2.8</t>
  </si>
  <si>
    <t>状态流转权限控制</t>
  </si>
  <si>
    <t>营销代表（UATUser16）/ 区域营管（UATUser70）</t>
  </si>
  <si>
    <t>1. 营销代表尝试修改他人记录状态（9→10）
2. 区域营管尝试修改其他区域记录状态</t>
  </si>
  <si>
    <t>步骤1、2：均提示无权限，状态不变</t>
  </si>
  <si>
    <t>状态流转受数据范围限制</t>
  </si>
  <si>
    <t>TC-ROLE-009</t>
  </si>
  <si>
    <t>F3.2.2, F6.2.9</t>
  </si>
  <si>
    <t>拒绝后重新提交权限</t>
  </si>
  <si>
    <t>营销代表（UATUser16）/ 其他营销代表</t>
  </si>
  <si>
    <t>1. UATUser16 创建的记录被审批拒绝（状态=审批未通过）
2. UATUser16 重新提交
3. 其他营销代表尝试打开该记录重新提交</t>
  </si>
  <si>
    <t>步骤2：可重新编辑并提交
步骤3：不可编辑或无权限</t>
  </si>
  <si>
    <t>重新提交权限受创建人/部门限制</t>
  </si>
  <si>
    <t>TC-ROLE-010</t>
  </si>
  <si>
    <t>F5.3.2, F6.2.10</t>
  </si>
  <si>
    <t>BPP 审批人权限</t>
  </si>
  <si>
    <t>总部风控（UATUser14）/ 营销代表（UATUser16）</t>
  </si>
  <si>
    <t>1. 两人分别登录 BPP 平台
2. 查看 UATUser16 提交的待审批任务</t>
  </si>
  <si>
    <t>总部风控可见并可审批；营销代表看不到任务或无审批按钮</t>
  </si>
  <si>
    <t>BPP 审批权限仅总部风控</t>
  </si>
  <si>
    <t>描述</t>
  </si>
  <si>
    <t>提出时间</t>
  </si>
  <si>
    <t>测试状态</t>
  </si>
  <si>
    <t>修复状态</t>
  </si>
  <si>
    <t>问题截图1</t>
  </si>
  <si>
    <t>问题截图2</t>
  </si>
  <si>
    <t>反馈</t>
  </si>
  <si>
    <t>客户信用评分、客户等级、信用评估有效状态、客户信用外部评级加到客户主数据表单。
客户主数据表单 credit选项卡里看到了客户信用评分、客户等级和外部评级，但“信用评估有效状态”字段没有看到，视图列能添加，只是表单上没看到</t>
  </si>
  <si>
    <t>这个界面需求调整过，客户主数据最后让用户看就行</t>
  </si>
  <si>
    <t>客户主数据信用评估状态提示（页面加载时）</t>
  </si>
  <si>
    <t>以下提示没有
1、打开信用评估有效客户 → 显示SUCCESS："信用评估有效"——信用评估有效状态为是
2、 打开已失效客户 → 显示WARNING："信用评估已失效，请重新发起评估"——疑问：如何判断为已失效？客户上好像没有信用评估失效日期
3、打开未评估客户 → 显示INFO："该客户尚未进行信用评估"——信用评估有效状态为空</t>
  </si>
  <si>
    <t>客户主数据上有一个信用评估有效状态字段，目前没放出来，过365天后会由一个Job更为失效，测试的时候需要后台模拟过期</t>
  </si>
  <si>
    <t>客户评分卡配置</t>
  </si>
  <si>
    <t>要求配置完整，总分=100——目前不等于100，示例SA级老客户、定量总分176分，定性41分</t>
  </si>
  <si>
    <t>参考截图里的逻辑解读，非bug</t>
  </si>
  <si>
    <t>客户信用评估记录</t>
  </si>
  <si>
    <t>编辑记录，右上角标题栏 信用评估编码、客户编码、审批状态字段未设只读</t>
  </si>
  <si>
    <t>已设为只读</t>
  </si>
  <si>
    <t>新建时，允许手动填写“信用评估编码”，手填的可以和现有已存在的记录编号重复，没有唯一性校验（如果没有这个需求可忽略此项）</t>
  </si>
  <si>
    <t>所有提示全部弹框两次，比如“客户英文名称和国家编码不能为空，请先维护客户主数据”，关掉弹框后，还有一个弹框，要关两次</t>
  </si>
  <si>
    <t>已修复</t>
  </si>
  <si>
    <t>选择客户名称lookup后，自动带出客户编码、客户英文名称、国家编码、科法斯客户代码；保存后客户名称字段变为只读——保存后客户名称字段未设只读</t>
  </si>
  <si>
    <t>先放开着，后续看用户反馈吧</t>
  </si>
  <si>
    <t>同一个客户短时间内是否可以创建多条客户信用评估记录？目前看是可以的
客户主数据上的信用分取最近一次评估记录上的</t>
  </si>
  <si>
    <t>已修复，如果存在相同【客户】的在途（没有审批结果状态）的评估记录，给出不予保存的阻断流程的警告信息提示”存在有重复客户评估记录，需核查！“</t>
  </si>
  <si>
    <t>业务流程“关联客户代码”阶段，Coface Code字段允许修改，这是正确的吗，这将导致【搜索 Coface 企业】按钮查出来的Coface Code被修改（业务流程阶段中可能得放一些无伤大雅可修改的字段，比如备注等）</t>
  </si>
  <si>
    <t>【评估状态】字段未根据业务流程阶段更新，已经到内外部数据集成阶段，评估状态依旧是“发起信用评估”</t>
  </si>
  <si>
    <t>是不是点的流程上的下一阶段按钮？应该要点上面的《进入下一阶段》按钮，不过这里也确实是个bug，应该禁掉流程上的这个自带按钮，目前流程条上的标准按钮已加限制，不能回退，只能下一步</t>
  </si>
  <si>
    <t>手动修改评估状态为"内外部数据集成"，系统自动触发，URBA订单ID、Publication ID、数据集成日期、接口状态(SUCCESS)、接口消息均有值，状态保持内外部数据集成，标签子网格显示记录（数量=评分卡配置项数）
问题1：【评估状态】在表单上是只读的，用户没有办法修改，我是用工具修改的。是不是改成关联客户代码阶段点击【下一步】时，让系统自动触发更新评估状态为“内外部数据集成”，同时触发接口
问题2：我用工具修改评估状态为"内外部数据集成"后，发现用例上说的 URBA订单ID、Publication ID字段没有值，见截图</t>
  </si>
  <si>
    <t>这里应该是用例描述错误，应该所有的阶段跳转都是点击《进入下一阶段》按钮来实现，你改下用例的描述吧，后续给用户去测试的话有些描述还是要人工调整下。</t>
  </si>
  <si>
    <t>点到下一步，转到人工复核阶段，要求录入“逾期未回收率模型分”，这个字段是只读的，无法录入，见截图1
同时评估状态未更新，还是“内外部数据集成”，见截图2</t>
  </si>
  <si>
    <t>这个我没能复现，回头再出现时告诉我一起联调下</t>
  </si>
  <si>
    <t xml:space="preserve">（SA级新客户）: 客户类别=三一终端客户，客户等级=Diamond/S级，无销售订单 → 修改状态为内外部数据集成 → 标签数量=7条（SA级新客户评分卡配置7项）
1、现在发现有十几项，是否是因为评分卡配置不正确？
2、基本上所有标签【集成定量指标】、【集成定性指标】均无值
</t>
  </si>
  <si>
    <t>客户属性没有匹配上标签的问题（需要看coface代码以及所属国家代码）。因为现在Coface只有一条测试数据可以返回信息，你可以用《Kedai Kek》这个客户测试</t>
  </si>
  <si>
    <t>我是只改了【复核定量指标】和【复核定性指标】，但还是有这个提示：复核阶段只允许修改【复核定量指标】和【复核定性指标】，不允许修改字段：mcs_customer_tagid</t>
  </si>
  <si>
    <t>老问题，人工审核阶段点击下一步到信用分计算，再下一步到审核申请，“评估状态”均未相应更新</t>
  </si>
  <si>
    <t>同bug11、12的原因</t>
  </si>
  <si>
    <t>审核申请阶段：
BPP审批人字段无值，BPP link无值，见截图1（正常不是应该会有一个链接吗，类似之前巧云做过的一个到BPP审核的功能，我通过这个链接到桌面云BPP打开，然后去审，见截图2），现在没有BPP的审核链接，我要怎么到BPP去审核我的单子？</t>
  </si>
  <si>
    <t>链接已加，审批人字段要让BPP那边把审批人换个其他账号再测试下</t>
  </si>
  <si>
    <t>审核申请阶段：
我正在研究没有链接怎么到BPP审这个单子，结构页面一刷新，审批状态变成了通过，两个单子都是这样，今天周末应该没人帮我审吧，这是怎么回事？</t>
  </si>
  <si>
    <t>配的审核人和提交人是同一个人，要BPP那边换配个其他测试账号再试下</t>
  </si>
  <si>
    <t>客户主数据</t>
  </si>
  <si>
    <t>信用评估记录审批后，客户的“客户信用分 ”等于评估记录的“客户信用评分”，客户的“信用评估有效状态”更新为是
疑问：我看到客户的“客户信用外部评级”更新成了字母O，“客户等级”更新成了A4，这两个字段的更新逻辑是什么呀？</t>
  </si>
  <si>
    <t>逻辑见我截图，O表示Coface那边没返回值</t>
  </si>
  <si>
    <t>第一次提交审核，BPP模拟审批驳回，然后回到人工复核阶段，再次提交审批时被提示当前记录已存在BPP审批流程，请勿重复提交，可复现的记录：SCO202606300002</t>
  </si>
  <si>
    <t>跳转到下一步后，流程阶段没有自动定位到相应阶段，需要手动刷新表单才行，见截图</t>
  </si>
  <si>
    <t>TC-EXCP-001</t>
  </si>
  <si>
    <t>F5.2.1, F6.2, F6.3</t>
  </si>
  <si>
    <t>无Coface ID触发数据集成</t>
  </si>
  <si>
    <t>1. 创建评估记录，客户无Coface ID
2. 修改状态为内外部数据集成</t>
  </si>
  <si>
    <t>系统处理失败，接口状态为ERROR，接口消息包含'Coface ID为空'</t>
  </si>
  <si>
    <t>错误处理正确，状态不变</t>
  </si>
  <si>
    <t>TC-EXCP-002</t>
  </si>
  <si>
    <t>无国家编码触发数据集成</t>
  </si>
  <si>
    <t>1. 创建评估记录，国家编码为空
2. 修改状态为内外部数据集成</t>
  </si>
  <si>
    <t>系统处理失败，接口状态为ERROR，接口消息包含'国家编码为空'</t>
  </si>
  <si>
    <t>错误处理正确</t>
  </si>
  <si>
    <t>TC-EXCP-003</t>
  </si>
  <si>
    <t>F4.1.1, F4.2.1</t>
  </si>
  <si>
    <t>未配置评分卡触发计算</t>
  </si>
  <si>
    <t>1. 创建评估记录
2. 不配置评分卡
3. 修改状态为信用分计算</t>
  </si>
  <si>
    <t>弹出友好提示：'该客户还未配置评分卡，请联系管理员配置后再进行信用分计算。'</t>
  </si>
  <si>
    <t>提示友好，不报错</t>
  </si>
  <si>
    <t>TC-EXCP-004</t>
  </si>
  <si>
    <t>F4.2.1, F5.3.1</t>
  </si>
  <si>
    <t>未完成数据集成触发计算</t>
  </si>
  <si>
    <t>1. 创建评估记录
2. 跳过数据集成
3. 修改状态为信用分计算</t>
  </si>
  <si>
    <t>弹出友好提示：'该客户还未完成数据集成，请先完成数据集成后再进行信用分计算。'</t>
  </si>
  <si>
    <t>TC-BULK-001</t>
  </si>
  <si>
    <t>F2.3.2</t>
  </si>
  <si>
    <t>CSV导入测试</t>
  </si>
  <si>
    <t>1. 准备CSV文件（格式: AccountCode,AccountName...）
2. 执行批量导入</t>
  </si>
  <si>
    <t>CSV数据正确解析，评估记录批量创建，状态自动为10(关联客户)</t>
  </si>
  <si>
    <t>导入成功，数据正确</t>
  </si>
  <si>
    <t>TC-BULK-002</t>
  </si>
  <si>
    <t>F5.3.1, F6.3, F6.4</t>
  </si>
  <si>
    <t>批量同步Coface数据</t>
  </si>
  <si>
    <t>1. 确保有多条状态=关联客户的记录
2. 执行批量同步</t>
  </si>
  <si>
    <t>所有状态=关联客户的记录被触发，状态变为内外部数据集成（系统处理）</t>
  </si>
  <si>
    <t>批量同步成功</t>
  </si>
  <si>
    <t>TC-BULK-003</t>
  </si>
  <si>
    <t>F5.3.3</t>
  </si>
  <si>
    <t>批量生成处理报告</t>
  </si>
  <si>
    <t>1. 执行报告生成
2. 指定输出目录</t>
  </si>
  <si>
    <t>生成Excel格式的处理报告，包含成功/失败记录详情</t>
  </si>
  <si>
    <t>报告生成成功，内容完整</t>
  </si>
  <si>
    <t>执行人</t>
  </si>
  <si>
    <t>执行日期</t>
  </si>
  <si>
    <t>结果</t>
  </si>
  <si>
    <t>备注</t>
  </si>
  <si>
    <t>☐通过 ☐失败</t>
  </si>
  <si>
    <t>7.1 客户主数据字段扩展</t>
  </si>
  <si>
    <t>TC-PROF-001</t>
  </si>
  <si>
    <t>F7.1.1</t>
  </si>
  <si>
    <t>客户新增字段检查</t>
  </si>
  <si>
    <t>1. 打开客户表单
2. 查看字段列表</t>
  </si>
  <si>
    <t>以下字段存在：
- 黑名单客户
- 不予授信客户
选项集：1=是，0=否</t>
  </si>
  <si>
    <t>字段存在且类型正确</t>
  </si>
  <si>
    <t>TC-PROF-002</t>
  </si>
  <si>
    <t>F7.1.2</t>
  </si>
  <si>
    <t>客户主数据表 新增字段检查</t>
  </si>
  <si>
    <t>1. 打开客户主数据表表单
2. 查看字段列表</t>
  </si>
  <si>
    <t>黑名单客户、不予授信客户字段存在（同 account）</t>
  </si>
  <si>
    <t>字段存在</t>
  </si>
  <si>
    <t>TC-PROF-003</t>
  </si>
  <si>
    <t>F7.1.3</t>
  </si>
  <si>
    <t>双表字段同步验证</t>
  </si>
  <si>
    <t>步骤1（客户表单→客户主数据）: 修改 account.黑名单客户=1 → 保存 → 查看关联的 客户主数据表 记录
步骤2（客户主数据→客户表单）: 修改 客户主数据表.不予授信客户=1 → 保存 → 查看关联客户记录</t>
  </si>
  <si>
    <t>步骤1：客户主数据表.黑名单客户 同步为 1
步骤2：account.不予授信客户 同步为 1</t>
  </si>
  <si>
    <t>双向同步正确</t>
  </si>
  <si>
    <t>7.2 信用画像页签</t>
  </si>
  <si>
    <t>TC-PROF-004</t>
  </si>
  <si>
    <t>F7.2.1</t>
  </si>
  <si>
    <t>信用画像页签存在性</t>
  </si>
  <si>
    <t>1. 打开客户表单
2. 查看页签列表</t>
  </si>
  <si>
    <t>存在"信用画像"页签，点击可正常切换</t>
  </si>
  <si>
    <t>页签可见且可切换</t>
  </si>
  <si>
    <t>TC-PROF-005</t>
  </si>
  <si>
    <t>F7.2.3</t>
  </si>
  <si>
    <t>页签传参验证</t>
  </si>
  <si>
    <t>1. 打开任意客户记录
2. 切换到"信用画像"页签
3. 查看页面加载的数据</t>
  </si>
  <si>
    <t>画像页面加载的客户名称与当前客户记录一致</t>
  </si>
  <si>
    <t>数据匹配</t>
  </si>
  <si>
    <t>7.3 信用画像页面展示</t>
  </si>
  <si>
    <t>TC-PROF-006</t>
  </si>
  <si>
    <t>F7.3.1</t>
  </si>
  <si>
    <t>客户基本信息区域展示</t>
  </si>
  <si>
    <t>1. 打开信用画像页签
2. 查看"客户基本信息"区域</t>
  </si>
  <si>
    <t>显示：客户名称、客户类别、信用分、外部评级、客户等级、客户分级、重点尽调标志
客户分级根据客户类别动态显示（经销商→经销商分级；直销→直销客户分级）</t>
  </si>
  <si>
    <t>信息完整且正确</t>
  </si>
  <si>
    <t>TC-PROF-007</t>
  </si>
  <si>
    <t>F7.3.2</t>
  </si>
  <si>
    <t>信用评估失效提示</t>
  </si>
  <si>
    <t>步骤1（有效）: 打开 信用评估有效状态=是 的客户 → 信用分旁无失效提示
步骤2（失效）: 打开 信用评估有效状态=否 的客户 → 信用分旁显示"⚠️ 评估已失效"
步骤3（未评估）: 打开 信用评估有效状态 为空的客户 → 显示"⚠️ 评估已失效"</t>
  </si>
  <si>
    <t>TC-PROF-008</t>
  </si>
  <si>
    <t>F7.3.3</t>
  </si>
  <si>
    <t>信用基础标签列表展示</t>
  </si>
  <si>
    <t>1. 打开有标签数据的客户画像
2. 查看"信用基础标签和评分"区域</t>
  </si>
  <si>
    <t>列表显示：信用分类、指标名称、指标说明、指标值、评分值
数据与 客户信用标签表 一致</t>
  </si>
  <si>
    <t>数据正确，格式清晰</t>
  </si>
  <si>
    <t>TC-PROF-009</t>
  </si>
  <si>
    <t>标签数据过滤逻辑</t>
  </si>
  <si>
    <t>1. 准备测试数据：同一客户有多条标签记录，包含不同评分项目分类和是否评分标志
2. 查看画像页签标签列表</t>
  </si>
  <si>
    <t>仅显示：评分项目分类=综合指标 AND 是否评分=是 的记录
同一指标有多条时，仅显示更新日期最新的记录</t>
  </si>
  <si>
    <t>TC-PROF-010</t>
  </si>
  <si>
    <t>F7.3.4</t>
  </si>
  <si>
    <t>当前采购要求展示</t>
  </si>
  <si>
    <t>1. 查看"当前采购要求"区域</t>
  </si>
  <si>
    <t>显示：在手订单金额(USD)、首付款比例(%)、账期(天)、授信额度(USD)
（依赖LTC合同模块数据，如未对接则标注"数据待接入"）</t>
  </si>
  <si>
    <t>字段显示正确</t>
  </si>
  <si>
    <t>TC-PROF-011</t>
  </si>
  <si>
    <t>F7.3.5</t>
  </si>
  <si>
    <t>重点尽调专家意见展示</t>
  </si>
  <si>
    <t>步骤1（是）: 打开 重点尽调标志=1 的客户 → 显示"重点尽调专家意见"区域
步骤2（否）: 打开 重点尽调标志=0 的客户 → 不显示该区域</t>
  </si>
  <si>
    <t>步骤1显示；步骤2隐藏</t>
  </si>
  <si>
    <t>显隐控制正确</t>
  </si>
  <si>
    <t>7.4 客户飞轮图形化</t>
  </si>
  <si>
    <t>TC-PROF-012</t>
  </si>
  <si>
    <t>F7.4.2</t>
  </si>
  <si>
    <t>客户飞轮页面打开</t>
  </si>
  <si>
    <t>1. 在画像页签点击"客户飞轮"图标</t>
  </si>
  <si>
    <t>新窗口/新标签页打开飞轮页面，地址包含 buyercode 参数</t>
  </si>
  <si>
    <t>页面正常打开</t>
  </si>
  <si>
    <t>TC-PROF-013</t>
  </si>
  <si>
    <t>F7.4.3</t>
  </si>
  <si>
    <t>飞轮旭日图数据渲染</t>
  </si>
  <si>
    <t>1. 打开飞轮页面
2. 观察图形渲染</t>
  </si>
  <si>
    <t>正确渲染旭日图分层图形：
- 4 个一级分类（客户实力/客户财务/宏观市场/历史交易）
- 各分类下包含具体指标子项
- 图形颜色、大小与得分值匹配</t>
  </si>
  <si>
    <t>图形渲染正确，数据与标签表一致</t>
  </si>
  <si>
    <t>7.5 内部接口</t>
  </si>
  <si>
    <t>TC-PROF-014</t>
  </si>
  <si>
    <t>F7.5.1~F7.5.3</t>
  </si>
  <si>
    <t>信用标签评分查询接口</t>
  </si>
  <si>
    <t>1. 调用接口，传入有效客户编码（如测试客户 buyercode）
2. 查看返回结果</t>
  </si>
  <si>
    <t>status="1"，返回该客户最新有效评估的标签评分列表，包含：评分项目分类、内外部、指标名称、得分值</t>
  </si>
  <si>
    <t>返回数据正确</t>
  </si>
  <si>
    <t>TC-PROF-015</t>
  </si>
  <si>
    <t>F7.5.2</t>
  </si>
  <si>
    <t>接口参数校验</t>
  </si>
  <si>
    <t>步骤1（空编码）: 传入 客户编码="" → status="0"，message 包含"客户编码不能为空"
步骤2（无效编码）: 传入不存在的客户编码 → status="1"，data 为空列表
步骤3（缺失参数）: 不传 客户编码 → status="0"，返回错误信息</t>
  </si>
  <si>
    <t>7.6 画像权限控制</t>
  </si>
  <si>
    <t>TC-PROF-016</t>
  </si>
  <si>
    <t>F7.6.1</t>
  </si>
  <si>
    <t>画像权限-营销人员</t>
  </si>
  <si>
    <t>1. 使用营销人员账号登录
2. 打开本人负责客户的画像
3. 打开其他营销人员的客户画像</t>
  </si>
  <si>
    <t>步骤2：正常显示
步骤3：显示"无权限查看该客户信用画像"或页面空白</t>
  </si>
  <si>
    <t>权限控制生效</t>
  </si>
  <si>
    <t>TC-PROF-017</t>
  </si>
  <si>
    <t>F7.6.4</t>
  </si>
  <si>
    <t>画像权限-总部风控</t>
  </si>
  <si>
    <t>1. 使用总部风控账号登录
2. 打开任意客户的画像</t>
  </si>
  <si>
    <t>正常显示所有客户的信用画像</t>
  </si>
  <si>
    <t>全集团数据可见</t>
  </si>
  <si>
    <t>7.7 画像应用集成</t>
  </si>
  <si>
    <t>TC-PROF-018</t>
  </si>
  <si>
    <t>F7.7.1~F7.7.4</t>
  </si>
  <si>
    <t>画像应用独立调用</t>
  </si>
  <si>
    <t>1. 直接通过地址访问画像页面：`/页面资源/信用画像页面地址（含客户ID和显示模式参数）`
2. 验证页面数据加载
3. 切换 嵌入模式 验证隐藏导航</t>
  </si>
  <si>
    <t>页面正常加载客户数据，独立模式显示完整头部，嵌入模式隐藏头部导航</t>
  </si>
  <si>
    <t>独立调用正常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</si>
</sst>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  <font>
      <sz val="11"/>
      <color theme="1"/>
      <name val="汉仪书宋二KW"/>
      <charset val="134"/>
    </font>
  </fonts>
  <fills count="3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2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14" fontId="5" fillId="0" borderId="4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/>
    <xf numFmtId="0" fontId="6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8" fillId="2" borderId="0" xfId="0" applyFont="1" applyFill="1" applyAlignment="1">
      <alignment horizontal="left" vertical="center"/>
    </xf>
    <xf numFmtId="0" fontId="0" fillId="6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3" dbFileVersion="0" changeLogVersion="0">
    <open main="162" threadCnt="1"/>
    <sheetInfos>
      <sheetInfo cellCmpFml="0" sheetStid="1">
        <open threadCnt="1"/>
      </sheetInfo>
      <sheetInfo cellCmpFml="0" sheetStid="2">
        <open threadCnt="1"/>
      </sheetInfo>
      <sheetInfo cellCmpFml="1" sheetStid="3">
        <open main="2" threadCnt="1"/>
      </sheetInfo>
      <sheetInfo cellCmpFml="0" sheetStid="4">
        <open main="1" threadCnt="1"/>
      </sheetInfo>
      <sheetInfo cellCmpFml="22" sheetStid="10">
        <open main="2" threadCnt="1"/>
      </sheetInfo>
      <sheetInfo cellCmpFml="0" sheetStid="5">
        <open threadCnt="1"/>
      </sheetInfo>
      <sheetInfo cellCmpFml="0" sheetStid="6">
        <open threadCnt="1"/>
      </sheetInfo>
      <sheetInfo cellCmpFml="0" sheetStid="7">
        <open threadCnt="1"/>
      </sheetInfo>
      <sheetInfo cellCmpFml="0" sheetStid="8">
        <open threadCnt="1"/>
      </sheetInfo>
      <sheetInfo cellCmpFml="0" sheetStid="9">
        <open main="2"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pn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www.wps.cn/officeDocument/2023/relationships/woinfos" Target="woinfos.xml"/><Relationship Id="rId16" Type="http://schemas.openxmlformats.org/officeDocument/2006/relationships/styles" Target="styles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www.wps.cn/officeDocument/2020/cellImage" Target="cellimag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2" name="ID_3F28728BE2B549928C99DEC3D9F98971" descr="post_object_image_1029407024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4" name="ID_4D0E0BC326824489BBAD0DAD38F33E0A" descr="post_object_image_2886311300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5" name="ID_0EA4DED48EA940DE90B3DC1C15710F88" descr="post_object_image_562161810"/>
        <xdr:cNvPicPr/>
      </xdr:nvPicPr>
      <xdr:blipFill>
        <a:blip r:embed="rId3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6" name="ID_346B95F7FCBF492A88771B49DA861481" descr="post_object_image_315231191"/>
        <xdr:cNvPicPr/>
      </xdr:nvPicPr>
      <xdr:blipFill>
        <a:blip r:embed="rId4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7" name="ID_B97C678571054D0FB1B5D3A1F1CA7044" descr="post_object_image_2881961522"/>
        <xdr:cNvPicPr/>
      </xdr:nvPicPr>
      <xdr:blipFill>
        <a:blip r:embed="rId5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26</xdr:row>
      <xdr:rowOff>38100</xdr:rowOff>
    </xdr:to>
    <xdr:pic>
      <xdr:nvPicPr>
        <xdr:cNvPr id="9" name="ID_BB7A9D319FB54EA5843EEDAA0586B0E2" descr="post_object_image_464888868"/>
        <xdr:cNvPicPr/>
      </xdr:nvPicPr>
      <xdr:blipFill>
        <a:blip r:embed="rId6"/>
        <a:stretch>
          <a:fillRect/>
        </a:stretch>
      </xdr:blipFill>
      <xdr:spPr>
        <a:xfrm>
          <a:off x="0" y="0"/>
          <a:ext cx="9144000" cy="4495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10" name="ID_53073D78004240F69064826F88538259" descr="post_object_image_2754877655"/>
        <xdr:cNvPicPr/>
      </xdr:nvPicPr>
      <xdr:blipFill>
        <a:blip r:embed="rId7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11" name="ID_9FB67B68B91A4F3FB7811B3A64CDB74B" descr="post_object_image_4236935505"/>
        <xdr:cNvPicPr/>
      </xdr:nvPicPr>
      <xdr:blipFill>
        <a:blip r:embed="rId8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12" name="ID_5FA8D6658B0E43E593CA863CB1284611" descr="post_object_image_31562951"/>
        <xdr:cNvPicPr/>
      </xdr:nvPicPr>
      <xdr:blipFill>
        <a:blip r:embed="rId9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14" name="ID_3B7F2B842F4B47359EB521C78535D2A7" descr="post_object_image_3493657535"/>
        <xdr:cNvPicPr/>
      </xdr:nvPicPr>
      <xdr:blipFill>
        <a:blip r:embed="rId10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15" name="ID_9574239BB6DB4802920116CC904F83B1" descr="post_object_image_663587123"/>
        <xdr:cNvPicPr/>
      </xdr:nvPicPr>
      <xdr:blipFill>
        <a:blip r:embed="rId11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16" name="ID_458526B2727A4A80B13ECAFC74D88A74" descr="post_object_image_1006022206"/>
        <xdr:cNvPicPr/>
      </xdr:nvPicPr>
      <xdr:blipFill>
        <a:blip r:embed="rId12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18" name="ID_945E985917054FAEB475A647C9DA300D" descr="post_object_image_1233820514"/>
        <xdr:cNvPicPr/>
      </xdr:nvPicPr>
      <xdr:blipFill>
        <a:blip r:embed="rId13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3" name="ID_E08ADF97EA4549BEBDC4E53E8E9085AE" descr="post_object_image_2334614732"/>
        <xdr:cNvPicPr/>
      </xdr:nvPicPr>
      <xdr:blipFill>
        <a:blip r:embed="rId14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33</xdr:row>
      <xdr:rowOff>127000</xdr:rowOff>
    </xdr:to>
    <xdr:pic>
      <xdr:nvPicPr>
        <xdr:cNvPr id="8" name="ID_17AA9F0655A14E91B9E3B8ACBF50D9E1" descr="post_object_image_3134875678"/>
        <xdr:cNvPicPr/>
      </xdr:nvPicPr>
      <xdr:blipFill>
        <a:blip r:embed="rId15"/>
        <a:stretch>
          <a:fillRect/>
        </a:stretch>
      </xdr:blipFill>
      <xdr:spPr>
        <a:xfrm>
          <a:off x="0" y="0"/>
          <a:ext cx="9144000" cy="578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33</xdr:row>
      <xdr:rowOff>127000</xdr:rowOff>
    </xdr:to>
    <xdr:pic>
      <xdr:nvPicPr>
        <xdr:cNvPr id="13" name="ID_6C98175069724F8DB6DB066D41902906" descr="post_object_image_3686940131"/>
        <xdr:cNvPicPr/>
      </xdr:nvPicPr>
      <xdr:blipFill>
        <a:blip r:embed="rId16"/>
        <a:stretch>
          <a:fillRect/>
        </a:stretch>
      </xdr:blipFill>
      <xdr:spPr>
        <a:xfrm>
          <a:off x="0" y="0"/>
          <a:ext cx="9144000" cy="578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17" name="ID_291307E6916A4D3BB85107ABD654831D" descr="post_object_image_3441626769"/>
        <xdr:cNvPicPr/>
      </xdr:nvPicPr>
      <xdr:blipFill>
        <a:blip r:embed="rId17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19" name="ID_3544F504343E4E569A46C71ACFB51D4F" descr="post_object_image_868544667"/>
        <xdr:cNvPicPr/>
      </xdr:nvPicPr>
      <xdr:blipFill>
        <a:blip r:embed="rId18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32</xdr:row>
      <xdr:rowOff>0</xdr:rowOff>
    </xdr:to>
    <xdr:pic>
      <xdr:nvPicPr>
        <xdr:cNvPr id="20" name="ID_297F55A331B94093BB98869ECF59770D" descr="post_object_image_488579818"/>
        <xdr:cNvPicPr/>
      </xdr:nvPicPr>
      <xdr:blipFill>
        <a:blip r:embed="rId19"/>
        <a:stretch>
          <a:fillRect/>
        </a:stretch>
      </xdr:blipFill>
      <xdr:spPr>
        <a:xfrm>
          <a:off x="0" y="0"/>
          <a:ext cx="9144000" cy="5486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13</xdr:row>
      <xdr:rowOff>164465</xdr:rowOff>
    </xdr:to>
    <xdr:pic>
      <xdr:nvPicPr>
        <xdr:cNvPr id="21" name="ID_5F984EF0A11A4376BEEBBD3095F7F231" descr="post_object_image_984489953"/>
        <xdr:cNvPicPr/>
      </xdr:nvPicPr>
      <xdr:blipFill>
        <a:blip r:embed="rId20"/>
        <a:stretch>
          <a:fillRect/>
        </a:stretch>
      </xdr:blipFill>
      <xdr:spPr>
        <a:xfrm>
          <a:off x="0" y="0"/>
          <a:ext cx="9144000" cy="23933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228600</xdr:colOff>
      <xdr:row>10</xdr:row>
      <xdr:rowOff>0</xdr:rowOff>
    </xdr:to>
    <xdr:pic>
      <xdr:nvPicPr>
        <xdr:cNvPr id="22" name="ID_DDD9109E29744C848C564385C4FCB274" descr="post_object_image_3929963851"/>
        <xdr:cNvPicPr/>
      </xdr:nvPicPr>
      <xdr:blipFill>
        <a:blip r:embed="rId21"/>
        <a:stretch>
          <a:fillRect/>
        </a:stretch>
      </xdr:blipFill>
      <xdr:spPr>
        <a:xfrm>
          <a:off x="0" y="0"/>
          <a:ext cx="5715000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152400</xdr:colOff>
      <xdr:row>19</xdr:row>
      <xdr:rowOff>104775</xdr:rowOff>
    </xdr:to>
    <xdr:pic>
      <xdr:nvPicPr>
        <xdr:cNvPr id="23" name="ID_CE34E69A9A724BEEB36B80BB1A8925FF" descr="post_object_image_4269127364"/>
        <xdr:cNvPicPr/>
      </xdr:nvPicPr>
      <xdr:blipFill>
        <a:blip r:embed="rId22"/>
        <a:stretch>
          <a:fillRect/>
        </a:stretch>
      </xdr:blipFill>
      <xdr:spPr>
        <a:xfrm>
          <a:off x="0" y="0"/>
          <a:ext cx="9067800" cy="3362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647700</xdr:colOff>
      <xdr:row>8</xdr:row>
      <xdr:rowOff>19050</xdr:rowOff>
    </xdr:to>
    <xdr:pic>
      <xdr:nvPicPr>
        <xdr:cNvPr id="24" name="ID_5255489D1E344491A4400640C5ABAD01" descr="post_object_image_830822614"/>
        <xdr:cNvPicPr/>
      </xdr:nvPicPr>
      <xdr:blipFill>
        <a:blip r:embed="rId23"/>
        <a:stretch>
          <a:fillRect/>
        </a:stretch>
      </xdr:blipFill>
      <xdr:spPr>
        <a:xfrm>
          <a:off x="0" y="0"/>
          <a:ext cx="8191500" cy="1390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33</xdr:row>
      <xdr:rowOff>127000</xdr:rowOff>
    </xdr:to>
    <xdr:pic>
      <xdr:nvPicPr>
        <xdr:cNvPr id="25" name="ID_6B7D5883889D429CB0737284718E6CBF" descr="post_object_image_3478945859"/>
        <xdr:cNvPicPr/>
      </xdr:nvPicPr>
      <xdr:blipFill>
        <a:blip r:embed="rId24"/>
        <a:stretch>
          <a:fillRect/>
        </a:stretch>
      </xdr:blipFill>
      <xdr:spPr>
        <a:xfrm>
          <a:off x="0" y="0"/>
          <a:ext cx="9144000" cy="5784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13</xdr:col>
      <xdr:colOff>228600</xdr:colOff>
      <xdr:row>33</xdr:row>
      <xdr:rowOff>97155</xdr:rowOff>
    </xdr:to>
    <xdr:pic>
      <xdr:nvPicPr>
        <xdr:cNvPr id="26" name="ID_FCF1856BAF7643B1BA7F57085F81CCB8" descr="post_object_image_1772170760"/>
        <xdr:cNvPicPr/>
      </xdr:nvPicPr>
      <xdr:blipFill>
        <a:blip r:embed="rId25"/>
        <a:stretch>
          <a:fillRect/>
        </a:stretch>
      </xdr:blipFill>
      <xdr:spPr>
        <a:xfrm>
          <a:off x="0" y="0"/>
          <a:ext cx="9144000" cy="5755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3.5" outlineLevelCol="4"/>
  <cols>
    <col min="1" max="1" width="23.25" customWidth="1"/>
    <col min="2" max="2" width="24.75" customWidth="1"/>
    <col min="3" max="3" width="23.375" customWidth="1"/>
    <col min="4" max="4" width="60" customWidth="1"/>
    <col min="5" max="5" width="6.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7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4.25" spans="1: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ht="27" spans="1:5">
      <c r="A4" s="3" t="s">
        <v>10</v>
      </c>
      <c r="B4" s="3" t="s">
        <v>11</v>
      </c>
      <c r="C4" s="3" t="s">
        <v>14</v>
      </c>
      <c r="D4" s="3" t="s">
        <v>15</v>
      </c>
      <c r="E4" s="3" t="s">
        <v>9</v>
      </c>
    </row>
    <row r="5" ht="27" spans="1:5">
      <c r="A5" s="3" t="s">
        <v>10</v>
      </c>
      <c r="B5" s="3" t="s">
        <v>11</v>
      </c>
      <c r="C5" s="3" t="s">
        <v>16</v>
      </c>
      <c r="D5" s="3" t="s">
        <v>17</v>
      </c>
      <c r="E5" s="3" t="s">
        <v>9</v>
      </c>
    </row>
    <row r="6" ht="14.25" spans="1:5">
      <c r="A6" s="3" t="s">
        <v>10</v>
      </c>
      <c r="B6" s="3" t="s">
        <v>11</v>
      </c>
      <c r="C6" s="3" t="s">
        <v>18</v>
      </c>
      <c r="D6" s="3" t="s">
        <v>19</v>
      </c>
      <c r="E6" s="3" t="s">
        <v>9</v>
      </c>
    </row>
    <row r="7" ht="14.25" spans="1:5">
      <c r="A7" s="3" t="s">
        <v>10</v>
      </c>
      <c r="B7" s="3" t="s">
        <v>20</v>
      </c>
      <c r="C7" s="3" t="s">
        <v>21</v>
      </c>
      <c r="D7" s="3" t="s">
        <v>22</v>
      </c>
      <c r="E7" s="3" t="s">
        <v>9</v>
      </c>
    </row>
    <row r="8" ht="27" spans="1:5">
      <c r="A8" s="3" t="s">
        <v>10</v>
      </c>
      <c r="B8" s="3" t="s">
        <v>20</v>
      </c>
      <c r="C8" s="3" t="s">
        <v>23</v>
      </c>
      <c r="D8" s="3" t="s">
        <v>24</v>
      </c>
      <c r="E8" s="3" t="s">
        <v>9</v>
      </c>
    </row>
    <row r="9" ht="14.25" spans="1:5">
      <c r="A9" s="3" t="s">
        <v>10</v>
      </c>
      <c r="B9" s="3" t="s">
        <v>20</v>
      </c>
      <c r="C9" s="3" t="s">
        <v>25</v>
      </c>
      <c r="D9" s="3" t="s">
        <v>26</v>
      </c>
      <c r="E9" s="3" t="s">
        <v>9</v>
      </c>
    </row>
    <row r="10" ht="27" spans="1:5">
      <c r="A10" s="3" t="s">
        <v>10</v>
      </c>
      <c r="B10" s="3" t="s">
        <v>27</v>
      </c>
      <c r="C10" s="3" t="s">
        <v>28</v>
      </c>
      <c r="D10" s="3" t="s">
        <v>29</v>
      </c>
      <c r="E10" s="3" t="s">
        <v>9</v>
      </c>
    </row>
    <row r="11" ht="14.25" spans="1:5">
      <c r="A11" s="3" t="s">
        <v>30</v>
      </c>
      <c r="B11" s="3" t="s">
        <v>31</v>
      </c>
      <c r="C11" s="3" t="s">
        <v>32</v>
      </c>
      <c r="D11" s="3" t="s">
        <v>33</v>
      </c>
      <c r="E11" s="3" t="s">
        <v>9</v>
      </c>
    </row>
    <row r="12" ht="14.25" spans="1:5">
      <c r="A12" s="3" t="s">
        <v>30</v>
      </c>
      <c r="B12" s="3" t="s">
        <v>34</v>
      </c>
      <c r="C12" s="3" t="s">
        <v>35</v>
      </c>
      <c r="D12" s="3" t="s">
        <v>36</v>
      </c>
      <c r="E12" s="3" t="s">
        <v>9</v>
      </c>
    </row>
    <row r="13" ht="14.25" spans="1:5">
      <c r="A13" s="3" t="s">
        <v>30</v>
      </c>
      <c r="B13" s="3" t="s">
        <v>37</v>
      </c>
      <c r="C13" s="3" t="s">
        <v>38</v>
      </c>
      <c r="D13" s="3" t="s">
        <v>39</v>
      </c>
      <c r="E13" s="3" t="s">
        <v>9</v>
      </c>
    </row>
    <row r="14" ht="14.25" spans="1:5">
      <c r="A14" s="3" t="s">
        <v>30</v>
      </c>
      <c r="B14" s="3" t="s">
        <v>40</v>
      </c>
      <c r="C14" s="3" t="s">
        <v>41</v>
      </c>
      <c r="D14" s="3" t="s">
        <v>42</v>
      </c>
      <c r="E14" s="3" t="s">
        <v>9</v>
      </c>
    </row>
    <row r="15" ht="14.25" spans="1:5">
      <c r="A15" s="3" t="s">
        <v>43</v>
      </c>
      <c r="B15" s="3" t="s">
        <v>44</v>
      </c>
      <c r="C15" s="3" t="s">
        <v>45</v>
      </c>
      <c r="D15" s="3" t="s">
        <v>46</v>
      </c>
      <c r="E15" s="3" t="s">
        <v>9</v>
      </c>
    </row>
    <row r="16" ht="14.25" spans="1:5">
      <c r="A16" s="3" t="s">
        <v>47</v>
      </c>
      <c r="B16" s="3" t="s">
        <v>48</v>
      </c>
      <c r="C16" s="3" t="s">
        <v>45</v>
      </c>
      <c r="D16" s="3" t="s">
        <v>49</v>
      </c>
      <c r="E16" s="3" t="s">
        <v>9</v>
      </c>
    </row>
    <row r="17" ht="14.25" spans="1:5">
      <c r="A17" s="3" t="s">
        <v>50</v>
      </c>
      <c r="B17" s="3" t="s">
        <v>51</v>
      </c>
      <c r="C17" s="3" t="s">
        <v>45</v>
      </c>
      <c r="D17" s="3" t="s">
        <v>52</v>
      </c>
      <c r="E17" s="3" t="s">
        <v>9</v>
      </c>
    </row>
    <row r="18" ht="14.25" spans="1:5">
      <c r="A18" s="3" t="s">
        <v>53</v>
      </c>
      <c r="B18" s="3" t="s">
        <v>54</v>
      </c>
      <c r="C18" s="3" t="s">
        <v>55</v>
      </c>
      <c r="D18" s="3" t="s">
        <v>56</v>
      </c>
      <c r="E18" s="3" t="s">
        <v>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A1" sqref="A1:D1"/>
    </sheetView>
  </sheetViews>
  <sheetFormatPr defaultColWidth="9" defaultRowHeight="13.5" outlineLevelCol="3"/>
  <cols>
    <col min="1" max="1" width="19" customWidth="1"/>
    <col min="2" max="2" width="50" customWidth="1"/>
    <col min="3" max="3" width="60" customWidth="1"/>
    <col min="4" max="4" width="24" customWidth="1"/>
  </cols>
  <sheetData>
    <row r="1" spans="1:4">
      <c r="A1" s="1" t="s">
        <v>57</v>
      </c>
    </row>
    <row r="2" spans="1:4">
      <c r="A2" s="2" t="s">
        <v>58</v>
      </c>
      <c r="B2" s="2" t="s">
        <v>59</v>
      </c>
      <c r="C2" s="2" t="s">
        <v>60</v>
      </c>
      <c r="D2" s="2" t="s">
        <v>61</v>
      </c>
    </row>
    <row r="3" ht="27" spans="1:4">
      <c r="A3" s="3" t="s">
        <v>62</v>
      </c>
      <c r="B3" s="3" t="s">
        <v>63</v>
      </c>
      <c r="C3" s="3" t="s">
        <v>64</v>
      </c>
      <c r="D3" s="3" t="s">
        <v>65</v>
      </c>
    </row>
    <row r="4" ht="27" spans="1:4">
      <c r="A4" s="3" t="s">
        <v>66</v>
      </c>
      <c r="B4" s="3" t="s">
        <v>67</v>
      </c>
      <c r="C4" s="3" t="s">
        <v>68</v>
      </c>
      <c r="D4" s="3" t="s">
        <v>69</v>
      </c>
    </row>
    <row r="6" spans="1:4">
      <c r="A6" s="1" t="s">
        <v>70</v>
      </c>
    </row>
    <row r="7" spans="1:4">
      <c r="A7" s="2" t="s">
        <v>71</v>
      </c>
      <c r="B7" s="2" t="s">
        <v>4</v>
      </c>
      <c r="C7" s="2" t="s">
        <v>72</v>
      </c>
    </row>
    <row r="8" ht="14.25" spans="1:4">
      <c r="A8" s="3" t="s">
        <v>73</v>
      </c>
      <c r="B8" s="3" t="s">
        <v>74</v>
      </c>
      <c r="C8" s="3" t="s">
        <v>75</v>
      </c>
    </row>
    <row r="9" ht="40.5" spans="1:4">
      <c r="A9" s="3" t="s">
        <v>76</v>
      </c>
      <c r="B9" s="3" t="s">
        <v>74</v>
      </c>
      <c r="C9" s="3" t="s">
        <v>77</v>
      </c>
    </row>
    <row r="10" ht="14.25" spans="1:4">
      <c r="A10" s="3" t="s">
        <v>78</v>
      </c>
      <c r="B10" s="3" t="s">
        <v>74</v>
      </c>
      <c r="C10" s="3" t="s">
        <v>79</v>
      </c>
    </row>
    <row r="11" ht="14.25" spans="1:4">
      <c r="A11" s="3" t="s">
        <v>80</v>
      </c>
      <c r="B11" s="3" t="s">
        <v>74</v>
      </c>
      <c r="C11" s="3" t="s">
        <v>81</v>
      </c>
    </row>
    <row r="13" spans="1:4">
      <c r="A13" s="1" t="s">
        <v>82</v>
      </c>
    </row>
    <row r="14" spans="1:4">
      <c r="A14" s="2" t="s">
        <v>83</v>
      </c>
      <c r="B14" s="2" t="s">
        <v>84</v>
      </c>
      <c r="C14" s="2" t="s">
        <v>85</v>
      </c>
      <c r="D14" s="2" t="s">
        <v>86</v>
      </c>
    </row>
    <row r="15" spans="1:4">
      <c r="A15" s="3" t="s">
        <v>87</v>
      </c>
      <c r="B15" s="3" t="s">
        <v>88</v>
      </c>
      <c r="C15" s="3" t="s">
        <v>89</v>
      </c>
      <c r="D15" s="3" t="s">
        <v>90</v>
      </c>
    </row>
    <row r="16" spans="1:4">
      <c r="A16" s="3" t="s">
        <v>91</v>
      </c>
      <c r="B16" s="3" t="s">
        <v>92</v>
      </c>
      <c r="C16" s="3" t="s">
        <v>93</v>
      </c>
      <c r="D16" s="3" t="s">
        <v>94</v>
      </c>
    </row>
    <row r="17" spans="1:4">
      <c r="A17" s="3" t="s">
        <v>95</v>
      </c>
      <c r="B17" s="3" t="s">
        <v>96</v>
      </c>
      <c r="C17" s="3" t="s">
        <v>97</v>
      </c>
      <c r="D17" s="3" t="s">
        <v>98</v>
      </c>
    </row>
    <row r="18" spans="1:4">
      <c r="A18" s="3" t="s">
        <v>99</v>
      </c>
      <c r="B18" s="3" t="s">
        <v>100</v>
      </c>
      <c r="C18" s="3" t="s">
        <v>101</v>
      </c>
      <c r="D18" s="3" t="s">
        <v>102</v>
      </c>
    </row>
    <row r="19" spans="1:4">
      <c r="A19" s="3" t="s">
        <v>103</v>
      </c>
      <c r="B19" s="3" t="s">
        <v>104</v>
      </c>
      <c r="C19" s="3" t="s">
        <v>105</v>
      </c>
      <c r="D19" s="3" t="s">
        <v>106</v>
      </c>
    </row>
    <row r="20" spans="1:4">
      <c r="A20" s="3" t="s">
        <v>107</v>
      </c>
      <c r="B20" s="3" t="s">
        <v>108</v>
      </c>
      <c r="C20" s="3" t="s">
        <v>109</v>
      </c>
      <c r="D20" s="3" t="s">
        <v>106</v>
      </c>
    </row>
    <row r="21" spans="1:4">
      <c r="A21" s="3" t="s">
        <v>110</v>
      </c>
      <c r="B21" s="3" t="s">
        <v>111</v>
      </c>
      <c r="C21" s="3" t="s">
        <v>112</v>
      </c>
      <c r="D21" s="3" t="s">
        <v>113</v>
      </c>
    </row>
    <row r="23" spans="1:4">
      <c r="A23" s="1" t="s">
        <v>114</v>
      </c>
    </row>
    <row r="24" spans="1:4">
      <c r="A24" s="2" t="s">
        <v>115</v>
      </c>
      <c r="B24" s="2" t="s">
        <v>116</v>
      </c>
      <c r="C24" s="2" t="s">
        <v>61</v>
      </c>
    </row>
    <row r="25" spans="1:4">
      <c r="A25" s="3" t="s">
        <v>117</v>
      </c>
      <c r="B25" s="3" t="s">
        <v>118</v>
      </c>
      <c r="C25" s="3" t="s">
        <v>119</v>
      </c>
    </row>
    <row r="26" spans="1:4">
      <c r="A26" s="3" t="s">
        <v>120</v>
      </c>
      <c r="B26" s="3" t="s">
        <v>121</v>
      </c>
      <c r="C26" s="3" t="s">
        <v>122</v>
      </c>
    </row>
    <row r="27" spans="1:4">
      <c r="A27" s="3" t="s">
        <v>123</v>
      </c>
      <c r="B27" s="3" t="s">
        <v>124</v>
      </c>
      <c r="C27" s="3" t="s">
        <v>125</v>
      </c>
    </row>
    <row r="28" spans="1:4">
      <c r="A28" s="3" t="s">
        <v>126</v>
      </c>
      <c r="B28" s="3" t="s">
        <v>118</v>
      </c>
      <c r="C28" s="3" t="s">
        <v>127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A1:D1"/>
    <mergeCell ref="A6:C6"/>
    <mergeCell ref="A13:D13"/>
    <mergeCell ref="A23:C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"/>
  <sheetViews>
    <sheetView zoomScale="90" zoomScaleNormal="90" topLeftCell="I90" workbookViewId="0">
      <selection activeCell="I90" sqref="I90"/>
    </sheetView>
  </sheetViews>
  <sheetFormatPr defaultColWidth="9" defaultRowHeight="13.5"/>
  <cols>
    <col min="1" max="1" width="14.875" customWidth="1"/>
    <col min="2" max="2" width="15" customWidth="1"/>
    <col min="3" max="3" width="23" customWidth="1"/>
    <col min="4" max="4" width="57.625" customWidth="1"/>
    <col min="5" max="5" width="53.375" customWidth="1"/>
    <col min="6" max="6" width="18.125" customWidth="1"/>
    <col min="7" max="7" width="8.875" customWidth="1"/>
    <col min="8" max="8" width="8.625" customWidth="1"/>
    <col min="9" max="9" width="12.5"/>
  </cols>
  <sheetData>
    <row r="1" spans="1:8">
      <c r="A1" s="1" t="s">
        <v>128</v>
      </c>
    </row>
    <row r="2" spans="1:8">
      <c r="A2" s="2" t="s">
        <v>129</v>
      </c>
      <c r="B2" s="2" t="s">
        <v>130</v>
      </c>
      <c r="C2" s="2" t="s">
        <v>131</v>
      </c>
      <c r="D2" s="2" t="s">
        <v>132</v>
      </c>
      <c r="E2" s="2" t="s">
        <v>133</v>
      </c>
      <c r="F2" s="2" t="s">
        <v>134</v>
      </c>
      <c r="G2" s="2" t="s">
        <v>135</v>
      </c>
      <c r="H2" s="2" t="s">
        <v>136</v>
      </c>
    </row>
    <row r="3" ht="135" spans="1:8">
      <c r="A3" s="3" t="s">
        <v>137</v>
      </c>
      <c r="B3" s="3" t="s">
        <v>138</v>
      </c>
      <c r="C3" s="3" t="s">
        <v>139</v>
      </c>
      <c r="D3" s="3" t="s">
        <v>140</v>
      </c>
      <c r="E3" s="20" t="s">
        <v>141</v>
      </c>
      <c r="F3" s="3" t="s">
        <v>142</v>
      </c>
      <c r="G3" s="3" t="s">
        <v>143</v>
      </c>
      <c r="H3" s="3" t="s">
        <v>144</v>
      </c>
    </row>
    <row r="4" ht="67.5" spans="1:8">
      <c r="A4" s="3" t="s">
        <v>145</v>
      </c>
      <c r="B4" s="3" t="s">
        <v>146</v>
      </c>
      <c r="C4" s="3" t="s">
        <v>147</v>
      </c>
      <c r="D4" s="3" t="s">
        <v>148</v>
      </c>
      <c r="E4" s="3" t="s">
        <v>149</v>
      </c>
      <c r="F4" s="36" t="s">
        <v>150</v>
      </c>
      <c r="G4" s="3" t="s">
        <v>143</v>
      </c>
      <c r="H4" s="3" t="s">
        <v>151</v>
      </c>
    </row>
    <row r="5" ht="27" spans="1:8">
      <c r="A5" s="3" t="s">
        <v>152</v>
      </c>
      <c r="B5" s="3" t="s">
        <v>153</v>
      </c>
      <c r="C5" s="3" t="s">
        <v>154</v>
      </c>
      <c r="D5" s="3" t="s">
        <v>155</v>
      </c>
      <c r="E5" s="3" t="s">
        <v>156</v>
      </c>
      <c r="F5" s="3" t="s">
        <v>157</v>
      </c>
      <c r="G5" s="3" t="s">
        <v>143</v>
      </c>
      <c r="H5" s="3" t="s">
        <v>144</v>
      </c>
    </row>
    <row r="6" ht="67.5" spans="1:8">
      <c r="A6" s="3" t="s">
        <v>158</v>
      </c>
      <c r="B6" s="3" t="s">
        <v>159</v>
      </c>
      <c r="C6" s="3" t="s">
        <v>160</v>
      </c>
      <c r="D6" s="39" t="s">
        <v>161</v>
      </c>
      <c r="E6" s="39" t="s">
        <v>162</v>
      </c>
      <c r="F6" s="36" t="s">
        <v>163</v>
      </c>
      <c r="G6" s="3" t="s">
        <v>143</v>
      </c>
      <c r="H6" s="3" t="s">
        <v>151</v>
      </c>
    </row>
    <row r="7" ht="27" spans="1:8">
      <c r="A7" s="3" t="s">
        <v>164</v>
      </c>
      <c r="B7" s="3" t="s">
        <v>165</v>
      </c>
      <c r="C7" s="3" t="s">
        <v>166</v>
      </c>
      <c r="D7" s="3" t="s">
        <v>167</v>
      </c>
      <c r="E7" s="40" t="s">
        <v>168</v>
      </c>
      <c r="F7" s="3" t="s">
        <v>169</v>
      </c>
      <c r="G7" s="3" t="s">
        <v>143</v>
      </c>
      <c r="H7" s="3" t="s">
        <v>144</v>
      </c>
    </row>
    <row r="9" spans="1:8">
      <c r="A9" s="41" t="s">
        <v>170</v>
      </c>
    </row>
    <row r="10" spans="1:8">
      <c r="A10" s="2" t="s">
        <v>129</v>
      </c>
      <c r="B10" s="2" t="s">
        <v>130</v>
      </c>
      <c r="C10" s="2" t="s">
        <v>131</v>
      </c>
      <c r="D10" s="2" t="s">
        <v>132</v>
      </c>
      <c r="E10" s="2" t="s">
        <v>133</v>
      </c>
      <c r="F10" s="2" t="s">
        <v>134</v>
      </c>
      <c r="G10" s="2" t="s">
        <v>135</v>
      </c>
      <c r="H10" s="2" t="s">
        <v>136</v>
      </c>
    </row>
    <row r="11" spans="1:8">
      <c r="A11" s="3" t="s">
        <v>171</v>
      </c>
      <c r="B11" s="3" t="s">
        <v>172</v>
      </c>
      <c r="C11" s="3" t="s">
        <v>173</v>
      </c>
      <c r="D11" s="3" t="s">
        <v>174</v>
      </c>
      <c r="E11" s="3" t="s">
        <v>175</v>
      </c>
      <c r="F11" s="3" t="s">
        <v>176</v>
      </c>
      <c r="G11" s="3" t="s">
        <v>143</v>
      </c>
      <c r="H11" s="3" t="s">
        <v>144</v>
      </c>
    </row>
    <row r="12" ht="54" spans="1:8">
      <c r="A12" s="3" t="s">
        <v>177</v>
      </c>
      <c r="B12" s="3" t="s">
        <v>178</v>
      </c>
      <c r="C12" s="3" t="s">
        <v>179</v>
      </c>
      <c r="D12" s="3" t="s">
        <v>180</v>
      </c>
      <c r="E12" s="3" t="s">
        <v>181</v>
      </c>
      <c r="F12" s="3" t="s">
        <v>182</v>
      </c>
      <c r="G12" s="3" t="s">
        <v>143</v>
      </c>
      <c r="H12" s="3" t="s">
        <v>151</v>
      </c>
    </row>
    <row r="13" ht="27" spans="1:8">
      <c r="A13" s="3" t="s">
        <v>183</v>
      </c>
      <c r="B13" s="3" t="s">
        <v>178</v>
      </c>
      <c r="C13" s="3" t="s">
        <v>184</v>
      </c>
      <c r="D13" s="3" t="s">
        <v>185</v>
      </c>
      <c r="E13" s="3" t="s">
        <v>186</v>
      </c>
      <c r="F13" s="3" t="s">
        <v>182</v>
      </c>
      <c r="G13" s="3" t="s">
        <v>143</v>
      </c>
      <c r="H13" s="3" t="s">
        <v>151</v>
      </c>
    </row>
    <row r="14" ht="67.5" spans="1:8">
      <c r="A14" s="3" t="s">
        <v>187</v>
      </c>
      <c r="B14" s="3" t="s">
        <v>178</v>
      </c>
      <c r="C14" s="3" t="s">
        <v>188</v>
      </c>
      <c r="D14" s="3" t="s">
        <v>189</v>
      </c>
      <c r="E14" s="3" t="s">
        <v>181</v>
      </c>
      <c r="F14" s="3" t="s">
        <v>182</v>
      </c>
      <c r="G14" s="3" t="s">
        <v>143</v>
      </c>
      <c r="H14" s="3" t="s">
        <v>151</v>
      </c>
    </row>
    <row r="15" ht="27" spans="1:8">
      <c r="A15" s="3" t="s">
        <v>190</v>
      </c>
      <c r="B15" s="3" t="s">
        <v>178</v>
      </c>
      <c r="C15" s="3" t="s">
        <v>191</v>
      </c>
      <c r="D15" s="3" t="s">
        <v>192</v>
      </c>
      <c r="E15" s="3" t="s">
        <v>193</v>
      </c>
      <c r="F15" s="3" t="s">
        <v>194</v>
      </c>
      <c r="G15" s="3" t="s">
        <v>143</v>
      </c>
      <c r="H15" s="3" t="s">
        <v>151</v>
      </c>
    </row>
    <row r="16" ht="27" spans="1:8">
      <c r="A16" s="3" t="s">
        <v>195</v>
      </c>
      <c r="B16" s="3" t="s">
        <v>178</v>
      </c>
      <c r="C16" s="3" t="s">
        <v>196</v>
      </c>
      <c r="D16" s="3" t="s">
        <v>197</v>
      </c>
      <c r="E16" s="3" t="s">
        <v>198</v>
      </c>
      <c r="F16" s="3" t="s">
        <v>194</v>
      </c>
      <c r="G16" s="3" t="s">
        <v>143</v>
      </c>
      <c r="H16" s="3" t="s">
        <v>151</v>
      </c>
    </row>
    <row r="17" ht="27" spans="1:8">
      <c r="A17" s="3" t="s">
        <v>199</v>
      </c>
      <c r="B17" s="3" t="s">
        <v>178</v>
      </c>
      <c r="C17" s="3" t="s">
        <v>200</v>
      </c>
      <c r="D17" s="3" t="s">
        <v>201</v>
      </c>
      <c r="E17" s="3" t="s">
        <v>202</v>
      </c>
      <c r="F17" s="3" t="s">
        <v>176</v>
      </c>
      <c r="G17" s="3" t="s">
        <v>143</v>
      </c>
      <c r="H17" s="3" t="s">
        <v>151</v>
      </c>
    </row>
    <row r="18" spans="1:8">
      <c r="A18" s="3" t="s">
        <v>203</v>
      </c>
      <c r="B18" s="3" t="s">
        <v>178</v>
      </c>
      <c r="C18" s="3" t="s">
        <v>204</v>
      </c>
      <c r="D18" s="3" t="s">
        <v>205</v>
      </c>
      <c r="E18" s="3" t="s">
        <v>206</v>
      </c>
      <c r="F18" s="3" t="s">
        <v>194</v>
      </c>
      <c r="G18" s="3" t="s">
        <v>143</v>
      </c>
      <c r="H18" s="3" t="s">
        <v>151</v>
      </c>
    </row>
    <row r="19" ht="27" spans="1:8">
      <c r="A19" s="3" t="s">
        <v>207</v>
      </c>
      <c r="B19" s="3" t="s">
        <v>208</v>
      </c>
      <c r="C19" s="3" t="s">
        <v>209</v>
      </c>
      <c r="D19" s="3" t="s">
        <v>210</v>
      </c>
      <c r="E19" s="3" t="s">
        <v>211</v>
      </c>
      <c r="F19" s="3" t="s">
        <v>212</v>
      </c>
      <c r="G19" s="3" t="s">
        <v>143</v>
      </c>
      <c r="H19" s="3" t="s">
        <v>151</v>
      </c>
    </row>
    <row r="20" ht="54" spans="1:8">
      <c r="A20" s="3" t="s">
        <v>213</v>
      </c>
      <c r="B20" s="3" t="s">
        <v>153</v>
      </c>
      <c r="C20" s="3" t="s">
        <v>214</v>
      </c>
      <c r="D20" s="3" t="s">
        <v>215</v>
      </c>
      <c r="E20" s="3" t="s">
        <v>216</v>
      </c>
      <c r="F20" s="3" t="s">
        <v>182</v>
      </c>
      <c r="G20" s="3" t="s">
        <v>143</v>
      </c>
      <c r="H20" s="3" t="s">
        <v>151</v>
      </c>
    </row>
    <row r="22" spans="1:8">
      <c r="A22" s="41" t="s">
        <v>217</v>
      </c>
    </row>
    <row r="23" spans="1:8">
      <c r="A23" s="2" t="s">
        <v>129</v>
      </c>
      <c r="B23" s="2" t="s">
        <v>130</v>
      </c>
      <c r="C23" s="2" t="s">
        <v>131</v>
      </c>
      <c r="D23" s="2" t="s">
        <v>132</v>
      </c>
      <c r="E23" s="2" t="s">
        <v>133</v>
      </c>
      <c r="F23" s="2" t="s">
        <v>134</v>
      </c>
      <c r="G23" s="2" t="s">
        <v>135</v>
      </c>
      <c r="H23" s="2" t="s">
        <v>136</v>
      </c>
    </row>
    <row r="24" spans="1:8">
      <c r="A24" s="3" t="s">
        <v>218</v>
      </c>
      <c r="B24" s="3" t="s">
        <v>219</v>
      </c>
      <c r="C24" s="3" t="s">
        <v>173</v>
      </c>
      <c r="D24" s="3" t="s">
        <v>220</v>
      </c>
      <c r="E24" s="3" t="s">
        <v>221</v>
      </c>
      <c r="F24" s="3" t="s">
        <v>176</v>
      </c>
      <c r="G24" s="3" t="s">
        <v>143</v>
      </c>
      <c r="H24" s="3" t="s">
        <v>151</v>
      </c>
    </row>
    <row r="25" ht="67.5" spans="1:8">
      <c r="A25" s="3" t="s">
        <v>222</v>
      </c>
      <c r="B25" s="3" t="s">
        <v>223</v>
      </c>
      <c r="C25" s="3" t="s">
        <v>224</v>
      </c>
      <c r="D25" s="3" t="s">
        <v>225</v>
      </c>
      <c r="E25" s="3" t="s">
        <v>226</v>
      </c>
      <c r="F25" s="3" t="s">
        <v>182</v>
      </c>
      <c r="G25" s="3" t="s">
        <v>143</v>
      </c>
      <c r="H25" s="3" t="s">
        <v>151</v>
      </c>
    </row>
    <row r="26" ht="54" spans="1:8">
      <c r="A26" s="3" t="s">
        <v>227</v>
      </c>
      <c r="B26" s="3" t="s">
        <v>223</v>
      </c>
      <c r="C26" s="3" t="s">
        <v>184</v>
      </c>
      <c r="D26" s="3" t="s">
        <v>228</v>
      </c>
      <c r="E26" s="3" t="s">
        <v>181</v>
      </c>
      <c r="F26" s="3" t="s">
        <v>182</v>
      </c>
      <c r="G26" s="3" t="s">
        <v>143</v>
      </c>
      <c r="H26" s="3" t="s">
        <v>151</v>
      </c>
    </row>
    <row r="27" ht="67.5" spans="1:8">
      <c r="A27" s="3" t="s">
        <v>229</v>
      </c>
      <c r="B27" s="3" t="s">
        <v>223</v>
      </c>
      <c r="C27" s="3" t="s">
        <v>230</v>
      </c>
      <c r="D27" s="3" t="s">
        <v>231</v>
      </c>
      <c r="E27" s="3" t="s">
        <v>216</v>
      </c>
      <c r="F27" s="3" t="s">
        <v>182</v>
      </c>
      <c r="G27" s="3" t="s">
        <v>143</v>
      </c>
      <c r="H27" s="3" t="s">
        <v>151</v>
      </c>
    </row>
    <row r="28" ht="40.5" spans="1:8">
      <c r="A28" s="3" t="s">
        <v>232</v>
      </c>
      <c r="B28" s="3" t="s">
        <v>223</v>
      </c>
      <c r="C28" s="3" t="s">
        <v>233</v>
      </c>
      <c r="D28" s="3" t="s">
        <v>234</v>
      </c>
      <c r="E28" s="3" t="s">
        <v>216</v>
      </c>
      <c r="F28" s="3" t="s">
        <v>182</v>
      </c>
      <c r="G28" s="3" t="s">
        <v>143</v>
      </c>
      <c r="H28" s="3" t="s">
        <v>151</v>
      </c>
    </row>
    <row r="29" ht="27" spans="1:8">
      <c r="A29" s="3" t="s">
        <v>235</v>
      </c>
      <c r="B29" s="3" t="s">
        <v>223</v>
      </c>
      <c r="C29" s="3" t="s">
        <v>236</v>
      </c>
      <c r="D29" s="3" t="s">
        <v>237</v>
      </c>
      <c r="E29" s="3" t="s">
        <v>238</v>
      </c>
      <c r="F29" s="3" t="s">
        <v>176</v>
      </c>
      <c r="G29" s="3" t="s">
        <v>143</v>
      </c>
      <c r="H29" s="3" t="s">
        <v>151</v>
      </c>
    </row>
    <row r="30" spans="1:8">
      <c r="A30" s="3" t="s">
        <v>239</v>
      </c>
      <c r="B30" s="3" t="s">
        <v>223</v>
      </c>
      <c r="C30" s="3" t="s">
        <v>204</v>
      </c>
      <c r="D30" s="3" t="s">
        <v>240</v>
      </c>
      <c r="E30" s="3" t="s">
        <v>241</v>
      </c>
      <c r="F30" s="3" t="s">
        <v>194</v>
      </c>
      <c r="G30" s="3" t="s">
        <v>143</v>
      </c>
      <c r="H30" s="3" t="s">
        <v>151</v>
      </c>
    </row>
    <row r="31" spans="1:8">
      <c r="A31" s="3" t="s">
        <v>242</v>
      </c>
      <c r="B31" s="3" t="s">
        <v>243</v>
      </c>
      <c r="C31" s="3" t="s">
        <v>244</v>
      </c>
      <c r="D31" s="3" t="s">
        <v>245</v>
      </c>
      <c r="E31" s="3" t="s">
        <v>246</v>
      </c>
      <c r="F31" s="3" t="s">
        <v>247</v>
      </c>
      <c r="G31" s="3" t="s">
        <v>143</v>
      </c>
      <c r="H31" s="3" t="s">
        <v>151</v>
      </c>
    </row>
    <row r="32" spans="1:8">
      <c r="A32" s="3" t="s">
        <v>248</v>
      </c>
      <c r="B32" s="3" t="s">
        <v>243</v>
      </c>
      <c r="C32" s="3" t="s">
        <v>249</v>
      </c>
      <c r="D32" s="3" t="s">
        <v>245</v>
      </c>
      <c r="E32" s="3" t="s">
        <v>246</v>
      </c>
      <c r="F32" s="3" t="s">
        <v>247</v>
      </c>
      <c r="G32" s="3" t="s">
        <v>143</v>
      </c>
      <c r="H32" s="3" t="s">
        <v>151</v>
      </c>
    </row>
    <row r="33" spans="1:8">
      <c r="A33" s="3" t="s">
        <v>250</v>
      </c>
      <c r="B33" s="3" t="s">
        <v>243</v>
      </c>
      <c r="C33" s="3" t="s">
        <v>251</v>
      </c>
      <c r="D33" s="3" t="s">
        <v>252</v>
      </c>
      <c r="E33" s="3" t="s">
        <v>253</v>
      </c>
      <c r="F33" s="3" t="s">
        <v>247</v>
      </c>
      <c r="G33" s="3" t="s">
        <v>143</v>
      </c>
      <c r="H33" s="3" t="s">
        <v>151</v>
      </c>
    </row>
    <row r="34" spans="1:8">
      <c r="A34" s="3" t="s">
        <v>254</v>
      </c>
      <c r="B34" s="3" t="s">
        <v>243</v>
      </c>
      <c r="C34" s="3" t="s">
        <v>255</v>
      </c>
      <c r="D34" s="3" t="s">
        <v>256</v>
      </c>
      <c r="E34" s="3" t="s">
        <v>257</v>
      </c>
      <c r="F34" s="3" t="s">
        <v>247</v>
      </c>
      <c r="G34" s="3" t="s">
        <v>143</v>
      </c>
      <c r="H34" s="3" t="s">
        <v>151</v>
      </c>
    </row>
    <row r="35" spans="1:8">
      <c r="A35" s="3" t="s">
        <v>258</v>
      </c>
      <c r="B35" s="3" t="s">
        <v>243</v>
      </c>
      <c r="C35" s="3" t="s">
        <v>259</v>
      </c>
      <c r="D35" s="3" t="s">
        <v>260</v>
      </c>
      <c r="E35" s="3" t="s">
        <v>261</v>
      </c>
      <c r="F35" s="3" t="s">
        <v>247</v>
      </c>
      <c r="G35" s="3" t="s">
        <v>143</v>
      </c>
      <c r="H35" s="3" t="s">
        <v>151</v>
      </c>
    </row>
    <row r="37" spans="1:8">
      <c r="A37" s="41" t="s">
        <v>262</v>
      </c>
    </row>
    <row r="38" spans="1:8">
      <c r="A38" s="2" t="s">
        <v>129</v>
      </c>
      <c r="B38" s="2" t="s">
        <v>130</v>
      </c>
      <c r="C38" s="2" t="s">
        <v>131</v>
      </c>
      <c r="D38" s="2" t="s">
        <v>132</v>
      </c>
      <c r="E38" s="2" t="s">
        <v>133</v>
      </c>
      <c r="F38" s="2" t="s">
        <v>134</v>
      </c>
      <c r="G38" s="2" t="s">
        <v>135</v>
      </c>
      <c r="H38" s="2" t="s">
        <v>136</v>
      </c>
    </row>
    <row r="39" ht="54" spans="1:8">
      <c r="A39" s="3" t="s">
        <v>263</v>
      </c>
      <c r="B39" s="3" t="s">
        <v>159</v>
      </c>
      <c r="C39" s="3" t="s">
        <v>264</v>
      </c>
      <c r="D39" s="3" t="s">
        <v>265</v>
      </c>
      <c r="E39" s="3" t="s">
        <v>266</v>
      </c>
      <c r="F39" s="3" t="s">
        <v>267</v>
      </c>
      <c r="G39" s="3" t="s">
        <v>143</v>
      </c>
      <c r="H39" s="3" t="s">
        <v>151</v>
      </c>
    </row>
    <row r="40" ht="27" spans="1:8">
      <c r="A40" s="3" t="s">
        <v>268</v>
      </c>
      <c r="B40" s="3" t="s">
        <v>208</v>
      </c>
      <c r="C40" s="3" t="s">
        <v>269</v>
      </c>
      <c r="D40" s="3" t="s">
        <v>270</v>
      </c>
      <c r="E40" s="3" t="s">
        <v>271</v>
      </c>
      <c r="F40" s="3" t="s">
        <v>272</v>
      </c>
      <c r="G40" s="3" t="s">
        <v>143</v>
      </c>
      <c r="H40" s="3" t="s">
        <v>151</v>
      </c>
    </row>
    <row r="41" ht="54" spans="1:8">
      <c r="A41" s="3" t="s">
        <v>273</v>
      </c>
      <c r="B41" s="3" t="s">
        <v>159</v>
      </c>
      <c r="C41" s="3" t="s">
        <v>274</v>
      </c>
      <c r="D41" s="3" t="s">
        <v>275</v>
      </c>
      <c r="E41" s="3" t="s">
        <v>276</v>
      </c>
      <c r="F41" s="3" t="s">
        <v>182</v>
      </c>
      <c r="G41" s="3" t="s">
        <v>143</v>
      </c>
      <c r="H41" s="3" t="s">
        <v>151</v>
      </c>
    </row>
    <row r="42" ht="27" spans="1:8">
      <c r="A42" s="3" t="s">
        <v>277</v>
      </c>
      <c r="B42" s="3" t="s">
        <v>278</v>
      </c>
      <c r="C42" s="3" t="s">
        <v>279</v>
      </c>
      <c r="D42" s="3" t="s">
        <v>280</v>
      </c>
      <c r="E42" s="3" t="s">
        <v>281</v>
      </c>
      <c r="F42" s="3" t="s">
        <v>282</v>
      </c>
      <c r="G42" s="3" t="s">
        <v>143</v>
      </c>
      <c r="H42" s="3" t="s">
        <v>151</v>
      </c>
    </row>
    <row r="43" ht="54" spans="1:8">
      <c r="A43" s="3" t="s">
        <v>283</v>
      </c>
      <c r="B43" s="3" t="s">
        <v>159</v>
      </c>
      <c r="C43" s="3" t="s">
        <v>284</v>
      </c>
      <c r="D43" s="3" t="s">
        <v>285</v>
      </c>
      <c r="E43" s="3" t="s">
        <v>286</v>
      </c>
      <c r="F43" s="3" t="s">
        <v>182</v>
      </c>
      <c r="G43" s="3" t="s">
        <v>143</v>
      </c>
      <c r="H43" s="3" t="s">
        <v>151</v>
      </c>
    </row>
    <row r="44" ht="27" spans="1:8">
      <c r="A44" s="3" t="s">
        <v>287</v>
      </c>
      <c r="B44" s="3" t="s">
        <v>288</v>
      </c>
      <c r="C44" s="3" t="s">
        <v>289</v>
      </c>
      <c r="D44" s="3" t="s">
        <v>290</v>
      </c>
      <c r="E44" s="3" t="s">
        <v>291</v>
      </c>
      <c r="F44" s="3" t="s">
        <v>176</v>
      </c>
      <c r="G44" s="3" t="s">
        <v>143</v>
      </c>
      <c r="H44" s="3" t="s">
        <v>151</v>
      </c>
    </row>
    <row r="45" ht="67.5" spans="1:8">
      <c r="A45" s="3" t="s">
        <v>292</v>
      </c>
      <c r="B45" s="3" t="s">
        <v>159</v>
      </c>
      <c r="C45" s="3" t="s">
        <v>293</v>
      </c>
      <c r="D45" s="3" t="s">
        <v>294</v>
      </c>
      <c r="E45" s="3" t="s">
        <v>295</v>
      </c>
      <c r="F45" s="3" t="s">
        <v>296</v>
      </c>
      <c r="G45" s="3" t="s">
        <v>143</v>
      </c>
      <c r="H45" s="3" t="s">
        <v>151</v>
      </c>
    </row>
    <row r="46" ht="54" spans="1:8">
      <c r="A46" s="3" t="s">
        <v>297</v>
      </c>
      <c r="B46" s="3" t="s">
        <v>159</v>
      </c>
      <c r="C46" s="3" t="s">
        <v>298</v>
      </c>
      <c r="D46" s="3" t="s">
        <v>299</v>
      </c>
      <c r="E46" s="3" t="s">
        <v>295</v>
      </c>
      <c r="F46" s="3" t="s">
        <v>296</v>
      </c>
      <c r="G46" s="3" t="s">
        <v>143</v>
      </c>
      <c r="H46" s="3" t="s">
        <v>151</v>
      </c>
    </row>
    <row r="47" spans="1:8">
      <c r="A47" s="3" t="s">
        <v>300</v>
      </c>
      <c r="B47" s="3" t="s">
        <v>159</v>
      </c>
      <c r="C47" s="3" t="s">
        <v>301</v>
      </c>
      <c r="D47" s="3" t="s">
        <v>302</v>
      </c>
      <c r="E47" s="3" t="s">
        <v>303</v>
      </c>
      <c r="F47" s="3" t="s">
        <v>304</v>
      </c>
      <c r="G47" s="3" t="s">
        <v>143</v>
      </c>
      <c r="H47" s="3" t="s">
        <v>151</v>
      </c>
    </row>
    <row r="48" ht="27" spans="1:8">
      <c r="A48" s="3" t="s">
        <v>305</v>
      </c>
      <c r="B48" s="3" t="s">
        <v>288</v>
      </c>
      <c r="C48" s="3" t="s">
        <v>173</v>
      </c>
      <c r="D48" s="3" t="s">
        <v>306</v>
      </c>
      <c r="E48" s="3" t="s">
        <v>307</v>
      </c>
      <c r="F48" s="3" t="s">
        <v>176</v>
      </c>
      <c r="G48" s="3" t="s">
        <v>143</v>
      </c>
      <c r="H48" s="3" t="s">
        <v>151</v>
      </c>
    </row>
    <row r="49" ht="67.5" spans="1:8">
      <c r="A49" s="3" t="s">
        <v>308</v>
      </c>
      <c r="B49" s="3" t="s">
        <v>159</v>
      </c>
      <c r="C49" s="3" t="s">
        <v>309</v>
      </c>
      <c r="D49" s="3" t="s">
        <v>310</v>
      </c>
      <c r="E49" s="3" t="s">
        <v>311</v>
      </c>
      <c r="F49" s="3" t="s">
        <v>182</v>
      </c>
      <c r="G49" s="3" t="s">
        <v>143</v>
      </c>
      <c r="H49" s="3" t="s">
        <v>151</v>
      </c>
    </row>
    <row r="50" ht="67.5" spans="1:8">
      <c r="A50" s="3" t="s">
        <v>312</v>
      </c>
      <c r="B50" s="3" t="s">
        <v>159</v>
      </c>
      <c r="C50" s="3" t="s">
        <v>274</v>
      </c>
      <c r="D50" s="3" t="s">
        <v>313</v>
      </c>
      <c r="E50" s="3" t="s">
        <v>276</v>
      </c>
      <c r="F50" s="3" t="s">
        <v>182</v>
      </c>
      <c r="G50" s="3" t="s">
        <v>143</v>
      </c>
      <c r="H50" s="3" t="s">
        <v>151</v>
      </c>
    </row>
    <row r="51" ht="81" spans="1:8">
      <c r="A51" s="3" t="s">
        <v>314</v>
      </c>
      <c r="B51" s="3" t="s">
        <v>159</v>
      </c>
      <c r="C51" s="3" t="s">
        <v>315</v>
      </c>
      <c r="D51" s="3" t="s">
        <v>316</v>
      </c>
      <c r="E51" s="3" t="s">
        <v>181</v>
      </c>
      <c r="F51" s="3" t="s">
        <v>182</v>
      </c>
      <c r="G51" s="3" t="s">
        <v>143</v>
      </c>
      <c r="H51" s="3" t="s">
        <v>151</v>
      </c>
    </row>
    <row r="52" ht="54" spans="1:8">
      <c r="A52" s="3" t="s">
        <v>317</v>
      </c>
      <c r="B52" s="3" t="s">
        <v>159</v>
      </c>
      <c r="C52" s="3" t="s">
        <v>318</v>
      </c>
      <c r="D52" s="3" t="s">
        <v>319</v>
      </c>
      <c r="E52" s="3" t="s">
        <v>320</v>
      </c>
      <c r="F52" s="3" t="s">
        <v>182</v>
      </c>
      <c r="G52" s="3" t="s">
        <v>143</v>
      </c>
      <c r="H52" s="3" t="s">
        <v>151</v>
      </c>
    </row>
    <row r="53" ht="94.5" spans="1:8">
      <c r="A53" s="3" t="s">
        <v>321</v>
      </c>
      <c r="B53" s="3" t="s">
        <v>159</v>
      </c>
      <c r="C53" s="3" t="s">
        <v>322</v>
      </c>
      <c r="D53" s="3" t="s">
        <v>323</v>
      </c>
      <c r="E53" s="3" t="s">
        <v>181</v>
      </c>
      <c r="F53" s="3" t="s">
        <v>182</v>
      </c>
      <c r="G53" s="3" t="s">
        <v>143</v>
      </c>
      <c r="H53" s="3" t="s">
        <v>151</v>
      </c>
    </row>
    <row r="54" spans="1:8">
      <c r="A54" s="3" t="s">
        <v>324</v>
      </c>
      <c r="B54" s="3" t="s">
        <v>208</v>
      </c>
      <c r="C54" s="3" t="s">
        <v>325</v>
      </c>
      <c r="D54" s="3" t="s">
        <v>326</v>
      </c>
      <c r="E54" s="3" t="s">
        <v>327</v>
      </c>
      <c r="F54" s="3" t="s">
        <v>212</v>
      </c>
      <c r="G54" s="3" t="s">
        <v>143</v>
      </c>
      <c r="H54" s="3" t="s">
        <v>151</v>
      </c>
    </row>
    <row r="55" ht="27" spans="1:8">
      <c r="A55" s="3" t="s">
        <v>328</v>
      </c>
      <c r="B55" s="3" t="s">
        <v>329</v>
      </c>
      <c r="C55" s="3" t="s">
        <v>330</v>
      </c>
      <c r="D55" s="3" t="s">
        <v>331</v>
      </c>
      <c r="E55" s="3" t="s">
        <v>332</v>
      </c>
      <c r="F55" s="3" t="s">
        <v>333</v>
      </c>
      <c r="G55" s="3" t="s">
        <v>143</v>
      </c>
      <c r="H55" s="3" t="s">
        <v>151</v>
      </c>
    </row>
    <row r="56" ht="40.5" spans="1:8">
      <c r="A56" s="3" t="s">
        <v>334</v>
      </c>
      <c r="B56" s="3" t="s">
        <v>329</v>
      </c>
      <c r="C56" s="3" t="s">
        <v>335</v>
      </c>
      <c r="D56" s="3" t="s">
        <v>336</v>
      </c>
      <c r="E56" s="3" t="s">
        <v>337</v>
      </c>
      <c r="F56" s="3" t="s">
        <v>338</v>
      </c>
      <c r="G56" s="3" t="s">
        <v>143</v>
      </c>
      <c r="H56" s="3" t="s">
        <v>151</v>
      </c>
    </row>
    <row r="57" ht="40.5" spans="1:8">
      <c r="A57" s="3" t="s">
        <v>339</v>
      </c>
      <c r="B57" s="3" t="s">
        <v>329</v>
      </c>
      <c r="C57" s="3" t="s">
        <v>340</v>
      </c>
      <c r="D57" s="3" t="s">
        <v>341</v>
      </c>
      <c r="E57" s="3" t="s">
        <v>342</v>
      </c>
      <c r="F57" s="3" t="s">
        <v>343</v>
      </c>
      <c r="G57" s="3" t="s">
        <v>143</v>
      </c>
      <c r="H57" s="3" t="s">
        <v>151</v>
      </c>
    </row>
    <row r="58" ht="27" spans="1:8">
      <c r="A58" s="3" t="s">
        <v>344</v>
      </c>
      <c r="B58" s="3" t="s">
        <v>345</v>
      </c>
      <c r="C58" s="3" t="s">
        <v>346</v>
      </c>
      <c r="D58" s="3" t="s">
        <v>347</v>
      </c>
      <c r="E58" s="3" t="s">
        <v>348</v>
      </c>
      <c r="F58" s="3" t="s">
        <v>349</v>
      </c>
      <c r="G58" s="3" t="s">
        <v>143</v>
      </c>
      <c r="H58" s="3" t="s">
        <v>151</v>
      </c>
    </row>
    <row r="59" ht="27" spans="1:8">
      <c r="A59" s="3" t="s">
        <v>350</v>
      </c>
      <c r="B59" s="3" t="s">
        <v>159</v>
      </c>
      <c r="C59" s="3" t="s">
        <v>351</v>
      </c>
      <c r="D59" s="3" t="s">
        <v>352</v>
      </c>
      <c r="E59" s="3" t="s">
        <v>353</v>
      </c>
      <c r="F59" s="3" t="s">
        <v>354</v>
      </c>
      <c r="G59" s="3" t="s">
        <v>143</v>
      </c>
      <c r="H59" s="3" t="s">
        <v>151</v>
      </c>
    </row>
    <row r="60" ht="27" spans="1:8">
      <c r="A60" s="3" t="s">
        <v>355</v>
      </c>
      <c r="B60" s="3" t="s">
        <v>159</v>
      </c>
      <c r="C60" s="3" t="s">
        <v>356</v>
      </c>
      <c r="D60" s="3" t="s">
        <v>357</v>
      </c>
      <c r="E60" s="3" t="s">
        <v>358</v>
      </c>
      <c r="F60" s="3" t="s">
        <v>359</v>
      </c>
      <c r="G60" s="3" t="s">
        <v>143</v>
      </c>
      <c r="H60" s="3" t="s">
        <v>151</v>
      </c>
    </row>
    <row r="62" spans="1:8">
      <c r="A62" s="41" t="s">
        <v>360</v>
      </c>
    </row>
    <row r="63" spans="1:8">
      <c r="A63" s="2" t="s">
        <v>129</v>
      </c>
      <c r="B63" s="2" t="s">
        <v>130</v>
      </c>
      <c r="C63" s="2" t="s">
        <v>131</v>
      </c>
      <c r="D63" s="2" t="s">
        <v>132</v>
      </c>
      <c r="E63" s="2" t="s">
        <v>133</v>
      </c>
      <c r="F63" s="2" t="s">
        <v>134</v>
      </c>
      <c r="G63" s="2" t="s">
        <v>135</v>
      </c>
      <c r="H63" s="2" t="s">
        <v>136</v>
      </c>
    </row>
    <row r="64" ht="40.5" spans="1:8">
      <c r="A64" s="3" t="s">
        <v>361</v>
      </c>
      <c r="B64" s="3" t="s">
        <v>362</v>
      </c>
      <c r="C64" s="3" t="s">
        <v>173</v>
      </c>
      <c r="D64" s="3" t="s">
        <v>363</v>
      </c>
      <c r="E64" s="3" t="s">
        <v>364</v>
      </c>
      <c r="F64" s="3" t="s">
        <v>176</v>
      </c>
      <c r="G64" s="3" t="s">
        <v>143</v>
      </c>
      <c r="H64" s="3" t="s">
        <v>151</v>
      </c>
    </row>
    <row r="65" ht="54" spans="1:8">
      <c r="A65" s="3" t="s">
        <v>365</v>
      </c>
      <c r="B65" s="3" t="s">
        <v>366</v>
      </c>
      <c r="C65" s="3" t="s">
        <v>367</v>
      </c>
      <c r="D65" s="3" t="s">
        <v>368</v>
      </c>
      <c r="E65" s="3" t="s">
        <v>276</v>
      </c>
      <c r="F65" s="3" t="s">
        <v>182</v>
      </c>
      <c r="G65" s="3" t="s">
        <v>143</v>
      </c>
      <c r="H65" s="3" t="s">
        <v>151</v>
      </c>
    </row>
    <row r="66" ht="54" spans="1:8">
      <c r="A66" s="3" t="s">
        <v>369</v>
      </c>
      <c r="B66" s="3" t="s">
        <v>370</v>
      </c>
      <c r="C66" s="3" t="s">
        <v>371</v>
      </c>
      <c r="D66" s="3" t="s">
        <v>372</v>
      </c>
      <c r="E66" s="3" t="s">
        <v>373</v>
      </c>
      <c r="F66" s="3" t="s">
        <v>182</v>
      </c>
      <c r="G66" s="3" t="s">
        <v>143</v>
      </c>
      <c r="H66" s="3" t="s">
        <v>151</v>
      </c>
    </row>
    <row r="67" ht="54" spans="1:8">
      <c r="A67" s="3" t="s">
        <v>374</v>
      </c>
      <c r="B67" s="3" t="s">
        <v>375</v>
      </c>
      <c r="C67" s="3" t="s">
        <v>376</v>
      </c>
      <c r="D67" s="3" t="s">
        <v>377</v>
      </c>
      <c r="E67" s="3" t="s">
        <v>378</v>
      </c>
      <c r="F67" s="3" t="s">
        <v>182</v>
      </c>
      <c r="G67" s="3" t="s">
        <v>143</v>
      </c>
      <c r="H67" s="3" t="s">
        <v>151</v>
      </c>
    </row>
    <row r="68" ht="27" spans="1:8">
      <c r="A68" s="3" t="s">
        <v>379</v>
      </c>
      <c r="B68" s="3" t="s">
        <v>366</v>
      </c>
      <c r="C68" s="3" t="s">
        <v>380</v>
      </c>
      <c r="D68" s="3" t="s">
        <v>381</v>
      </c>
      <c r="E68" s="3" t="s">
        <v>382</v>
      </c>
      <c r="F68" s="3" t="s">
        <v>383</v>
      </c>
      <c r="G68" s="3" t="s">
        <v>143</v>
      </c>
      <c r="H68" s="3" t="s">
        <v>151</v>
      </c>
    </row>
    <row r="69" ht="162" spans="1:8">
      <c r="A69" s="3" t="s">
        <v>384</v>
      </c>
      <c r="B69" s="3" t="s">
        <v>385</v>
      </c>
      <c r="C69" s="3" t="s">
        <v>386</v>
      </c>
      <c r="D69" s="3" t="s">
        <v>387</v>
      </c>
      <c r="E69" s="3" t="s">
        <v>181</v>
      </c>
      <c r="F69" s="3" t="s">
        <v>182</v>
      </c>
      <c r="G69" s="3" t="s">
        <v>143</v>
      </c>
      <c r="H69" s="3" t="s">
        <v>151</v>
      </c>
    </row>
    <row r="70" spans="1:8">
      <c r="A70" s="3" t="s">
        <v>388</v>
      </c>
      <c r="B70" s="3" t="s">
        <v>389</v>
      </c>
      <c r="C70" s="3" t="s">
        <v>390</v>
      </c>
      <c r="D70" s="3" t="s">
        <v>391</v>
      </c>
      <c r="E70" s="3" t="s">
        <v>392</v>
      </c>
      <c r="F70" s="3" t="s">
        <v>393</v>
      </c>
      <c r="G70" s="3" t="s">
        <v>143</v>
      </c>
      <c r="H70" s="3" t="s">
        <v>151</v>
      </c>
    </row>
    <row r="71" spans="1:8">
      <c r="A71" s="3" t="s">
        <v>394</v>
      </c>
      <c r="B71" s="3" t="s">
        <v>395</v>
      </c>
      <c r="C71" s="3" t="s">
        <v>396</v>
      </c>
      <c r="D71" s="3" t="s">
        <v>397</v>
      </c>
      <c r="E71" s="3" t="s">
        <v>398</v>
      </c>
      <c r="F71" s="3" t="s">
        <v>212</v>
      </c>
      <c r="G71" s="3" t="s">
        <v>143</v>
      </c>
      <c r="H71" s="3" t="s">
        <v>151</v>
      </c>
    </row>
    <row r="72" ht="40.5" spans="1:8">
      <c r="A72" s="3" t="s">
        <v>399</v>
      </c>
      <c r="B72" s="3" t="s">
        <v>400</v>
      </c>
      <c r="C72" s="3" t="s">
        <v>401</v>
      </c>
      <c r="D72" s="3" t="s">
        <v>402</v>
      </c>
      <c r="E72" s="3" t="s">
        <v>403</v>
      </c>
      <c r="F72" s="3" t="s">
        <v>404</v>
      </c>
      <c r="G72" s="3" t="s">
        <v>143</v>
      </c>
      <c r="H72" s="3" t="s">
        <v>151</v>
      </c>
    </row>
    <row r="73" ht="27" spans="1:8">
      <c r="A73" s="3" t="s">
        <v>405</v>
      </c>
      <c r="B73" s="3" t="s">
        <v>370</v>
      </c>
      <c r="C73" s="3" t="s">
        <v>406</v>
      </c>
      <c r="D73" s="3" t="s">
        <v>407</v>
      </c>
      <c r="E73" s="3" t="s">
        <v>408</v>
      </c>
      <c r="F73" s="3" t="s">
        <v>409</v>
      </c>
      <c r="G73" s="3" t="s">
        <v>143</v>
      </c>
      <c r="H73" s="3" t="s">
        <v>151</v>
      </c>
    </row>
    <row r="74" spans="1:8">
      <c r="A74" s="3" t="s">
        <v>410</v>
      </c>
      <c r="B74" s="3" t="s">
        <v>411</v>
      </c>
      <c r="C74" s="3" t="s">
        <v>412</v>
      </c>
      <c r="D74" s="3" t="s">
        <v>331</v>
      </c>
      <c r="E74" s="3" t="s">
        <v>413</v>
      </c>
      <c r="F74" s="3" t="s">
        <v>333</v>
      </c>
      <c r="G74" s="3" t="s">
        <v>143</v>
      </c>
      <c r="H74" s="3" t="s">
        <v>151</v>
      </c>
    </row>
    <row r="76" spans="1:8">
      <c r="A76" s="1" t="s">
        <v>414</v>
      </c>
    </row>
    <row r="77" spans="1:8">
      <c r="A77" s="2" t="s">
        <v>129</v>
      </c>
      <c r="B77" s="2" t="s">
        <v>130</v>
      </c>
      <c r="C77" s="2" t="s">
        <v>131</v>
      </c>
      <c r="D77" s="2" t="s">
        <v>132</v>
      </c>
      <c r="E77" s="2" t="s">
        <v>133</v>
      </c>
      <c r="F77" s="2" t="s">
        <v>134</v>
      </c>
      <c r="G77" s="2" t="s">
        <v>135</v>
      </c>
      <c r="H77" s="2" t="s">
        <v>136</v>
      </c>
    </row>
    <row r="78" ht="27" spans="1:8">
      <c r="A78" s="3" t="s">
        <v>415</v>
      </c>
      <c r="B78" s="3" t="s">
        <v>416</v>
      </c>
      <c r="C78" s="3" t="s">
        <v>264</v>
      </c>
      <c r="D78" s="20" t="s">
        <v>417</v>
      </c>
      <c r="E78" s="3" t="s">
        <v>418</v>
      </c>
      <c r="F78" s="3" t="s">
        <v>267</v>
      </c>
      <c r="G78" s="3" t="s">
        <v>143</v>
      </c>
      <c r="H78" s="3" t="s">
        <v>144</v>
      </c>
    </row>
    <row r="79" ht="27" spans="1:8">
      <c r="A79" s="3" t="s">
        <v>419</v>
      </c>
      <c r="B79" s="3" t="s">
        <v>416</v>
      </c>
      <c r="C79" s="3" t="s">
        <v>420</v>
      </c>
      <c r="D79" s="3" t="s">
        <v>421</v>
      </c>
      <c r="E79" s="3" t="s">
        <v>422</v>
      </c>
      <c r="F79" s="3" t="s">
        <v>423</v>
      </c>
      <c r="G79" s="3" t="s">
        <v>143</v>
      </c>
      <c r="H79" s="3" t="s">
        <v>144</v>
      </c>
    </row>
    <row r="80" ht="40.5" spans="1:8">
      <c r="A80" s="3" t="s">
        <v>424</v>
      </c>
      <c r="B80" s="3" t="s">
        <v>425</v>
      </c>
      <c r="C80" s="3" t="s">
        <v>289</v>
      </c>
      <c r="D80" s="36" t="s">
        <v>426</v>
      </c>
      <c r="E80" s="3" t="s">
        <v>291</v>
      </c>
      <c r="F80" s="3" t="s">
        <v>176</v>
      </c>
      <c r="G80" s="3" t="s">
        <v>143</v>
      </c>
      <c r="H80" s="3" t="s">
        <v>151</v>
      </c>
    </row>
    <row r="81" ht="27" spans="1:9">
      <c r="A81" s="3" t="s">
        <v>427</v>
      </c>
      <c r="B81" s="3" t="s">
        <v>428</v>
      </c>
      <c r="C81" s="3" t="s">
        <v>429</v>
      </c>
      <c r="D81" s="3" t="s">
        <v>430</v>
      </c>
      <c r="E81" s="3" t="s">
        <v>431</v>
      </c>
      <c r="F81" s="3" t="s">
        <v>176</v>
      </c>
      <c r="G81" s="3" t="s">
        <v>143</v>
      </c>
      <c r="H81" s="3" t="s">
        <v>144</v>
      </c>
    </row>
    <row r="82" ht="40.5" spans="1:9">
      <c r="A82" s="3" t="s">
        <v>432</v>
      </c>
      <c r="B82" s="3" t="s">
        <v>416</v>
      </c>
      <c r="C82" s="3" t="s">
        <v>433</v>
      </c>
      <c r="D82" s="3" t="s">
        <v>434</v>
      </c>
      <c r="E82" s="3" t="s">
        <v>435</v>
      </c>
      <c r="F82" s="3" t="s">
        <v>296</v>
      </c>
      <c r="G82" s="3" t="s">
        <v>143</v>
      </c>
      <c r="H82" s="3" t="s">
        <v>144</v>
      </c>
    </row>
    <row r="83" ht="27" spans="1:9">
      <c r="A83" s="3" t="s">
        <v>436</v>
      </c>
      <c r="B83" s="3" t="s">
        <v>416</v>
      </c>
      <c r="C83" s="3" t="s">
        <v>437</v>
      </c>
      <c r="D83" s="3" t="s">
        <v>438</v>
      </c>
      <c r="E83" s="3" t="s">
        <v>439</v>
      </c>
      <c r="F83" s="3" t="s">
        <v>423</v>
      </c>
      <c r="G83" s="3" t="s">
        <v>143</v>
      </c>
      <c r="H83" s="3" t="s">
        <v>144</v>
      </c>
    </row>
    <row r="84" ht="54" spans="1:9">
      <c r="A84" s="3" t="s">
        <v>440</v>
      </c>
      <c r="B84" s="3" t="s">
        <v>425</v>
      </c>
      <c r="C84" s="3" t="s">
        <v>289</v>
      </c>
      <c r="D84" s="3" t="s">
        <v>441</v>
      </c>
      <c r="E84" s="3" t="s">
        <v>442</v>
      </c>
      <c r="F84" s="3" t="s">
        <v>182</v>
      </c>
      <c r="G84" s="3" t="s">
        <v>143</v>
      </c>
      <c r="H84" s="3" t="s">
        <v>144</v>
      </c>
    </row>
    <row r="85" ht="67.5" spans="1:9">
      <c r="A85" s="3" t="s">
        <v>443</v>
      </c>
      <c r="B85" s="3" t="s">
        <v>416</v>
      </c>
      <c r="C85" s="3" t="s">
        <v>322</v>
      </c>
      <c r="D85" s="3" t="s">
        <v>444</v>
      </c>
      <c r="E85" s="36" t="s">
        <v>445</v>
      </c>
      <c r="F85" s="3" t="s">
        <v>182</v>
      </c>
      <c r="G85" s="3" t="s">
        <v>143</v>
      </c>
      <c r="H85" s="3" t="s">
        <v>151</v>
      </c>
    </row>
    <row r="87" spans="1:9">
      <c r="A87" s="1" t="s">
        <v>446</v>
      </c>
    </row>
    <row r="88" spans="1:9">
      <c r="A88" s="2" t="s">
        <v>129</v>
      </c>
      <c r="B88" s="2" t="s">
        <v>130</v>
      </c>
      <c r="C88" s="2" t="s">
        <v>131</v>
      </c>
      <c r="D88" s="2" t="s">
        <v>132</v>
      </c>
      <c r="E88" s="2" t="s">
        <v>133</v>
      </c>
      <c r="F88" s="2" t="s">
        <v>134</v>
      </c>
      <c r="G88" s="2" t="s">
        <v>135</v>
      </c>
      <c r="H88" s="2" t="s">
        <v>136</v>
      </c>
    </row>
    <row r="89" ht="67.5" spans="1:9">
      <c r="A89" s="3" t="s">
        <v>447</v>
      </c>
      <c r="B89" s="3" t="s">
        <v>448</v>
      </c>
      <c r="C89" s="3" t="s">
        <v>449</v>
      </c>
      <c r="D89" s="3" t="s">
        <v>450</v>
      </c>
      <c r="E89" s="3" t="s">
        <v>451</v>
      </c>
      <c r="F89" s="3" t="s">
        <v>182</v>
      </c>
      <c r="G89" s="3" t="s">
        <v>143</v>
      </c>
      <c r="H89" s="3" t="s">
        <v>144</v>
      </c>
    </row>
    <row r="90" ht="54" spans="1:9">
      <c r="A90" s="3" t="s">
        <v>452</v>
      </c>
      <c r="B90" s="3" t="s">
        <v>453</v>
      </c>
      <c r="C90" s="3" t="s">
        <v>454</v>
      </c>
      <c r="D90" s="3" t="s">
        <v>455</v>
      </c>
      <c r="E90" s="36" t="s">
        <v>456</v>
      </c>
      <c r="F90" s="3" t="s">
        <v>457</v>
      </c>
      <c r="G90" s="3" t="s">
        <v>143</v>
      </c>
      <c r="H90" s="3" t="s">
        <v>151</v>
      </c>
    </row>
    <row r="91" ht="67.5" spans="1:9">
      <c r="A91" s="3" t="s">
        <v>458</v>
      </c>
      <c r="B91" s="3" t="s">
        <v>453</v>
      </c>
      <c r="C91" s="3" t="s">
        <v>459</v>
      </c>
      <c r="D91" s="3" t="s">
        <v>460</v>
      </c>
      <c r="E91" s="36" t="s">
        <v>461</v>
      </c>
      <c r="F91" s="3" t="s">
        <v>182</v>
      </c>
      <c r="G91" s="3" t="s">
        <v>143</v>
      </c>
      <c r="H91" s="3" t="s">
        <v>151</v>
      </c>
      <c r="I91" t="str">
        <f>_xlfn.DISPIMG("ID_3F28728BE2B549928C99DEC3D9F98971",1)</f>
        <v>=DISPIMG("ID_3F28728BE2B549928C99DEC3D9F98971",1)</v>
      </c>
    </row>
    <row r="92" ht="121.5" spans="1:9">
      <c r="A92" s="3" t="s">
        <v>462</v>
      </c>
      <c r="B92" s="3" t="s">
        <v>448</v>
      </c>
      <c r="C92" s="3" t="s">
        <v>463</v>
      </c>
      <c r="D92" s="3" t="s">
        <v>464</v>
      </c>
      <c r="E92" s="3" t="s">
        <v>181</v>
      </c>
      <c r="F92" s="3" t="s">
        <v>182</v>
      </c>
      <c r="G92" s="3" t="s">
        <v>143</v>
      </c>
      <c r="H92" s="3" t="s">
        <v>151</v>
      </c>
    </row>
    <row r="93" ht="94.5" spans="1:9">
      <c r="A93" s="3" t="s">
        <v>465</v>
      </c>
      <c r="B93" s="3" t="s">
        <v>453</v>
      </c>
      <c r="C93" s="3" t="s">
        <v>184</v>
      </c>
      <c r="D93" s="3" t="s">
        <v>466</v>
      </c>
      <c r="E93" s="3" t="s">
        <v>320</v>
      </c>
      <c r="F93" s="3" t="s">
        <v>182</v>
      </c>
      <c r="G93" s="3" t="s">
        <v>143</v>
      </c>
      <c r="H93" s="3" t="s">
        <v>151</v>
      </c>
    </row>
    <row r="94" ht="81" spans="1:9">
      <c r="A94" s="3" t="s">
        <v>467</v>
      </c>
      <c r="B94" s="3" t="s">
        <v>468</v>
      </c>
      <c r="C94" s="3" t="s">
        <v>469</v>
      </c>
      <c r="D94" s="3" t="s">
        <v>470</v>
      </c>
      <c r="E94" s="3" t="s">
        <v>181</v>
      </c>
      <c r="F94" s="3" t="s">
        <v>182</v>
      </c>
      <c r="G94" s="3" t="s">
        <v>143</v>
      </c>
      <c r="H94" s="3" t="s">
        <v>151</v>
      </c>
    </row>
    <row r="95" ht="54" spans="1:9">
      <c r="A95" s="3" t="s">
        <v>471</v>
      </c>
      <c r="B95" s="3" t="s">
        <v>472</v>
      </c>
      <c r="C95" s="3" t="s">
        <v>473</v>
      </c>
      <c r="D95" s="3" t="s">
        <v>474</v>
      </c>
      <c r="E95" s="3" t="s">
        <v>186</v>
      </c>
      <c r="F95" s="3" t="s">
        <v>182</v>
      </c>
      <c r="G95" s="3" t="s">
        <v>143</v>
      </c>
      <c r="H95" s="3" t="s">
        <v>151</v>
      </c>
    </row>
    <row r="96" ht="108" spans="1:9">
      <c r="A96" s="3" t="s">
        <v>475</v>
      </c>
      <c r="B96" s="3" t="s">
        <v>472</v>
      </c>
      <c r="C96" s="3" t="s">
        <v>476</v>
      </c>
      <c r="D96" s="3" t="s">
        <v>477</v>
      </c>
      <c r="E96" s="3" t="s">
        <v>181</v>
      </c>
      <c r="F96" s="3" t="s">
        <v>182</v>
      </c>
      <c r="G96" s="3" t="s">
        <v>143</v>
      </c>
      <c r="H96" s="3" t="s">
        <v>151</v>
      </c>
    </row>
    <row r="97" ht="162" spans="1:8">
      <c r="A97" s="3" t="s">
        <v>478</v>
      </c>
      <c r="B97" s="3" t="s">
        <v>400</v>
      </c>
      <c r="C97" s="3" t="s">
        <v>479</v>
      </c>
      <c r="D97" s="3" t="s">
        <v>480</v>
      </c>
      <c r="E97" s="3" t="s">
        <v>181</v>
      </c>
      <c r="F97" s="3" t="s">
        <v>182</v>
      </c>
      <c r="G97" s="3" t="s">
        <v>143</v>
      </c>
      <c r="H97" s="3" t="s">
        <v>151</v>
      </c>
    </row>
    <row r="99" spans="1:8">
      <c r="A99" s="1" t="s">
        <v>481</v>
      </c>
    </row>
    <row r="100" spans="1:8">
      <c r="A100" s="2" t="s">
        <v>129</v>
      </c>
      <c r="B100" s="2" t="s">
        <v>130</v>
      </c>
      <c r="C100" s="2" t="s">
        <v>131</v>
      </c>
      <c r="D100" s="2" t="s">
        <v>132</v>
      </c>
      <c r="E100" s="2" t="s">
        <v>133</v>
      </c>
      <c r="F100" s="2" t="s">
        <v>134</v>
      </c>
      <c r="G100" s="2" t="s">
        <v>135</v>
      </c>
      <c r="H100" s="2" t="s">
        <v>136</v>
      </c>
    </row>
    <row r="101" ht="40.5" spans="1:8">
      <c r="A101" s="3" t="s">
        <v>482</v>
      </c>
      <c r="B101" s="3" t="s">
        <v>483</v>
      </c>
      <c r="C101" s="3" t="s">
        <v>484</v>
      </c>
      <c r="D101" s="3" t="s">
        <v>485</v>
      </c>
      <c r="E101" s="3" t="s">
        <v>486</v>
      </c>
      <c r="F101" s="3" t="s">
        <v>487</v>
      </c>
      <c r="G101" s="3" t="s">
        <v>143</v>
      </c>
      <c r="H101" s="3" t="s">
        <v>151</v>
      </c>
    </row>
    <row r="102" ht="40.5" spans="1:8">
      <c r="A102" s="3" t="s">
        <v>488</v>
      </c>
      <c r="B102" s="3" t="s">
        <v>483</v>
      </c>
      <c r="C102" s="3" t="s">
        <v>489</v>
      </c>
      <c r="D102" s="3" t="s">
        <v>490</v>
      </c>
      <c r="E102" s="3" t="s">
        <v>491</v>
      </c>
      <c r="F102" s="3" t="s">
        <v>182</v>
      </c>
      <c r="G102" s="3" t="s">
        <v>143</v>
      </c>
      <c r="H102" s="3" t="s">
        <v>151</v>
      </c>
    </row>
    <row r="103" ht="216" spans="1:8">
      <c r="A103" s="3" t="s">
        <v>492</v>
      </c>
      <c r="B103" s="3" t="s">
        <v>493</v>
      </c>
      <c r="C103" s="3" t="s">
        <v>494</v>
      </c>
      <c r="D103" s="42" t="s">
        <v>495</v>
      </c>
      <c r="E103" s="3" t="s">
        <v>496</v>
      </c>
      <c r="F103" s="3" t="s">
        <v>182</v>
      </c>
      <c r="G103" s="3" t="s">
        <v>143</v>
      </c>
      <c r="H103" s="3" t="s">
        <v>151</v>
      </c>
    </row>
    <row r="105" spans="1:8">
      <c r="A105" s="1" t="s">
        <v>27</v>
      </c>
    </row>
    <row r="106" spans="1:8">
      <c r="A106" s="2" t="s">
        <v>129</v>
      </c>
      <c r="B106" s="2" t="s">
        <v>130</v>
      </c>
      <c r="C106" s="2" t="s">
        <v>131</v>
      </c>
      <c r="D106" s="2" t="s">
        <v>132</v>
      </c>
      <c r="E106" s="2" t="s">
        <v>133</v>
      </c>
      <c r="F106" s="2" t="s">
        <v>134</v>
      </c>
      <c r="G106" s="2" t="s">
        <v>135</v>
      </c>
      <c r="H106" s="2" t="s">
        <v>136</v>
      </c>
    </row>
    <row r="107" ht="27" spans="1:8">
      <c r="A107" s="3" t="s">
        <v>497</v>
      </c>
      <c r="B107" s="3" t="s">
        <v>146</v>
      </c>
      <c r="C107" s="3" t="s">
        <v>498</v>
      </c>
      <c r="D107" s="3" t="s">
        <v>499</v>
      </c>
      <c r="E107" s="42" t="s">
        <v>500</v>
      </c>
      <c r="F107" s="3" t="s">
        <v>176</v>
      </c>
      <c r="G107" s="3" t="s">
        <v>143</v>
      </c>
      <c r="H107" s="3" t="s">
        <v>151</v>
      </c>
    </row>
    <row r="108" ht="81" spans="1:8">
      <c r="A108" s="3" t="s">
        <v>501</v>
      </c>
      <c r="B108" s="3" t="s">
        <v>502</v>
      </c>
      <c r="C108" s="3" t="s">
        <v>503</v>
      </c>
      <c r="D108" s="42" t="s">
        <v>504</v>
      </c>
      <c r="E108" s="3" t="s">
        <v>181</v>
      </c>
      <c r="F108" s="3" t="s">
        <v>182</v>
      </c>
      <c r="G108" s="3" t="s">
        <v>143</v>
      </c>
      <c r="H108" s="3" t="s">
        <v>151</v>
      </c>
    </row>
    <row r="109" ht="94.5" spans="1:8">
      <c r="A109" s="3" t="s">
        <v>505</v>
      </c>
      <c r="B109" s="3" t="s">
        <v>506</v>
      </c>
      <c r="C109" s="3" t="s">
        <v>507</v>
      </c>
      <c r="D109" s="3" t="s">
        <v>508</v>
      </c>
      <c r="E109" s="3" t="s">
        <v>181</v>
      </c>
      <c r="F109" s="3" t="s">
        <v>182</v>
      </c>
      <c r="G109" s="3" t="s">
        <v>143</v>
      </c>
      <c r="H109" s="3" t="s">
        <v>151</v>
      </c>
    </row>
    <row r="110" ht="54" spans="1:8">
      <c r="A110" s="3" t="s">
        <v>509</v>
      </c>
      <c r="B110" s="3" t="s">
        <v>472</v>
      </c>
      <c r="C110" s="3" t="s">
        <v>510</v>
      </c>
      <c r="D110" s="3" t="s">
        <v>511</v>
      </c>
      <c r="E110" s="3" t="s">
        <v>512</v>
      </c>
      <c r="F110" s="3" t="s">
        <v>182</v>
      </c>
      <c r="G110" s="3" t="s">
        <v>143</v>
      </c>
      <c r="H110" s="3" t="s">
        <v>151</v>
      </c>
    </row>
    <row r="111" ht="27" spans="1:8">
      <c r="A111" s="3" t="s">
        <v>513</v>
      </c>
      <c r="B111" s="3" t="s">
        <v>416</v>
      </c>
      <c r="C111" s="3" t="s">
        <v>514</v>
      </c>
      <c r="D111" s="3" t="s">
        <v>515</v>
      </c>
      <c r="E111" s="3" t="s">
        <v>516</v>
      </c>
      <c r="F111" s="3" t="s">
        <v>272</v>
      </c>
      <c r="G111" s="3" t="s">
        <v>143</v>
      </c>
      <c r="H111" s="3" t="s">
        <v>151</v>
      </c>
    </row>
    <row r="112" ht="27" spans="1:8">
      <c r="A112" s="3" t="s">
        <v>517</v>
      </c>
      <c r="B112" s="3" t="s">
        <v>518</v>
      </c>
      <c r="C112" s="3" t="s">
        <v>519</v>
      </c>
      <c r="D112" s="3" t="s">
        <v>520</v>
      </c>
      <c r="E112" s="3" t="s">
        <v>521</v>
      </c>
      <c r="F112" s="3" t="s">
        <v>409</v>
      </c>
      <c r="G112" s="3" t="s">
        <v>143</v>
      </c>
      <c r="H112" s="3" t="s">
        <v>151</v>
      </c>
    </row>
    <row r="113" spans="1:8">
      <c r="A113" s="3" t="s">
        <v>522</v>
      </c>
      <c r="B113" s="3" t="s">
        <v>502</v>
      </c>
      <c r="C113" s="3" t="s">
        <v>523</v>
      </c>
      <c r="D113" s="3" t="s">
        <v>524</v>
      </c>
      <c r="E113" s="3" t="s">
        <v>525</v>
      </c>
      <c r="F113" s="3" t="s">
        <v>526</v>
      </c>
      <c r="G113" s="3" t="s">
        <v>143</v>
      </c>
      <c r="H113" s="3" t="s">
        <v>151</v>
      </c>
    </row>
    <row r="114" ht="27" spans="1:8">
      <c r="A114" s="3" t="s">
        <v>527</v>
      </c>
      <c r="B114" s="3" t="s">
        <v>528</v>
      </c>
      <c r="C114" s="3" t="s">
        <v>529</v>
      </c>
      <c r="D114" s="3" t="s">
        <v>530</v>
      </c>
      <c r="E114" s="3" t="s">
        <v>531</v>
      </c>
      <c r="F114" s="3" t="s">
        <v>532</v>
      </c>
      <c r="G114" s="3" t="s">
        <v>143</v>
      </c>
      <c r="H114" s="3" t="s">
        <v>151</v>
      </c>
    </row>
  </sheetData>
  <sheetProtection formatCells="0" formatColumns="0" formatRows="0" insertRows="0" insertColumns="0" insertHyperlinks="0" deleteColumns="0" deleteRows="0" sort="0" autoFilter="0" pivotTables="0"/>
  <mergeCells count="9">
    <mergeCell ref="A1:H1"/>
    <mergeCell ref="A9:H9"/>
    <mergeCell ref="A22:H22"/>
    <mergeCell ref="A37:H37"/>
    <mergeCell ref="A62:H62"/>
    <mergeCell ref="A76:H76"/>
    <mergeCell ref="A87:H87"/>
    <mergeCell ref="A99:H99"/>
    <mergeCell ref="A105:H105"/>
  </mergeCells>
  <dataValidations count="2">
    <dataValidation type="list" sqref="G3:G114">
      <formula1>"已完成,进行中,待开发,未完成"</formula1>
    </dataValidation>
    <dataValidation type="list" sqref="H3:H114">
      <formula1>"未开始,进行中,已结束"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topLeftCell="F24" workbookViewId="0">
      <selection activeCell="A1" sqref="A1:I1"/>
    </sheetView>
  </sheetViews>
  <sheetFormatPr defaultColWidth="9" defaultRowHeight="13.5"/>
  <cols>
    <col min="1" max="1" width="23" style="32" customWidth="1"/>
    <col min="2" max="2" width="28" style="32" customWidth="1"/>
    <col min="3" max="3" width="32" style="32" customWidth="1"/>
    <col min="4" max="4" width="35" style="32" customWidth="1"/>
    <col min="5" max="6" width="60" style="32" customWidth="1"/>
    <col min="7" max="7" width="21" style="32" customWidth="1"/>
    <col min="8" max="9" width="6" style="32" customWidth="1"/>
    <col min="10" max="16384" width="9" style="32"/>
  </cols>
  <sheetData>
    <row r="1" spans="1:9">
      <c r="A1" s="33" t="s">
        <v>533</v>
      </c>
    </row>
    <row r="2" ht="27" spans="1:9">
      <c r="A2" s="34" t="s">
        <v>129</v>
      </c>
      <c r="B2" s="34" t="s">
        <v>130</v>
      </c>
      <c r="C2" s="34" t="s">
        <v>131</v>
      </c>
      <c r="D2" s="34" t="s">
        <v>534</v>
      </c>
      <c r="E2" s="34" t="s">
        <v>132</v>
      </c>
      <c r="F2" s="34" t="s">
        <v>133</v>
      </c>
      <c r="G2" s="34" t="s">
        <v>134</v>
      </c>
      <c r="H2" s="34" t="s">
        <v>135</v>
      </c>
      <c r="I2" s="34" t="s">
        <v>136</v>
      </c>
    </row>
    <row r="3" ht="54" spans="1:9">
      <c r="A3" s="35" t="s">
        <v>535</v>
      </c>
      <c r="B3" s="35" t="s">
        <v>416</v>
      </c>
      <c r="C3" s="35" t="s">
        <v>536</v>
      </c>
      <c r="D3" s="35" t="s">
        <v>537</v>
      </c>
      <c r="E3" s="35" t="s">
        <v>538</v>
      </c>
      <c r="F3" s="35" t="s">
        <v>539</v>
      </c>
      <c r="G3" s="35" t="s">
        <v>540</v>
      </c>
      <c r="H3" s="35" t="s">
        <v>143</v>
      </c>
      <c r="I3" s="35" t="s">
        <v>144</v>
      </c>
    </row>
    <row r="4" ht="54" spans="1:9">
      <c r="A4" s="35" t="s">
        <v>541</v>
      </c>
      <c r="B4" s="35" t="s">
        <v>453</v>
      </c>
      <c r="C4" s="35" t="s">
        <v>542</v>
      </c>
      <c r="D4" s="35" t="s">
        <v>537</v>
      </c>
      <c r="E4" s="20" t="s">
        <v>543</v>
      </c>
      <c r="F4" s="36" t="s">
        <v>544</v>
      </c>
      <c r="G4" s="35" t="s">
        <v>545</v>
      </c>
      <c r="H4" s="35" t="s">
        <v>143</v>
      </c>
      <c r="I4" s="35" t="s">
        <v>151</v>
      </c>
    </row>
    <row r="5" ht="54" spans="1:9">
      <c r="A5" s="35" t="s">
        <v>546</v>
      </c>
      <c r="B5" s="35" t="s">
        <v>547</v>
      </c>
      <c r="C5" s="35" t="s">
        <v>548</v>
      </c>
      <c r="D5" s="35" t="s">
        <v>537</v>
      </c>
      <c r="E5" s="35" t="s">
        <v>549</v>
      </c>
      <c r="F5" s="36" t="s">
        <v>550</v>
      </c>
      <c r="G5" s="35" t="s">
        <v>551</v>
      </c>
      <c r="H5" s="35" t="s">
        <v>143</v>
      </c>
      <c r="I5" s="35" t="s">
        <v>151</v>
      </c>
    </row>
    <row r="6" ht="40.5" spans="1:9">
      <c r="A6" s="35" t="s">
        <v>552</v>
      </c>
      <c r="B6" s="35" t="s">
        <v>400</v>
      </c>
      <c r="C6" s="35" t="s">
        <v>553</v>
      </c>
      <c r="D6" s="35" t="s">
        <v>537</v>
      </c>
      <c r="E6" s="35" t="s">
        <v>554</v>
      </c>
      <c r="F6" s="37" t="s">
        <v>555</v>
      </c>
      <c r="G6" s="35" t="s">
        <v>556</v>
      </c>
      <c r="H6" s="35" t="s">
        <v>143</v>
      </c>
      <c r="I6" s="35" t="s">
        <v>151</v>
      </c>
    </row>
    <row r="7" ht="67.5" spans="1:9">
      <c r="A7" s="35" t="s">
        <v>557</v>
      </c>
      <c r="B7" s="35" t="s">
        <v>558</v>
      </c>
      <c r="C7" s="35" t="s">
        <v>559</v>
      </c>
      <c r="D7" s="35" t="s">
        <v>560</v>
      </c>
      <c r="E7" s="35" t="s">
        <v>561</v>
      </c>
      <c r="F7" s="36" t="s">
        <v>562</v>
      </c>
      <c r="G7" s="35" t="s">
        <v>563</v>
      </c>
      <c r="H7" s="35" t="s">
        <v>143</v>
      </c>
      <c r="I7" s="35" t="s">
        <v>151</v>
      </c>
    </row>
    <row r="8" ht="40.5" spans="1:9">
      <c r="A8" s="35" t="s">
        <v>564</v>
      </c>
      <c r="B8" s="35" t="s">
        <v>565</v>
      </c>
      <c r="C8" s="35" t="s">
        <v>566</v>
      </c>
      <c r="D8" s="35" t="s">
        <v>560</v>
      </c>
      <c r="E8" s="35" t="s">
        <v>567</v>
      </c>
      <c r="F8" s="35" t="s">
        <v>568</v>
      </c>
      <c r="G8" s="35" t="s">
        <v>569</v>
      </c>
      <c r="H8" s="35" t="s">
        <v>143</v>
      </c>
      <c r="I8" s="35" t="s">
        <v>151</v>
      </c>
    </row>
    <row r="9" ht="27" spans="1:9">
      <c r="A9" s="35" t="s">
        <v>570</v>
      </c>
      <c r="B9" s="35" t="s">
        <v>571</v>
      </c>
      <c r="C9" s="35" t="s">
        <v>572</v>
      </c>
      <c r="D9" s="35" t="s">
        <v>560</v>
      </c>
      <c r="E9" s="35" t="s">
        <v>573</v>
      </c>
      <c r="F9" s="36" t="s">
        <v>574</v>
      </c>
      <c r="G9" s="35" t="s">
        <v>575</v>
      </c>
      <c r="H9" s="35" t="s">
        <v>143</v>
      </c>
      <c r="I9" s="35" t="s">
        <v>151</v>
      </c>
    </row>
    <row r="10" ht="40.5" spans="1:9">
      <c r="A10" s="35" t="s">
        <v>576</v>
      </c>
      <c r="B10" s="35" t="s">
        <v>577</v>
      </c>
      <c r="C10" s="35" t="s">
        <v>578</v>
      </c>
      <c r="D10" s="35" t="s">
        <v>579</v>
      </c>
      <c r="E10" s="35" t="s">
        <v>580</v>
      </c>
      <c r="F10" s="20" t="s">
        <v>581</v>
      </c>
      <c r="G10" s="35" t="s">
        <v>582</v>
      </c>
      <c r="H10" s="35" t="s">
        <v>143</v>
      </c>
      <c r="I10" s="35" t="s">
        <v>151</v>
      </c>
    </row>
    <row r="11" ht="40.5" spans="1:9">
      <c r="A11" s="35" t="s">
        <v>583</v>
      </c>
      <c r="B11" s="35" t="s">
        <v>577</v>
      </c>
      <c r="C11" s="35" t="s">
        <v>584</v>
      </c>
      <c r="D11" s="35" t="s">
        <v>579</v>
      </c>
      <c r="E11" s="35" t="s">
        <v>585</v>
      </c>
      <c r="F11" s="38" t="s">
        <v>586</v>
      </c>
      <c r="G11" s="35" t="s">
        <v>587</v>
      </c>
      <c r="H11" s="35" t="s">
        <v>143</v>
      </c>
      <c r="I11" s="35" t="s">
        <v>151</v>
      </c>
    </row>
    <row r="12" ht="40.5" spans="1:9">
      <c r="A12" s="35" t="s">
        <v>588</v>
      </c>
      <c r="B12" s="35" t="s">
        <v>483</v>
      </c>
      <c r="C12" s="35" t="s">
        <v>589</v>
      </c>
      <c r="D12" s="35" t="s">
        <v>537</v>
      </c>
      <c r="E12" s="35" t="s">
        <v>590</v>
      </c>
      <c r="F12" s="38" t="s">
        <v>591</v>
      </c>
      <c r="G12" s="35" t="s">
        <v>592</v>
      </c>
      <c r="H12" s="35" t="s">
        <v>143</v>
      </c>
      <c r="I12" s="35" t="s">
        <v>151</v>
      </c>
    </row>
    <row r="14" spans="1:9">
      <c r="A14" s="33" t="s">
        <v>593</v>
      </c>
    </row>
    <row r="15" ht="27" spans="1:9">
      <c r="A15" s="34" t="s">
        <v>129</v>
      </c>
      <c r="B15" s="34" t="s">
        <v>130</v>
      </c>
      <c r="C15" s="34" t="s">
        <v>131</v>
      </c>
      <c r="D15" s="34" t="s">
        <v>534</v>
      </c>
      <c r="E15" s="34" t="s">
        <v>132</v>
      </c>
      <c r="F15" s="34" t="s">
        <v>133</v>
      </c>
      <c r="G15" s="34" t="s">
        <v>134</v>
      </c>
      <c r="H15" s="34" t="s">
        <v>135</v>
      </c>
      <c r="I15" s="34" t="s">
        <v>136</v>
      </c>
    </row>
    <row r="16" ht="81" spans="1:9">
      <c r="A16" s="35" t="s">
        <v>594</v>
      </c>
      <c r="B16" s="35" t="s">
        <v>400</v>
      </c>
      <c r="C16" s="35" t="s">
        <v>595</v>
      </c>
      <c r="D16" s="35" t="s">
        <v>596</v>
      </c>
      <c r="E16" s="35" t="s">
        <v>597</v>
      </c>
      <c r="F16" s="35" t="s">
        <v>598</v>
      </c>
      <c r="G16" s="35" t="s">
        <v>599</v>
      </c>
      <c r="H16" s="35" t="s">
        <v>143</v>
      </c>
      <c r="I16" s="35" t="s">
        <v>151</v>
      </c>
    </row>
    <row r="17" ht="40.5" spans="1:9">
      <c r="A17" s="35" t="s">
        <v>600</v>
      </c>
      <c r="B17" s="35" t="s">
        <v>601</v>
      </c>
      <c r="C17" s="35" t="s">
        <v>602</v>
      </c>
      <c r="D17" s="35" t="s">
        <v>596</v>
      </c>
      <c r="E17" s="35" t="s">
        <v>603</v>
      </c>
      <c r="F17" s="35" t="s">
        <v>604</v>
      </c>
      <c r="G17" s="35" t="s">
        <v>182</v>
      </c>
      <c r="H17" s="35" t="s">
        <v>143</v>
      </c>
      <c r="I17" s="35" t="s">
        <v>151</v>
      </c>
    </row>
    <row r="18" ht="67.5" spans="1:9">
      <c r="A18" s="35" t="s">
        <v>605</v>
      </c>
      <c r="B18" s="35" t="s">
        <v>606</v>
      </c>
      <c r="C18" s="35" t="s">
        <v>607</v>
      </c>
      <c r="D18" s="35" t="s">
        <v>596</v>
      </c>
      <c r="E18" s="35" t="s">
        <v>608</v>
      </c>
      <c r="F18" s="35" t="s">
        <v>609</v>
      </c>
      <c r="G18" s="35" t="s">
        <v>182</v>
      </c>
      <c r="H18" s="35" t="s">
        <v>143</v>
      </c>
      <c r="I18" s="35" t="s">
        <v>151</v>
      </c>
    </row>
    <row r="19" ht="94.5" spans="1:9">
      <c r="A19" s="35" t="s">
        <v>610</v>
      </c>
      <c r="B19" s="35" t="s">
        <v>611</v>
      </c>
      <c r="C19" s="35" t="s">
        <v>612</v>
      </c>
      <c r="D19" s="35" t="s">
        <v>596</v>
      </c>
      <c r="E19" s="35" t="s">
        <v>613</v>
      </c>
      <c r="F19" s="35" t="s">
        <v>614</v>
      </c>
      <c r="G19" s="35" t="s">
        <v>182</v>
      </c>
      <c r="H19" s="35" t="s">
        <v>143</v>
      </c>
      <c r="I19" s="35" t="s">
        <v>151</v>
      </c>
    </row>
    <row r="20" ht="40.5" spans="1:9">
      <c r="A20" s="35" t="s">
        <v>615</v>
      </c>
      <c r="B20" s="35" t="s">
        <v>616</v>
      </c>
      <c r="C20" s="35" t="s">
        <v>617</v>
      </c>
      <c r="D20" s="35" t="s">
        <v>596</v>
      </c>
      <c r="E20" s="35" t="s">
        <v>618</v>
      </c>
      <c r="F20" s="35" t="s">
        <v>619</v>
      </c>
      <c r="G20" s="35" t="s">
        <v>182</v>
      </c>
      <c r="H20" s="35" t="s">
        <v>143</v>
      </c>
      <c r="I20" s="35" t="s">
        <v>151</v>
      </c>
    </row>
    <row r="21" ht="54" spans="1:9">
      <c r="A21" s="35" t="s">
        <v>620</v>
      </c>
      <c r="B21" s="35" t="s">
        <v>621</v>
      </c>
      <c r="C21" s="35" t="s">
        <v>622</v>
      </c>
      <c r="D21" s="35" t="s">
        <v>596</v>
      </c>
      <c r="E21" s="35" t="s">
        <v>623</v>
      </c>
      <c r="F21" s="35" t="s">
        <v>624</v>
      </c>
      <c r="G21" s="35" t="s">
        <v>182</v>
      </c>
      <c r="H21" s="35" t="s">
        <v>143</v>
      </c>
      <c r="I21" s="35" t="s">
        <v>151</v>
      </c>
    </row>
    <row r="22" ht="121.5" spans="1:9">
      <c r="A22" s="35" t="s">
        <v>625</v>
      </c>
      <c r="B22" s="35" t="s">
        <v>626</v>
      </c>
      <c r="C22" s="35" t="s">
        <v>627</v>
      </c>
      <c r="D22" s="35" t="s">
        <v>596</v>
      </c>
      <c r="E22" s="35" t="s">
        <v>628</v>
      </c>
      <c r="F22" s="35" t="s">
        <v>629</v>
      </c>
      <c r="G22" s="35" t="s">
        <v>630</v>
      </c>
      <c r="H22" s="35" t="s">
        <v>143</v>
      </c>
      <c r="I22" s="35" t="s">
        <v>151</v>
      </c>
    </row>
    <row r="23" ht="54" spans="1:9">
      <c r="A23" s="35" t="s">
        <v>631</v>
      </c>
      <c r="B23" s="35" t="s">
        <v>632</v>
      </c>
      <c r="C23" s="35" t="s">
        <v>633</v>
      </c>
      <c r="D23" s="35" t="s">
        <v>596</v>
      </c>
      <c r="E23" s="35" t="s">
        <v>628</v>
      </c>
      <c r="F23" s="35" t="s">
        <v>634</v>
      </c>
      <c r="G23" s="35" t="s">
        <v>630</v>
      </c>
      <c r="H23" s="35" t="s">
        <v>143</v>
      </c>
      <c r="I23" s="35" t="s">
        <v>151</v>
      </c>
    </row>
    <row r="24" ht="81" spans="1:9">
      <c r="A24" s="35" t="s">
        <v>635</v>
      </c>
      <c r="B24" s="35" t="s">
        <v>636</v>
      </c>
      <c r="C24" s="35" t="s">
        <v>637</v>
      </c>
      <c r="D24" s="35" t="s">
        <v>596</v>
      </c>
      <c r="E24" s="35" t="s">
        <v>638</v>
      </c>
      <c r="F24" s="38" t="s">
        <v>639</v>
      </c>
      <c r="G24" s="35" t="s">
        <v>640</v>
      </c>
      <c r="H24" s="35" t="s">
        <v>143</v>
      </c>
      <c r="I24" s="35" t="s">
        <v>151</v>
      </c>
    </row>
    <row r="25" ht="54" spans="1:9">
      <c r="A25" s="35" t="s">
        <v>641</v>
      </c>
      <c r="B25" s="35" t="s">
        <v>642</v>
      </c>
      <c r="C25" s="35" t="s">
        <v>643</v>
      </c>
      <c r="D25" s="35" t="s">
        <v>596</v>
      </c>
      <c r="E25" s="35" t="s">
        <v>644</v>
      </c>
      <c r="F25" s="35" t="s">
        <v>645</v>
      </c>
      <c r="G25" s="35" t="s">
        <v>646</v>
      </c>
      <c r="H25" s="35" t="s">
        <v>143</v>
      </c>
      <c r="I25" s="35" t="s">
        <v>151</v>
      </c>
    </row>
    <row r="26" ht="27" spans="1:9">
      <c r="A26" s="35" t="s">
        <v>647</v>
      </c>
      <c r="B26" s="35" t="s">
        <v>611</v>
      </c>
      <c r="C26" s="35" t="s">
        <v>648</v>
      </c>
      <c r="D26" s="35" t="s">
        <v>596</v>
      </c>
      <c r="E26" s="35" t="s">
        <v>649</v>
      </c>
      <c r="F26" s="35" t="s">
        <v>650</v>
      </c>
      <c r="G26" s="35" t="s">
        <v>651</v>
      </c>
      <c r="H26" s="35" t="s">
        <v>143</v>
      </c>
      <c r="I26" s="35" t="s">
        <v>151</v>
      </c>
    </row>
    <row r="27" ht="27" spans="1:9">
      <c r="A27" s="35" t="s">
        <v>652</v>
      </c>
      <c r="B27" s="35" t="s">
        <v>621</v>
      </c>
      <c r="C27" s="35" t="s">
        <v>653</v>
      </c>
      <c r="D27" s="35" t="s">
        <v>596</v>
      </c>
      <c r="E27" s="35" t="s">
        <v>654</v>
      </c>
      <c r="F27" s="35" t="s">
        <v>655</v>
      </c>
      <c r="G27" s="35" t="s">
        <v>656</v>
      </c>
      <c r="H27" s="35" t="s">
        <v>143</v>
      </c>
      <c r="I27" s="35" t="s">
        <v>151</v>
      </c>
    </row>
    <row r="28" ht="27" spans="1:9">
      <c r="A28" s="35" t="s">
        <v>657</v>
      </c>
      <c r="B28" s="35" t="s">
        <v>658</v>
      </c>
      <c r="C28" s="35" t="s">
        <v>659</v>
      </c>
      <c r="D28" s="35" t="s">
        <v>596</v>
      </c>
      <c r="E28" s="35" t="s">
        <v>660</v>
      </c>
      <c r="F28" s="35" t="s">
        <v>661</v>
      </c>
      <c r="G28" s="35" t="s">
        <v>662</v>
      </c>
      <c r="H28" s="35" t="s">
        <v>143</v>
      </c>
      <c r="I28" s="35" t="s">
        <v>151</v>
      </c>
    </row>
    <row r="29" ht="67.5" spans="1:9">
      <c r="A29" s="35" t="s">
        <v>663</v>
      </c>
      <c r="B29" s="35" t="s">
        <v>611</v>
      </c>
      <c r="C29" s="35" t="s">
        <v>664</v>
      </c>
      <c r="D29" s="35" t="s">
        <v>596</v>
      </c>
      <c r="E29" s="35" t="s">
        <v>665</v>
      </c>
      <c r="F29" s="35" t="s">
        <v>666</v>
      </c>
      <c r="G29" s="35" t="s">
        <v>667</v>
      </c>
      <c r="H29" s="35" t="s">
        <v>143</v>
      </c>
      <c r="I29" s="35" t="s">
        <v>151</v>
      </c>
    </row>
    <row r="30" ht="121.5" spans="1:9">
      <c r="A30" s="35" t="s">
        <v>668</v>
      </c>
      <c r="B30" s="35" t="s">
        <v>669</v>
      </c>
      <c r="C30" s="35" t="s">
        <v>670</v>
      </c>
      <c r="D30" s="35" t="s">
        <v>596</v>
      </c>
      <c r="E30" s="35" t="s">
        <v>671</v>
      </c>
      <c r="F30" s="35" t="s">
        <v>672</v>
      </c>
      <c r="G30" s="35" t="s">
        <v>630</v>
      </c>
      <c r="H30" s="35" t="s">
        <v>143</v>
      </c>
      <c r="I30" s="35" t="s">
        <v>151</v>
      </c>
    </row>
    <row r="31" ht="94.5" spans="1:9">
      <c r="A31" s="35" t="s">
        <v>673</v>
      </c>
      <c r="B31" s="35" t="s">
        <v>674</v>
      </c>
      <c r="C31" s="35" t="s">
        <v>675</v>
      </c>
      <c r="D31" s="35" t="s">
        <v>596</v>
      </c>
      <c r="E31" s="38" t="s">
        <v>676</v>
      </c>
      <c r="F31" s="35" t="s">
        <v>677</v>
      </c>
      <c r="G31" s="35" t="s">
        <v>678</v>
      </c>
      <c r="H31" s="35" t="s">
        <v>143</v>
      </c>
      <c r="I31" s="35" t="s">
        <v>151</v>
      </c>
    </row>
    <row r="32" ht="94.5" spans="1:9">
      <c r="A32" s="35" t="s">
        <v>679</v>
      </c>
      <c r="B32" s="35" t="s">
        <v>680</v>
      </c>
      <c r="C32" s="35" t="s">
        <v>681</v>
      </c>
      <c r="D32" s="35" t="s">
        <v>596</v>
      </c>
      <c r="E32" s="38" t="s">
        <v>682</v>
      </c>
      <c r="F32" s="35" t="s">
        <v>683</v>
      </c>
      <c r="G32" s="35" t="s">
        <v>684</v>
      </c>
      <c r="H32" s="35" t="s">
        <v>143</v>
      </c>
      <c r="I32" s="35" t="s">
        <v>151</v>
      </c>
    </row>
    <row r="33" ht="54" spans="1:9">
      <c r="A33" s="35" t="s">
        <v>685</v>
      </c>
      <c r="B33" s="35" t="s">
        <v>547</v>
      </c>
      <c r="C33" s="35" t="s">
        <v>686</v>
      </c>
      <c r="D33" s="35" t="s">
        <v>596</v>
      </c>
      <c r="E33" s="35" t="s">
        <v>687</v>
      </c>
      <c r="F33" s="35" t="s">
        <v>688</v>
      </c>
      <c r="G33" s="35" t="s">
        <v>689</v>
      </c>
      <c r="H33" s="35" t="s">
        <v>143</v>
      </c>
      <c r="I33" s="35" t="s">
        <v>151</v>
      </c>
    </row>
    <row r="34" ht="40.5" spans="1:9">
      <c r="A34" s="35" t="s">
        <v>690</v>
      </c>
      <c r="B34" s="35" t="s">
        <v>547</v>
      </c>
      <c r="C34" s="35" t="s">
        <v>691</v>
      </c>
      <c r="D34" s="35" t="s">
        <v>596</v>
      </c>
      <c r="E34" s="35" t="s">
        <v>692</v>
      </c>
      <c r="F34" s="35" t="s">
        <v>693</v>
      </c>
      <c r="G34" s="35" t="s">
        <v>694</v>
      </c>
      <c r="H34" s="35" t="s">
        <v>143</v>
      </c>
      <c r="I34" s="35" t="s">
        <v>151</v>
      </c>
    </row>
    <row r="35" ht="40.5" spans="1:9">
      <c r="A35" s="35" t="s">
        <v>695</v>
      </c>
      <c r="B35" s="35" t="s">
        <v>547</v>
      </c>
      <c r="C35" s="35" t="s">
        <v>696</v>
      </c>
      <c r="D35" s="35" t="s">
        <v>596</v>
      </c>
      <c r="E35" s="35" t="s">
        <v>697</v>
      </c>
      <c r="F35" s="35" t="s">
        <v>698</v>
      </c>
      <c r="G35" s="35" t="s">
        <v>699</v>
      </c>
      <c r="H35" s="35" t="s">
        <v>143</v>
      </c>
      <c r="I35" s="35" t="s">
        <v>151</v>
      </c>
    </row>
    <row r="37" spans="1:9">
      <c r="A37" s="33" t="s">
        <v>37</v>
      </c>
    </row>
    <row r="38" ht="27" spans="1:9">
      <c r="A38" s="34" t="s">
        <v>129</v>
      </c>
      <c r="B38" s="34" t="s">
        <v>130</v>
      </c>
      <c r="C38" s="34" t="s">
        <v>131</v>
      </c>
      <c r="D38" s="34" t="s">
        <v>534</v>
      </c>
      <c r="E38" s="34" t="s">
        <v>132</v>
      </c>
      <c r="F38" s="34" t="s">
        <v>133</v>
      </c>
      <c r="G38" s="34" t="s">
        <v>134</v>
      </c>
      <c r="H38" s="34" t="s">
        <v>135</v>
      </c>
      <c r="I38" s="34" t="s">
        <v>136</v>
      </c>
    </row>
    <row r="39" ht="67.5" spans="1:9">
      <c r="A39" s="35" t="s">
        <v>700</v>
      </c>
      <c r="B39" s="35" t="s">
        <v>701</v>
      </c>
      <c r="C39" s="35" t="s">
        <v>702</v>
      </c>
      <c r="D39" s="35" t="s">
        <v>596</v>
      </c>
      <c r="E39" s="35" t="s">
        <v>703</v>
      </c>
      <c r="F39" s="35" t="s">
        <v>704</v>
      </c>
      <c r="G39" s="35" t="s">
        <v>705</v>
      </c>
      <c r="H39" s="35" t="s">
        <v>143</v>
      </c>
      <c r="I39" s="35" t="s">
        <v>151</v>
      </c>
    </row>
    <row r="40" ht="67.5" spans="1:9">
      <c r="A40" s="35" t="s">
        <v>706</v>
      </c>
      <c r="B40" s="35" t="s">
        <v>707</v>
      </c>
      <c r="C40" s="35" t="s">
        <v>708</v>
      </c>
      <c r="D40" s="35" t="s">
        <v>596</v>
      </c>
      <c r="E40" s="35" t="s">
        <v>709</v>
      </c>
      <c r="F40" s="35" t="s">
        <v>710</v>
      </c>
      <c r="G40" s="35" t="s">
        <v>182</v>
      </c>
      <c r="H40" s="35" t="s">
        <v>143</v>
      </c>
      <c r="I40" s="35" t="s">
        <v>151</v>
      </c>
    </row>
    <row r="41" ht="94.5" spans="1:9">
      <c r="A41" s="35" t="s">
        <v>711</v>
      </c>
      <c r="B41" s="35" t="s">
        <v>712</v>
      </c>
      <c r="C41" s="35" t="s">
        <v>713</v>
      </c>
      <c r="D41" s="35" t="s">
        <v>596</v>
      </c>
      <c r="E41" s="38" t="s">
        <v>714</v>
      </c>
      <c r="F41" s="35" t="s">
        <v>715</v>
      </c>
      <c r="G41" s="35" t="s">
        <v>182</v>
      </c>
      <c r="H41" s="35" t="s">
        <v>143</v>
      </c>
      <c r="I41" s="35" t="s">
        <v>151</v>
      </c>
    </row>
    <row r="42" ht="94.5" spans="1:9">
      <c r="A42" s="35" t="s">
        <v>716</v>
      </c>
      <c r="B42" s="35" t="s">
        <v>717</v>
      </c>
      <c r="C42" s="35" t="s">
        <v>718</v>
      </c>
      <c r="D42" s="35" t="s">
        <v>596</v>
      </c>
      <c r="E42" s="38" t="s">
        <v>719</v>
      </c>
      <c r="F42" s="35" t="s">
        <v>715</v>
      </c>
      <c r="G42" s="35" t="s">
        <v>182</v>
      </c>
      <c r="H42" s="35" t="s">
        <v>143</v>
      </c>
      <c r="I42" s="35" t="s">
        <v>151</v>
      </c>
    </row>
    <row r="43" ht="94.5" spans="1:9">
      <c r="A43" s="35" t="s">
        <v>720</v>
      </c>
      <c r="B43" s="35" t="s">
        <v>345</v>
      </c>
      <c r="C43" s="35" t="s">
        <v>721</v>
      </c>
      <c r="D43" s="35" t="s">
        <v>596</v>
      </c>
      <c r="E43" s="38" t="s">
        <v>722</v>
      </c>
      <c r="F43" s="35" t="s">
        <v>723</v>
      </c>
      <c r="G43" s="35" t="s">
        <v>182</v>
      </c>
      <c r="H43" s="35" t="s">
        <v>143</v>
      </c>
      <c r="I43" s="35" t="s">
        <v>151</v>
      </c>
    </row>
    <row r="44" ht="54" spans="1:9">
      <c r="A44" s="35" t="s">
        <v>724</v>
      </c>
      <c r="B44" s="35" t="s">
        <v>345</v>
      </c>
      <c r="C44" s="35" t="s">
        <v>725</v>
      </c>
      <c r="D44" s="35" t="s">
        <v>596</v>
      </c>
      <c r="E44" s="35" t="s">
        <v>726</v>
      </c>
      <c r="F44" s="35" t="s">
        <v>624</v>
      </c>
      <c r="G44" s="35" t="s">
        <v>182</v>
      </c>
      <c r="H44" s="35" t="s">
        <v>143</v>
      </c>
      <c r="I44" s="35" t="s">
        <v>151</v>
      </c>
    </row>
    <row r="45" ht="40.5" spans="1:9">
      <c r="A45" s="35" t="s">
        <v>727</v>
      </c>
      <c r="B45" s="35" t="s">
        <v>728</v>
      </c>
      <c r="C45" s="35" t="s">
        <v>729</v>
      </c>
      <c r="D45" s="35" t="s">
        <v>596</v>
      </c>
      <c r="E45" s="35" t="s">
        <v>730</v>
      </c>
      <c r="F45" s="35" t="s">
        <v>731</v>
      </c>
      <c r="G45" s="35" t="s">
        <v>182</v>
      </c>
      <c r="H45" s="35" t="s">
        <v>143</v>
      </c>
      <c r="I45" s="35" t="s">
        <v>151</v>
      </c>
    </row>
    <row r="46" ht="27" spans="1:9">
      <c r="A46" s="35" t="s">
        <v>732</v>
      </c>
      <c r="B46" s="35" t="s">
        <v>345</v>
      </c>
      <c r="C46" s="35" t="s">
        <v>733</v>
      </c>
      <c r="D46" s="35" t="s">
        <v>596</v>
      </c>
      <c r="E46" s="35" t="s">
        <v>734</v>
      </c>
      <c r="F46" s="35" t="s">
        <v>735</v>
      </c>
      <c r="G46" s="35" t="s">
        <v>736</v>
      </c>
      <c r="H46" s="35" t="s">
        <v>143</v>
      </c>
      <c r="I46" s="35" t="s">
        <v>151</v>
      </c>
    </row>
    <row r="47" ht="54" spans="1:9">
      <c r="A47" s="35" t="s">
        <v>737</v>
      </c>
      <c r="B47" s="35" t="s">
        <v>738</v>
      </c>
      <c r="C47" s="35" t="s">
        <v>739</v>
      </c>
      <c r="D47" s="35" t="s">
        <v>596</v>
      </c>
      <c r="E47" s="36" t="s">
        <v>740</v>
      </c>
      <c r="F47" s="35" t="s">
        <v>741</v>
      </c>
      <c r="G47" s="35" t="s">
        <v>742</v>
      </c>
      <c r="H47" s="35" t="s">
        <v>143</v>
      </c>
      <c r="I47" s="35" t="s">
        <v>151</v>
      </c>
    </row>
    <row r="48" ht="54" spans="1:9">
      <c r="A48" s="35" t="s">
        <v>743</v>
      </c>
      <c r="B48" s="35" t="s">
        <v>738</v>
      </c>
      <c r="C48" s="35" t="s">
        <v>744</v>
      </c>
      <c r="D48" s="35" t="s">
        <v>596</v>
      </c>
      <c r="E48" s="36" t="s">
        <v>745</v>
      </c>
      <c r="F48" s="35" t="s">
        <v>746</v>
      </c>
      <c r="G48" s="35" t="s">
        <v>742</v>
      </c>
      <c r="H48" s="35" t="s">
        <v>143</v>
      </c>
      <c r="I48" s="35" t="s">
        <v>151</v>
      </c>
    </row>
    <row r="49" ht="54" spans="1:9">
      <c r="A49" s="35" t="s">
        <v>747</v>
      </c>
      <c r="B49" s="35" t="s">
        <v>738</v>
      </c>
      <c r="C49" s="35" t="s">
        <v>748</v>
      </c>
      <c r="D49" s="35" t="s">
        <v>596</v>
      </c>
      <c r="E49" s="36" t="s">
        <v>749</v>
      </c>
      <c r="F49" s="35" t="s">
        <v>750</v>
      </c>
      <c r="G49" s="35" t="s">
        <v>742</v>
      </c>
      <c r="H49" s="35" t="s">
        <v>143</v>
      </c>
      <c r="I49" s="35" t="s">
        <v>151</v>
      </c>
    </row>
    <row r="50" ht="54" spans="1:9">
      <c r="A50" s="35" t="s">
        <v>751</v>
      </c>
      <c r="B50" s="35" t="s">
        <v>738</v>
      </c>
      <c r="C50" s="35" t="s">
        <v>752</v>
      </c>
      <c r="D50" s="35" t="s">
        <v>596</v>
      </c>
      <c r="E50" s="38" t="s">
        <v>753</v>
      </c>
      <c r="F50" s="35" t="s">
        <v>754</v>
      </c>
      <c r="G50" s="35" t="s">
        <v>742</v>
      </c>
      <c r="H50" s="35" t="s">
        <v>143</v>
      </c>
      <c r="I50" s="35" t="s">
        <v>151</v>
      </c>
    </row>
    <row r="51" ht="41.25" spans="1:9">
      <c r="A51" s="35" t="s">
        <v>755</v>
      </c>
      <c r="B51" s="35" t="s">
        <v>738</v>
      </c>
      <c r="C51" s="35" t="s">
        <v>756</v>
      </c>
      <c r="D51" s="35" t="s">
        <v>596</v>
      </c>
      <c r="E51" s="38" t="s">
        <v>757</v>
      </c>
      <c r="F51" s="35" t="s">
        <v>758</v>
      </c>
      <c r="G51" s="35" t="s">
        <v>742</v>
      </c>
      <c r="H51" s="35" t="s">
        <v>143</v>
      </c>
      <c r="I51" s="35" t="s">
        <v>151</v>
      </c>
    </row>
    <row r="52" ht="54" spans="1:9">
      <c r="A52" s="35" t="s">
        <v>759</v>
      </c>
      <c r="B52" s="35" t="s">
        <v>738</v>
      </c>
      <c r="C52" s="35" t="s">
        <v>760</v>
      </c>
      <c r="D52" s="35" t="s">
        <v>596</v>
      </c>
      <c r="E52" s="38" t="s">
        <v>761</v>
      </c>
      <c r="F52" s="35" t="s">
        <v>762</v>
      </c>
      <c r="G52" s="35" t="s">
        <v>742</v>
      </c>
      <c r="H52" s="35" t="s">
        <v>143</v>
      </c>
      <c r="I52" s="35" t="s">
        <v>151</v>
      </c>
    </row>
    <row r="53" ht="54" spans="1:9">
      <c r="A53" s="35" t="s">
        <v>763</v>
      </c>
      <c r="B53" s="35" t="s">
        <v>738</v>
      </c>
      <c r="C53" s="35" t="s">
        <v>764</v>
      </c>
      <c r="D53" s="35" t="s">
        <v>596</v>
      </c>
      <c r="E53" s="38" t="s">
        <v>765</v>
      </c>
      <c r="F53" s="35" t="s">
        <v>766</v>
      </c>
      <c r="G53" s="35" t="s">
        <v>742</v>
      </c>
      <c r="H53" s="35" t="s">
        <v>143</v>
      </c>
      <c r="I53" s="35" t="s">
        <v>151</v>
      </c>
    </row>
    <row r="54" ht="54" spans="1:9">
      <c r="A54" s="35" t="s">
        <v>767</v>
      </c>
      <c r="B54" s="35" t="s">
        <v>738</v>
      </c>
      <c r="C54" s="35" t="s">
        <v>768</v>
      </c>
      <c r="D54" s="35" t="s">
        <v>596</v>
      </c>
      <c r="E54" s="38" t="s">
        <v>769</v>
      </c>
      <c r="F54" s="35" t="s">
        <v>770</v>
      </c>
      <c r="G54" s="35" t="s">
        <v>742</v>
      </c>
      <c r="H54" s="35" t="s">
        <v>143</v>
      </c>
      <c r="I54" s="35" t="s">
        <v>151</v>
      </c>
    </row>
    <row r="56" spans="1:9">
      <c r="A56" s="33" t="s">
        <v>771</v>
      </c>
    </row>
    <row r="57" ht="27" spans="1:9">
      <c r="A57" s="34" t="s">
        <v>129</v>
      </c>
      <c r="B57" s="34" t="s">
        <v>130</v>
      </c>
      <c r="C57" s="34" t="s">
        <v>131</v>
      </c>
      <c r="D57" s="34" t="s">
        <v>534</v>
      </c>
      <c r="E57" s="34" t="s">
        <v>132</v>
      </c>
      <c r="F57" s="34" t="s">
        <v>133</v>
      </c>
      <c r="G57" s="34" t="s">
        <v>134</v>
      </c>
      <c r="H57" s="34" t="s">
        <v>135</v>
      </c>
      <c r="I57" s="34" t="s">
        <v>136</v>
      </c>
    </row>
    <row r="58" ht="54" spans="1:9">
      <c r="A58" s="35" t="s">
        <v>772</v>
      </c>
      <c r="B58" s="35" t="s">
        <v>773</v>
      </c>
      <c r="C58" s="35" t="s">
        <v>774</v>
      </c>
      <c r="D58" s="35" t="s">
        <v>537</v>
      </c>
      <c r="E58" s="35" t="s">
        <v>775</v>
      </c>
      <c r="F58" s="35" t="s">
        <v>776</v>
      </c>
      <c r="G58" s="35" t="s">
        <v>777</v>
      </c>
      <c r="H58" s="35" t="s">
        <v>143</v>
      </c>
      <c r="I58" s="35" t="s">
        <v>151</v>
      </c>
    </row>
    <row r="59" ht="27" spans="1:9">
      <c r="A59" s="35" t="s">
        <v>778</v>
      </c>
      <c r="B59" s="35" t="s">
        <v>779</v>
      </c>
      <c r="C59" s="35" t="s">
        <v>780</v>
      </c>
      <c r="D59" s="35" t="s">
        <v>537</v>
      </c>
      <c r="E59" s="35" t="s">
        <v>781</v>
      </c>
      <c r="F59" s="35" t="s">
        <v>782</v>
      </c>
      <c r="G59" s="35" t="s">
        <v>783</v>
      </c>
      <c r="H59" s="35" t="s">
        <v>143</v>
      </c>
      <c r="I59" s="35" t="s">
        <v>151</v>
      </c>
    </row>
    <row r="60" ht="40.5" spans="1:9">
      <c r="A60" s="35" t="s">
        <v>784</v>
      </c>
      <c r="B60" s="35" t="s">
        <v>785</v>
      </c>
      <c r="C60" s="35" t="s">
        <v>786</v>
      </c>
      <c r="D60" s="35" t="s">
        <v>787</v>
      </c>
      <c r="E60" s="35" t="s">
        <v>788</v>
      </c>
      <c r="F60" s="35" t="s">
        <v>789</v>
      </c>
      <c r="G60" s="35" t="s">
        <v>790</v>
      </c>
      <c r="H60" s="35" t="s">
        <v>143</v>
      </c>
      <c r="I60" s="35" t="s">
        <v>151</v>
      </c>
    </row>
    <row r="61" ht="27" spans="1:9">
      <c r="A61" s="35" t="s">
        <v>791</v>
      </c>
      <c r="B61" s="35" t="s">
        <v>792</v>
      </c>
      <c r="C61" s="35" t="s">
        <v>793</v>
      </c>
      <c r="D61" s="35" t="s">
        <v>579</v>
      </c>
      <c r="E61" s="35" t="s">
        <v>794</v>
      </c>
      <c r="F61" s="35" t="s">
        <v>795</v>
      </c>
      <c r="G61" s="35" t="s">
        <v>796</v>
      </c>
      <c r="H61" s="35" t="s">
        <v>143</v>
      </c>
      <c r="I61" s="35" t="s">
        <v>151</v>
      </c>
    </row>
    <row r="62" ht="27" spans="1:9">
      <c r="A62" s="35" t="s">
        <v>797</v>
      </c>
      <c r="B62" s="35" t="s">
        <v>798</v>
      </c>
      <c r="C62" s="35" t="s">
        <v>799</v>
      </c>
      <c r="D62" s="35" t="s">
        <v>800</v>
      </c>
      <c r="E62" s="35" t="s">
        <v>801</v>
      </c>
      <c r="F62" s="35" t="s">
        <v>802</v>
      </c>
      <c r="G62" s="35" t="s">
        <v>803</v>
      </c>
      <c r="H62" s="35" t="s">
        <v>143</v>
      </c>
      <c r="I62" s="35" t="s">
        <v>151</v>
      </c>
    </row>
    <row r="63" ht="27" spans="1:9">
      <c r="A63" s="35" t="s">
        <v>804</v>
      </c>
      <c r="B63" s="35" t="s">
        <v>805</v>
      </c>
      <c r="C63" s="35" t="s">
        <v>806</v>
      </c>
      <c r="D63" s="35" t="s">
        <v>807</v>
      </c>
      <c r="E63" s="35" t="s">
        <v>808</v>
      </c>
      <c r="F63" s="35" t="s">
        <v>809</v>
      </c>
      <c r="G63" s="35" t="s">
        <v>810</v>
      </c>
      <c r="H63" s="35" t="s">
        <v>143</v>
      </c>
      <c r="I63" s="35" t="s">
        <v>151</v>
      </c>
    </row>
    <row r="64" ht="27" spans="1:9">
      <c r="A64" s="35" t="s">
        <v>811</v>
      </c>
      <c r="B64" s="35" t="s">
        <v>812</v>
      </c>
      <c r="C64" s="35" t="s">
        <v>813</v>
      </c>
      <c r="D64" s="35" t="s">
        <v>814</v>
      </c>
      <c r="E64" s="35" t="s">
        <v>815</v>
      </c>
      <c r="F64" s="35" t="s">
        <v>816</v>
      </c>
      <c r="G64" s="35" t="s">
        <v>817</v>
      </c>
      <c r="H64" s="35" t="s">
        <v>143</v>
      </c>
      <c r="I64" s="35" t="s">
        <v>151</v>
      </c>
    </row>
    <row r="65" ht="27" spans="1:9">
      <c r="A65" s="35" t="s">
        <v>818</v>
      </c>
      <c r="B65" s="35" t="s">
        <v>819</v>
      </c>
      <c r="C65" s="35" t="s">
        <v>820</v>
      </c>
      <c r="D65" s="35" t="s">
        <v>821</v>
      </c>
      <c r="E65" s="35" t="s">
        <v>822</v>
      </c>
      <c r="F65" s="35" t="s">
        <v>823</v>
      </c>
      <c r="G65" s="35" t="s">
        <v>824</v>
      </c>
      <c r="H65" s="35" t="s">
        <v>143</v>
      </c>
      <c r="I65" s="35" t="s">
        <v>151</v>
      </c>
    </row>
    <row r="66" ht="40.5" spans="1:9">
      <c r="A66" s="35" t="s">
        <v>825</v>
      </c>
      <c r="B66" s="35" t="s">
        <v>826</v>
      </c>
      <c r="C66" s="35" t="s">
        <v>827</v>
      </c>
      <c r="D66" s="35" t="s">
        <v>828</v>
      </c>
      <c r="E66" s="35" t="s">
        <v>829</v>
      </c>
      <c r="F66" s="35" t="s">
        <v>830</v>
      </c>
      <c r="G66" s="35" t="s">
        <v>831</v>
      </c>
      <c r="H66" s="35" t="s">
        <v>143</v>
      </c>
      <c r="I66" s="35" t="s">
        <v>151</v>
      </c>
    </row>
    <row r="67" ht="27" spans="1:9">
      <c r="A67" s="35" t="s">
        <v>832</v>
      </c>
      <c r="B67" s="35" t="s">
        <v>833</v>
      </c>
      <c r="C67" s="35" t="s">
        <v>834</v>
      </c>
      <c r="D67" s="35" t="s">
        <v>835</v>
      </c>
      <c r="E67" s="35" t="s">
        <v>836</v>
      </c>
      <c r="F67" s="35" t="s">
        <v>837</v>
      </c>
      <c r="G67" s="35" t="s">
        <v>838</v>
      </c>
      <c r="H67" s="35" t="s">
        <v>143</v>
      </c>
      <c r="I67" s="35" t="s">
        <v>151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A1:I1"/>
    <mergeCell ref="A14:I14"/>
    <mergeCell ref="A37:I37"/>
    <mergeCell ref="A56:I56"/>
  </mergeCells>
  <dataValidations count="2">
    <dataValidation type="list" sqref="H3:H67">
      <formula1>"已完成,进行中,待开发,未完成"</formula1>
    </dataValidation>
    <dataValidation type="list" sqref="I3:I67">
      <formula1>"未开始,进行中,已结束"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topLeftCell="F1" workbookViewId="0">
      <pane ySplit="1" topLeftCell="A20" activePane="bottomLeft" state="frozen"/>
      <selection/>
      <selection pane="bottomLeft" activeCell="F20" sqref="F20"/>
    </sheetView>
  </sheetViews>
  <sheetFormatPr defaultColWidth="9" defaultRowHeight="13.5"/>
  <cols>
    <col min="1" max="1" width="20.75" style="4" customWidth="1"/>
    <col min="2" max="2" width="99" style="5" customWidth="1"/>
    <col min="3" max="3" width="11.5" style="5" customWidth="1"/>
    <col min="4" max="4" width="11" style="6" customWidth="1"/>
    <col min="5" max="5" width="11.375" style="5" customWidth="1"/>
    <col min="6" max="6" width="12.5" style="4" customWidth="1"/>
    <col min="7" max="7" width="10.875" style="4" customWidth="1"/>
    <col min="8" max="8" width="45.1583333333333" style="4" customWidth="1"/>
    <col min="9" max="9" width="55.5916666666667" style="4"/>
    <col min="10" max="10" width="32.2083333333333" style="4"/>
    <col min="11" max="16384" width="9" style="4"/>
  </cols>
  <sheetData>
    <row r="1" ht="20.25" customHeight="1" spans="1:10">
      <c r="A1" s="7" t="s">
        <v>1</v>
      </c>
      <c r="B1" s="8" t="s">
        <v>839</v>
      </c>
      <c r="C1" s="8" t="s">
        <v>840</v>
      </c>
      <c r="D1" s="9" t="s">
        <v>841</v>
      </c>
      <c r="E1" s="8" t="s">
        <v>842</v>
      </c>
      <c r="F1" s="10" t="s">
        <v>843</v>
      </c>
      <c r="G1" s="10" t="s">
        <v>844</v>
      </c>
      <c r="H1" s="11" t="s">
        <v>845</v>
      </c>
    </row>
    <row r="2" ht="45.75" customHeight="1" spans="1:10">
      <c r="A2" s="12" t="s">
        <v>147</v>
      </c>
      <c r="B2" s="13" t="s">
        <v>846</v>
      </c>
      <c r="C2" s="13"/>
      <c r="D2" s="14" t="s">
        <v>151</v>
      </c>
      <c r="E2" s="13" t="s">
        <v>143</v>
      </c>
      <c r="F2" s="15"/>
      <c r="G2" s="15"/>
      <c r="H2" s="11" t="s">
        <v>847</v>
      </c>
    </row>
    <row r="3" ht="72.75" customHeight="1" spans="1:10">
      <c r="A3" s="16" t="s">
        <v>848</v>
      </c>
      <c r="B3" s="13" t="s">
        <v>849</v>
      </c>
      <c r="C3" s="13"/>
      <c r="D3" s="14" t="s">
        <v>151</v>
      </c>
      <c r="E3" s="13" t="s">
        <v>143</v>
      </c>
      <c r="F3" s="15"/>
      <c r="G3" s="15"/>
      <c r="H3" s="17" t="s">
        <v>850</v>
      </c>
    </row>
    <row r="4" ht="59.55" customHeight="1" spans="1:10">
      <c r="A4" s="12" t="s">
        <v>851</v>
      </c>
      <c r="B4" s="13" t="s">
        <v>852</v>
      </c>
      <c r="C4" s="13"/>
      <c r="D4" s="14" t="s">
        <v>151</v>
      </c>
      <c r="E4" s="13" t="s">
        <v>143</v>
      </c>
      <c r="F4" s="15" t="str">
        <f>_xlfn.DISPIMG("ID_BB7A9D319FB54EA5843EEDAA0586B0E2",1)</f>
        <v>=DISPIMG("ID_BB7A9D319FB54EA5843EEDAA0586B0E2",1)</v>
      </c>
      <c r="G4" s="15"/>
      <c r="H4" s="11" t="s">
        <v>853</v>
      </c>
      <c r="I4" s="4" t="str">
        <f>_xlfn.DISPIMG("ID_5F984EF0A11A4376BEEBBD3095F7F231",1)</f>
        <v>=DISPIMG("ID_5F984EF0A11A4376BEEBBD3095F7F231",1)</v>
      </c>
      <c r="J4" s="4" t="str">
        <f>_xlfn.DISPIMG("ID_DDD9109E29744C848C564385C4FCB274",1)</f>
        <v>=DISPIMG("ID_DDD9109E29744C848C564385C4FCB274",1)</v>
      </c>
    </row>
    <row r="5" ht="20.25" customHeight="1" spans="1:10">
      <c r="A5" s="12" t="s">
        <v>854</v>
      </c>
      <c r="B5" s="13" t="s">
        <v>855</v>
      </c>
      <c r="C5" s="13"/>
      <c r="D5" s="14" t="s">
        <v>151</v>
      </c>
      <c r="E5" s="13" t="s">
        <v>143</v>
      </c>
      <c r="F5" s="4" t="str">
        <f>_xlfn.DISPIMG("ID_53073D78004240F69064826F88538259",1)</f>
        <v>=DISPIMG("ID_53073D78004240F69064826F88538259",1)</v>
      </c>
      <c r="G5" s="15"/>
      <c r="H5" s="11" t="s">
        <v>856</v>
      </c>
    </row>
    <row r="6" ht="30.75" customHeight="1" spans="1:10">
      <c r="A6" s="12" t="s">
        <v>854</v>
      </c>
      <c r="B6" s="13" t="s">
        <v>857</v>
      </c>
      <c r="C6" s="13"/>
      <c r="D6" s="14" t="s">
        <v>151</v>
      </c>
      <c r="E6" s="13" t="s">
        <v>143</v>
      </c>
      <c r="F6" s="15" t="str">
        <f>_xlfn.DISPIMG("ID_346B95F7FCBF492A88771B49DA861481",1)</f>
        <v>=DISPIMG("ID_346B95F7FCBF492A88771B49DA861481",1)</v>
      </c>
      <c r="G6" s="15"/>
      <c r="H6" s="11" t="s">
        <v>856</v>
      </c>
    </row>
    <row r="7" ht="34.5" customHeight="1" spans="1:10">
      <c r="A7" s="12" t="s">
        <v>854</v>
      </c>
      <c r="B7" s="13" t="s">
        <v>858</v>
      </c>
      <c r="C7" s="13"/>
      <c r="D7" s="14" t="s">
        <v>151</v>
      </c>
      <c r="E7" s="13" t="s">
        <v>143</v>
      </c>
      <c r="F7" s="18" t="str">
        <f>_xlfn.DISPIMG("ID_4D0E0BC326824489BBAD0DAD38F33E0A",1)</f>
        <v>=DISPIMG("ID_4D0E0BC326824489BBAD0DAD38F33E0A",1)</v>
      </c>
      <c r="G7" s="15" t="str">
        <f>_xlfn.DISPIMG("ID_0EA4DED48EA940DE90B3DC1C15710F88",1)</f>
        <v>=DISPIMG("ID_0EA4DED48EA940DE90B3DC1C15710F88",1)</v>
      </c>
      <c r="H7" s="11" t="s">
        <v>859</v>
      </c>
    </row>
    <row r="8" ht="35.25" customHeight="1" spans="1:10">
      <c r="A8" s="12" t="s">
        <v>854</v>
      </c>
      <c r="B8" s="13" t="s">
        <v>860</v>
      </c>
      <c r="C8" s="13"/>
      <c r="D8" s="14" t="s">
        <v>151</v>
      </c>
      <c r="E8" s="13" t="s">
        <v>143</v>
      </c>
      <c r="F8" s="15" t="str">
        <f>_xlfn.DISPIMG("ID_B97C678571054D0FB1B5D3A1F1CA7044",1)</f>
        <v>=DISPIMG("ID_B97C678571054D0FB1B5D3A1F1CA7044",1)</v>
      </c>
      <c r="G8" s="15"/>
      <c r="H8" s="11" t="s">
        <v>861</v>
      </c>
    </row>
    <row r="9" ht="67.95" customHeight="1" spans="1:10">
      <c r="A9" s="12" t="s">
        <v>854</v>
      </c>
      <c r="B9" s="13" t="s">
        <v>862</v>
      </c>
      <c r="C9" s="13"/>
      <c r="D9" s="14" t="s">
        <v>151</v>
      </c>
      <c r="E9" s="13" t="s">
        <v>143</v>
      </c>
      <c r="F9" s="15" t="str">
        <f>_xlfn.DISPIMG("ID_297F55A331B94093BB98869ECF59770D",1)</f>
        <v>=DISPIMG("ID_297F55A331B94093BB98869ECF59770D",1)</v>
      </c>
      <c r="G9" s="15"/>
      <c r="H9" s="17" t="s">
        <v>863</v>
      </c>
    </row>
    <row r="10" ht="35.25" customHeight="1" spans="1:10">
      <c r="A10" s="12" t="s">
        <v>854</v>
      </c>
      <c r="B10" s="13" t="s">
        <v>864</v>
      </c>
      <c r="C10" s="13"/>
      <c r="D10" s="14" t="s">
        <v>151</v>
      </c>
      <c r="E10" s="13" t="s">
        <v>143</v>
      </c>
      <c r="F10" s="15" t="str">
        <f>_xlfn.DISPIMG("ID_9FB67B68B91A4F3FB7811B3A64CDB74B",1)</f>
        <v>=DISPIMG("ID_9FB67B68B91A4F3FB7811B3A64CDB74B",1)</v>
      </c>
      <c r="G10" s="15"/>
      <c r="H10" s="11" t="s">
        <v>856</v>
      </c>
    </row>
    <row r="11" ht="67.05" customHeight="1" spans="1:10">
      <c r="A11" s="12" t="s">
        <v>854</v>
      </c>
      <c r="B11" s="13" t="s">
        <v>865</v>
      </c>
      <c r="C11" s="13"/>
      <c r="D11" s="14" t="s">
        <v>151</v>
      </c>
      <c r="E11" s="13" t="s">
        <v>143</v>
      </c>
      <c r="F11" s="15" t="str">
        <f>_xlfn.DISPIMG("ID_5FA8D6658B0E43E593CA863CB1284611",1)</f>
        <v>=DISPIMG("ID_5FA8D6658B0E43E593CA863CB1284611",1)</v>
      </c>
      <c r="G11" s="15"/>
      <c r="H11" s="17" t="s">
        <v>866</v>
      </c>
      <c r="I11" s="4" t="str">
        <f>_xlfn.DISPIMG("ID_CE34E69A9A724BEEB36B80BB1A8925FF",1)</f>
        <v>=DISPIMG("ID_CE34E69A9A724BEEB36B80BB1A8925FF",1)</v>
      </c>
    </row>
    <row r="12" ht="105.75" customHeight="1" spans="1:10">
      <c r="A12" s="12" t="s">
        <v>854</v>
      </c>
      <c r="B12" s="13" t="s">
        <v>867</v>
      </c>
      <c r="C12" s="13"/>
      <c r="D12" s="14" t="s">
        <v>151</v>
      </c>
      <c r="E12" s="13" t="s">
        <v>143</v>
      </c>
      <c r="F12" s="15" t="str">
        <f>_xlfn.DISPIMG("ID_3B7F2B842F4B47359EB521C78535D2A7",1)</f>
        <v>=DISPIMG("ID_3B7F2B842F4B47359EB521C78535D2A7",1)</v>
      </c>
      <c r="G12" s="15"/>
      <c r="H12" s="17" t="s">
        <v>868</v>
      </c>
    </row>
    <row r="13" ht="34.5" customHeight="1" spans="1:10">
      <c r="A13" s="12" t="s">
        <v>854</v>
      </c>
      <c r="B13" s="13" t="s">
        <v>869</v>
      </c>
      <c r="C13" s="13"/>
      <c r="D13" s="14" t="s">
        <v>151</v>
      </c>
      <c r="E13" s="13" t="s">
        <v>143</v>
      </c>
      <c r="F13" s="15" t="str">
        <f>_xlfn.DISPIMG("ID_9574239BB6DB4802920116CC904F83B1",1)</f>
        <v>=DISPIMG("ID_9574239BB6DB4802920116CC904F83B1",1)</v>
      </c>
      <c r="G13" s="15" t="str">
        <f>_xlfn.DISPIMG("ID_458526B2727A4A80B13ECAFC74D88A74",1)</f>
        <v>=DISPIMG("ID_458526B2727A4A80B13ECAFC74D88A74",1)</v>
      </c>
      <c r="H13" s="11" t="s">
        <v>870</v>
      </c>
    </row>
    <row r="14" ht="62.25" customHeight="1" spans="1:10">
      <c r="A14" s="12"/>
      <c r="B14" s="16" t="s">
        <v>871</v>
      </c>
      <c r="C14" s="19"/>
      <c r="D14" s="14" t="s">
        <v>151</v>
      </c>
      <c r="E14" s="13" t="s">
        <v>143</v>
      </c>
      <c r="F14" s="4" t="str">
        <f>_xlfn.DISPIMG("ID_291307E6916A4D3BB85107ABD654831D",1)</f>
        <v>=DISPIMG("ID_291307E6916A4D3BB85107ABD654831D",1)</v>
      </c>
      <c r="G14" s="15" t="str">
        <f>_xlfn.DISPIMG("ID_3544F504343E4E569A46C71ACFB51D4F",1)</f>
        <v>=DISPIMG("ID_3544F504343E4E569A46C71ACFB51D4F",1)</v>
      </c>
      <c r="H14" s="17" t="s">
        <v>872</v>
      </c>
    </row>
    <row r="15" ht="39.75" customHeight="1" spans="1:10">
      <c r="A15" s="12" t="s">
        <v>854</v>
      </c>
      <c r="B15" s="16" t="s">
        <v>873</v>
      </c>
      <c r="C15" s="19"/>
      <c r="D15" s="14" t="s">
        <v>151</v>
      </c>
      <c r="E15" s="13" t="s">
        <v>143</v>
      </c>
      <c r="F15" s="4" t="str">
        <f>_xlfn.DISPIMG("ID_945E985917054FAEB475A647C9DA300D",1)</f>
        <v>=DISPIMG("ID_945E985917054FAEB475A647C9DA300D",1)</v>
      </c>
      <c r="G15" s="15"/>
      <c r="H15" s="11" t="s">
        <v>859</v>
      </c>
    </row>
    <row r="16" ht="18.75" customHeight="1" spans="1:10">
      <c r="A16" s="12" t="s">
        <v>854</v>
      </c>
      <c r="B16" s="13" t="s">
        <v>874</v>
      </c>
      <c r="C16" s="13"/>
      <c r="D16" s="14" t="s">
        <v>151</v>
      </c>
      <c r="E16" s="13" t="s">
        <v>143</v>
      </c>
      <c r="F16" s="15"/>
      <c r="G16" s="15"/>
      <c r="H16" s="11" t="s">
        <v>875</v>
      </c>
    </row>
    <row r="17" ht="54" spans="1:9">
      <c r="A17" s="12" t="s">
        <v>854</v>
      </c>
      <c r="B17" s="13" t="s">
        <v>876</v>
      </c>
      <c r="C17" s="13"/>
      <c r="D17" s="14" t="s">
        <v>151</v>
      </c>
      <c r="E17" s="13" t="s">
        <v>143</v>
      </c>
      <c r="F17" s="15" t="str">
        <f>_xlfn.DISPIMG("ID_E08ADF97EA4549BEBDC4E53E8E9085AE",1)</f>
        <v>=DISPIMG("ID_E08ADF97EA4549BEBDC4E53E8E9085AE",1)</v>
      </c>
      <c r="G17" s="15" t="str">
        <f>_xlfn.DISPIMG("ID_17AA9F0655A14E91B9E3B8ACBF50D9E1",1)</f>
        <v>=DISPIMG("ID_17AA9F0655A14E91B9E3B8ACBF50D9E1",1)</v>
      </c>
      <c r="H17" s="17" t="s">
        <v>877</v>
      </c>
    </row>
    <row r="18" ht="48.25" spans="1:9">
      <c r="A18" s="12" t="s">
        <v>854</v>
      </c>
      <c r="B18" s="13" t="s">
        <v>878</v>
      </c>
      <c r="C18" s="13"/>
      <c r="D18" s="14" t="s">
        <v>151</v>
      </c>
      <c r="E18" s="13" t="s">
        <v>143</v>
      </c>
      <c r="F18" s="15" t="str">
        <f>_xlfn.DISPIMG("ID_6C98175069724F8DB6DB066D41902906",1)</f>
        <v>=DISPIMG("ID_6C98175069724F8DB6DB066D41902906",1)</v>
      </c>
      <c r="G18" s="15"/>
      <c r="H18" s="17" t="s">
        <v>879</v>
      </c>
    </row>
    <row r="19" ht="58.5" customHeight="1" spans="1:9">
      <c r="A19" s="12" t="s">
        <v>880</v>
      </c>
      <c r="B19" s="20" t="s">
        <v>881</v>
      </c>
      <c r="C19" s="21"/>
      <c r="D19" s="22" t="s">
        <v>151</v>
      </c>
      <c r="E19" s="13" t="s">
        <v>143</v>
      </c>
      <c r="F19" s="15"/>
      <c r="G19" s="15"/>
      <c r="H19" s="11" t="s">
        <v>882</v>
      </c>
      <c r="I19" s="4" t="str">
        <f>_xlfn.DISPIMG("ID_5255489D1E344491A4400640C5ABAD01",1)</f>
        <v>=DISPIMG("ID_5255489D1E344491A4400640C5ABAD01",1)</v>
      </c>
    </row>
    <row r="20" ht="48.25" spans="1:9">
      <c r="A20" s="23" t="s">
        <v>854</v>
      </c>
      <c r="B20" s="24" t="s">
        <v>883</v>
      </c>
      <c r="C20" s="25">
        <v>46203</v>
      </c>
      <c r="D20" s="22" t="s">
        <v>151</v>
      </c>
      <c r="E20" s="26" t="s">
        <v>151</v>
      </c>
      <c r="F20" s="15" t="str">
        <f>_xlfn.DISPIMG("ID_6B7D5883889D429CB0737284718E6CBF",1)</f>
        <v>=DISPIMG("ID_6B7D5883889D429CB0737284718E6CBF",1)</v>
      </c>
      <c r="G20" s="15"/>
    </row>
    <row r="21" ht="48" spans="1:9">
      <c r="A21" s="23" t="s">
        <v>854</v>
      </c>
      <c r="B21" s="13" t="s">
        <v>884</v>
      </c>
      <c r="C21" s="25">
        <v>46203</v>
      </c>
      <c r="D21" s="22" t="s">
        <v>151</v>
      </c>
      <c r="E21" s="26" t="s">
        <v>151</v>
      </c>
      <c r="F21" s="15" t="str">
        <f>_xlfn.DISPIMG("ID_FCF1856BAF7643B1BA7F57085F81CCB8",1)</f>
        <v>=DISPIMG("ID_FCF1856BAF7643B1BA7F57085F81CCB8",1)</v>
      </c>
      <c r="G21" s="15"/>
    </row>
    <row r="22" spans="1:9">
      <c r="A22" s="15"/>
      <c r="B22" s="26"/>
      <c r="C22" s="26"/>
      <c r="D22" s="22"/>
      <c r="E22" s="26"/>
      <c r="F22" s="15"/>
      <c r="G22" s="15"/>
    </row>
    <row r="23" spans="1:9">
      <c r="A23" s="15"/>
      <c r="B23" s="26"/>
      <c r="C23" s="26"/>
      <c r="D23" s="22"/>
      <c r="E23" s="26"/>
      <c r="F23" s="15"/>
      <c r="G23" s="15"/>
    </row>
    <row r="24" spans="1:9">
      <c r="A24" s="15"/>
      <c r="B24" s="26"/>
      <c r="C24" s="26"/>
      <c r="D24" s="22"/>
      <c r="E24" s="26"/>
      <c r="F24" s="15"/>
      <c r="G24" s="15"/>
    </row>
    <row r="25" spans="1:9">
      <c r="A25" s="15"/>
      <c r="B25" s="26"/>
      <c r="C25" s="26"/>
      <c r="D25" s="22"/>
      <c r="E25" s="26"/>
      <c r="F25" s="15"/>
      <c r="G25" s="15"/>
    </row>
    <row r="26" spans="1:9">
      <c r="A26" s="15"/>
      <c r="B26" s="26"/>
      <c r="C26" s="26"/>
      <c r="D26" s="22"/>
      <c r="E26" s="26"/>
      <c r="F26" s="15"/>
      <c r="G26" s="15"/>
    </row>
    <row r="27" spans="1:9">
      <c r="A27" s="15"/>
      <c r="B27" s="26"/>
      <c r="C27" s="26"/>
      <c r="D27" s="22"/>
      <c r="E27" s="26"/>
      <c r="F27" s="15"/>
      <c r="G27" s="15"/>
    </row>
    <row r="28" spans="1:9">
      <c r="A28" s="15"/>
      <c r="B28" s="26"/>
      <c r="C28" s="26"/>
      <c r="D28" s="22"/>
      <c r="E28" s="26"/>
      <c r="F28" s="15"/>
      <c r="G28" s="15"/>
    </row>
    <row r="29" spans="1:9">
      <c r="A29" s="15"/>
      <c r="B29" s="27"/>
      <c r="C29" s="28"/>
      <c r="D29" s="29"/>
      <c r="E29" s="30"/>
      <c r="F29" s="31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29" etc:filterBottomFollowUsedRange="1">
    <extLst/>
  </autoFilter>
  <dataValidations count="2">
    <dataValidation type="list" allowBlank="1" showErrorMessage="1" errorTitle="错误提示" error="请输入下拉列表中的值" sqref="D13 D2:E12 D14:E19 D22:E1048576 D20:E21" errorStyle="information">
      <formula1>"未开始,已完成,关闭"</formula1>
    </dataValidation>
    <dataValidation type="list" allowBlank="1" showErrorMessage="1" errorTitle="错误提示" error="请输入下拉列表中的值" sqref="E13" errorStyle="information">
      <formula1>"未开始,未完成,已完成,关闭"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A1" sqref="A1"/>
    </sheetView>
  </sheetViews>
  <sheetFormatPr defaultColWidth="9" defaultRowHeight="13.5" outlineLevelRow="4" outlineLevelCol="7"/>
  <cols>
    <col min="1" max="1" width="13" customWidth="1"/>
    <col min="2" max="2" width="20" customWidth="1"/>
    <col min="3" max="3" width="18" customWidth="1"/>
    <col min="4" max="4" width="24" customWidth="1"/>
    <col min="5" max="5" width="41" customWidth="1"/>
    <col min="6" max="6" width="13" customWidth="1"/>
    <col min="7" max="8" width="6" customWidth="1"/>
  </cols>
  <sheetData>
    <row r="1" ht="27" spans="1:8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</row>
    <row r="2" ht="54" spans="1:8">
      <c r="A2" s="3" t="s">
        <v>885</v>
      </c>
      <c r="B2" s="3" t="s">
        <v>886</v>
      </c>
      <c r="C2" s="3" t="s">
        <v>887</v>
      </c>
      <c r="D2" s="3" t="s">
        <v>888</v>
      </c>
      <c r="E2" s="3" t="s">
        <v>889</v>
      </c>
      <c r="F2" s="3" t="s">
        <v>890</v>
      </c>
      <c r="G2" s="3" t="s">
        <v>143</v>
      </c>
      <c r="H2" s="3" t="s">
        <v>151</v>
      </c>
    </row>
    <row r="3" ht="54" spans="1:8">
      <c r="A3" s="3" t="s">
        <v>891</v>
      </c>
      <c r="B3" s="3" t="s">
        <v>886</v>
      </c>
      <c r="C3" s="3" t="s">
        <v>892</v>
      </c>
      <c r="D3" s="3" t="s">
        <v>893</v>
      </c>
      <c r="E3" s="3" t="s">
        <v>894</v>
      </c>
      <c r="F3" s="3" t="s">
        <v>895</v>
      </c>
      <c r="G3" s="3" t="s">
        <v>143</v>
      </c>
      <c r="H3" s="3" t="s">
        <v>151</v>
      </c>
    </row>
    <row r="4" ht="40.5" spans="1:8">
      <c r="A4" s="3" t="s">
        <v>896</v>
      </c>
      <c r="B4" s="3" t="s">
        <v>897</v>
      </c>
      <c r="C4" s="3" t="s">
        <v>898</v>
      </c>
      <c r="D4" s="3" t="s">
        <v>899</v>
      </c>
      <c r="E4" s="3" t="s">
        <v>900</v>
      </c>
      <c r="F4" s="3" t="s">
        <v>901</v>
      </c>
      <c r="G4" s="3" t="s">
        <v>143</v>
      </c>
      <c r="H4" s="3" t="s">
        <v>151</v>
      </c>
    </row>
    <row r="5" ht="40.5" spans="1:8">
      <c r="A5" s="3" t="s">
        <v>902</v>
      </c>
      <c r="B5" s="3" t="s">
        <v>903</v>
      </c>
      <c r="C5" s="3" t="s">
        <v>904</v>
      </c>
      <c r="D5" s="3" t="s">
        <v>905</v>
      </c>
      <c r="E5" s="3" t="s">
        <v>906</v>
      </c>
      <c r="F5" s="3" t="s">
        <v>901</v>
      </c>
      <c r="G5" s="3" t="s">
        <v>143</v>
      </c>
      <c r="H5" s="3" t="s">
        <v>151</v>
      </c>
    </row>
  </sheetData>
  <sheetProtection formatCells="0" formatColumns="0" formatRows="0" insertRows="0" insertColumns="0" insertHyperlinks="0" deleteColumns="0" deleteRows="0" sort="0" autoFilter="0" pivotTables="0"/>
  <dataValidations count="2">
    <dataValidation type="list" sqref="G2:G5">
      <formula1>"已完成,进行中,待开发,未完成"</formula1>
    </dataValidation>
    <dataValidation type="list" sqref="H2:H5">
      <formula1>"未开始,进行中,已结束"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" defaultRowHeight="13.5" outlineLevelRow="3" outlineLevelCol="7"/>
  <cols>
    <col min="1" max="1" width="13" customWidth="1"/>
    <col min="2" max="2" width="20" customWidth="1"/>
    <col min="3" max="3" width="14" customWidth="1"/>
    <col min="4" max="4" width="44" customWidth="1"/>
    <col min="5" max="5" width="35" customWidth="1"/>
    <col min="6" max="6" width="13" customWidth="1"/>
    <col min="7" max="8" width="6" customWidth="1"/>
  </cols>
  <sheetData>
    <row r="1" ht="27" spans="1:8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</row>
    <row r="2" ht="40.5" spans="1:8">
      <c r="A2" s="3" t="s">
        <v>907</v>
      </c>
      <c r="B2" s="3" t="s">
        <v>908</v>
      </c>
      <c r="C2" s="3" t="s">
        <v>909</v>
      </c>
      <c r="D2" s="3" t="s">
        <v>910</v>
      </c>
      <c r="E2" s="3" t="s">
        <v>911</v>
      </c>
      <c r="F2" s="3" t="s">
        <v>912</v>
      </c>
      <c r="G2" s="3" t="s">
        <v>143</v>
      </c>
      <c r="H2" s="3" t="s">
        <v>151</v>
      </c>
    </row>
    <row r="3" ht="27" spans="1:8">
      <c r="A3" s="3" t="s">
        <v>913</v>
      </c>
      <c r="B3" s="3" t="s">
        <v>914</v>
      </c>
      <c r="C3" s="3" t="s">
        <v>915</v>
      </c>
      <c r="D3" s="3" t="s">
        <v>916</v>
      </c>
      <c r="E3" s="3" t="s">
        <v>917</v>
      </c>
      <c r="F3" s="3" t="s">
        <v>918</v>
      </c>
      <c r="G3" s="3" t="s">
        <v>143</v>
      </c>
      <c r="H3" s="3" t="s">
        <v>151</v>
      </c>
    </row>
    <row r="4" ht="27" spans="1:8">
      <c r="A4" s="3" t="s">
        <v>919</v>
      </c>
      <c r="B4" s="3" t="s">
        <v>920</v>
      </c>
      <c r="C4" s="3" t="s">
        <v>921</v>
      </c>
      <c r="D4" s="3" t="s">
        <v>922</v>
      </c>
      <c r="E4" s="3" t="s">
        <v>923</v>
      </c>
      <c r="F4" s="3" t="s">
        <v>924</v>
      </c>
      <c r="G4" s="3" t="s">
        <v>143</v>
      </c>
      <c r="H4" s="3" t="s">
        <v>151</v>
      </c>
    </row>
  </sheetData>
  <sheetProtection formatCells="0" formatColumns="0" formatRows="0" insertRows="0" insertColumns="0" insertHyperlinks="0" deleteColumns="0" deleteRows="0" sort="0" autoFilter="0" pivotTables="0"/>
  <dataValidations count="2">
    <dataValidation type="list" sqref="G2:G4">
      <formula1>"已完成,进行中,待开发,未完成"</formula1>
    </dataValidation>
    <dataValidation type="list" sqref="H2:H4">
      <formula1>"未开始,进行中,已结束"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3.5" outlineLevelRow="1" outlineLevelCol="7"/>
  <cols>
    <col min="1" max="4" width="6" customWidth="1"/>
    <col min="5" max="5" width="5" customWidth="1"/>
    <col min="6" max="6" width="6" customWidth="1"/>
    <col min="7" max="7" width="9" customWidth="1"/>
    <col min="8" max="8" width="4" customWidth="1"/>
  </cols>
  <sheetData>
    <row r="1" ht="27" spans="1:8">
      <c r="A1" s="2" t="s">
        <v>129</v>
      </c>
      <c r="B1" s="2" t="s">
        <v>130</v>
      </c>
      <c r="C1" s="2" t="s">
        <v>131</v>
      </c>
      <c r="D1" s="2" t="s">
        <v>135</v>
      </c>
      <c r="E1" s="2" t="s">
        <v>925</v>
      </c>
      <c r="F1" s="2" t="s">
        <v>926</v>
      </c>
      <c r="G1" s="2" t="s">
        <v>927</v>
      </c>
      <c r="H1" s="2" t="s">
        <v>928</v>
      </c>
    </row>
    <row r="2" ht="27.75" spans="1:8">
      <c r="A2" s="3" t="s">
        <v>596</v>
      </c>
      <c r="B2" s="3" t="s">
        <v>596</v>
      </c>
      <c r="C2" s="3" t="s">
        <v>596</v>
      </c>
      <c r="D2" s="3" t="s">
        <v>596</v>
      </c>
      <c r="E2" s="3" t="s">
        <v>596</v>
      </c>
      <c r="F2" s="3" t="s">
        <v>596</v>
      </c>
      <c r="G2" s="3" t="s">
        <v>929</v>
      </c>
      <c r="H2" s="3" t="s">
        <v>596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sqref="D2">
      <formula1>"已完成,进行中,待开发,未完成"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selection activeCell="A1" sqref="A1:H1"/>
    </sheetView>
  </sheetViews>
  <sheetFormatPr defaultColWidth="9" defaultRowHeight="13.5" outlineLevelCol="7"/>
  <cols>
    <col min="1" max="3" width="15" customWidth="1"/>
    <col min="4" max="4" width="60" customWidth="1"/>
    <col min="5" max="5" width="54" customWidth="1"/>
    <col min="6" max="6" width="17" customWidth="1"/>
    <col min="7" max="8" width="6" customWidth="1"/>
  </cols>
  <sheetData>
    <row r="1" spans="1:8">
      <c r="A1" s="1" t="s">
        <v>930</v>
      </c>
    </row>
    <row r="2" ht="27" spans="1:8">
      <c r="A2" s="2" t="s">
        <v>129</v>
      </c>
      <c r="B2" s="2" t="s">
        <v>130</v>
      </c>
      <c r="C2" s="2" t="s">
        <v>131</v>
      </c>
      <c r="D2" s="2" t="s">
        <v>132</v>
      </c>
      <c r="E2" s="2" t="s">
        <v>133</v>
      </c>
      <c r="F2" s="2" t="s">
        <v>134</v>
      </c>
      <c r="G2" s="2" t="s">
        <v>135</v>
      </c>
      <c r="H2" s="2" t="s">
        <v>136</v>
      </c>
    </row>
    <row r="3" ht="54" spans="1:8">
      <c r="A3" s="3" t="s">
        <v>931</v>
      </c>
      <c r="B3" s="3" t="s">
        <v>932</v>
      </c>
      <c r="C3" s="3" t="s">
        <v>933</v>
      </c>
      <c r="D3" s="3" t="s">
        <v>934</v>
      </c>
      <c r="E3" s="3" t="s">
        <v>935</v>
      </c>
      <c r="F3" s="3" t="s">
        <v>936</v>
      </c>
      <c r="G3" s="3" t="s">
        <v>143</v>
      </c>
      <c r="H3" s="3" t="s">
        <v>151</v>
      </c>
    </row>
    <row r="4" ht="27" spans="1:8">
      <c r="A4" s="3" t="s">
        <v>937</v>
      </c>
      <c r="B4" s="3" t="s">
        <v>938</v>
      </c>
      <c r="C4" s="3" t="s">
        <v>939</v>
      </c>
      <c r="D4" s="3" t="s">
        <v>940</v>
      </c>
      <c r="E4" s="3" t="s">
        <v>941</v>
      </c>
      <c r="F4" s="3" t="s">
        <v>942</v>
      </c>
      <c r="G4" s="3" t="s">
        <v>143</v>
      </c>
      <c r="H4" s="3" t="s">
        <v>151</v>
      </c>
    </row>
    <row r="5" ht="54" spans="1:8">
      <c r="A5" s="3" t="s">
        <v>943</v>
      </c>
      <c r="B5" s="3" t="s">
        <v>944</v>
      </c>
      <c r="C5" s="3" t="s">
        <v>945</v>
      </c>
      <c r="D5" s="3" t="s">
        <v>946</v>
      </c>
      <c r="E5" s="3" t="s">
        <v>947</v>
      </c>
      <c r="F5" s="3" t="s">
        <v>948</v>
      </c>
      <c r="G5" s="3" t="s">
        <v>143</v>
      </c>
      <c r="H5" s="3" t="s">
        <v>151</v>
      </c>
    </row>
    <row r="7" spans="1:8">
      <c r="A7" s="1" t="s">
        <v>949</v>
      </c>
    </row>
    <row r="8" ht="27" spans="1:8">
      <c r="A8" s="2" t="s">
        <v>129</v>
      </c>
      <c r="B8" s="2" t="s">
        <v>130</v>
      </c>
      <c r="C8" s="2" t="s">
        <v>131</v>
      </c>
      <c r="D8" s="2" t="s">
        <v>132</v>
      </c>
      <c r="E8" s="2" t="s">
        <v>133</v>
      </c>
      <c r="F8" s="2" t="s">
        <v>134</v>
      </c>
      <c r="G8" s="2" t="s">
        <v>135</v>
      </c>
      <c r="H8" s="2" t="s">
        <v>136</v>
      </c>
    </row>
    <row r="9" ht="27" spans="1:8">
      <c r="A9" s="3" t="s">
        <v>950</v>
      </c>
      <c r="B9" s="3" t="s">
        <v>951</v>
      </c>
      <c r="C9" s="3" t="s">
        <v>952</v>
      </c>
      <c r="D9" s="3" t="s">
        <v>953</v>
      </c>
      <c r="E9" s="3" t="s">
        <v>954</v>
      </c>
      <c r="F9" s="3" t="s">
        <v>955</v>
      </c>
      <c r="G9" s="3" t="s">
        <v>143</v>
      </c>
      <c r="H9" s="3" t="s">
        <v>151</v>
      </c>
    </row>
    <row r="10" ht="40.5" spans="1:8">
      <c r="A10" s="3" t="s">
        <v>956</v>
      </c>
      <c r="B10" s="3" t="s">
        <v>957</v>
      </c>
      <c r="C10" s="3" t="s">
        <v>958</v>
      </c>
      <c r="D10" s="3" t="s">
        <v>959</v>
      </c>
      <c r="E10" s="3" t="s">
        <v>960</v>
      </c>
      <c r="F10" s="3" t="s">
        <v>961</v>
      </c>
      <c r="G10" s="3" t="s">
        <v>143</v>
      </c>
      <c r="H10" s="3" t="s">
        <v>151</v>
      </c>
    </row>
    <row r="12" spans="1:8">
      <c r="A12" s="1" t="s">
        <v>962</v>
      </c>
    </row>
    <row r="13" ht="27" spans="1:8">
      <c r="A13" s="2" t="s">
        <v>129</v>
      </c>
      <c r="B13" s="2" t="s">
        <v>130</v>
      </c>
      <c r="C13" s="2" t="s">
        <v>131</v>
      </c>
      <c r="D13" s="2" t="s">
        <v>132</v>
      </c>
      <c r="E13" s="2" t="s">
        <v>133</v>
      </c>
      <c r="F13" s="2" t="s">
        <v>134</v>
      </c>
      <c r="G13" s="2" t="s">
        <v>135</v>
      </c>
      <c r="H13" s="2" t="s">
        <v>136</v>
      </c>
    </row>
    <row r="14" ht="54" spans="1:8">
      <c r="A14" s="3" t="s">
        <v>963</v>
      </c>
      <c r="B14" s="3" t="s">
        <v>964</v>
      </c>
      <c r="C14" s="3" t="s">
        <v>965</v>
      </c>
      <c r="D14" s="3" t="s">
        <v>966</v>
      </c>
      <c r="E14" s="3" t="s">
        <v>967</v>
      </c>
      <c r="F14" s="3" t="s">
        <v>968</v>
      </c>
      <c r="G14" s="3" t="s">
        <v>143</v>
      </c>
      <c r="H14" s="3" t="s">
        <v>151</v>
      </c>
    </row>
    <row r="15" ht="82.5" spans="1:8">
      <c r="A15" s="3" t="s">
        <v>969</v>
      </c>
      <c r="B15" s="3" t="s">
        <v>970</v>
      </c>
      <c r="C15" s="3" t="s">
        <v>971</v>
      </c>
      <c r="D15" s="3" t="s">
        <v>972</v>
      </c>
      <c r="E15" s="3" t="s">
        <v>181</v>
      </c>
      <c r="F15" s="3" t="s">
        <v>182</v>
      </c>
      <c r="G15" s="3" t="s">
        <v>143</v>
      </c>
      <c r="H15" s="3" t="s">
        <v>151</v>
      </c>
    </row>
    <row r="16" ht="27" spans="1:8">
      <c r="A16" s="3" t="s">
        <v>973</v>
      </c>
      <c r="B16" s="3" t="s">
        <v>974</v>
      </c>
      <c r="C16" s="3" t="s">
        <v>975</v>
      </c>
      <c r="D16" s="3" t="s">
        <v>976</v>
      </c>
      <c r="E16" s="3" t="s">
        <v>977</v>
      </c>
      <c r="F16" s="3" t="s">
        <v>978</v>
      </c>
      <c r="G16" s="3" t="s">
        <v>143</v>
      </c>
      <c r="H16" s="3" t="s">
        <v>151</v>
      </c>
    </row>
    <row r="17" ht="40.5" spans="1:8">
      <c r="A17" s="3" t="s">
        <v>979</v>
      </c>
      <c r="B17" s="3" t="s">
        <v>974</v>
      </c>
      <c r="C17" s="3" t="s">
        <v>980</v>
      </c>
      <c r="D17" s="3" t="s">
        <v>981</v>
      </c>
      <c r="E17" s="3" t="s">
        <v>982</v>
      </c>
      <c r="F17" s="3" t="s">
        <v>282</v>
      </c>
      <c r="G17" s="3" t="s">
        <v>143</v>
      </c>
      <c r="H17" s="3" t="s">
        <v>151</v>
      </c>
    </row>
    <row r="18" ht="40.5" spans="1:8">
      <c r="A18" s="3" t="s">
        <v>983</v>
      </c>
      <c r="B18" s="3" t="s">
        <v>984</v>
      </c>
      <c r="C18" s="3" t="s">
        <v>985</v>
      </c>
      <c r="D18" s="3" t="s">
        <v>986</v>
      </c>
      <c r="E18" s="3" t="s">
        <v>987</v>
      </c>
      <c r="F18" s="3" t="s">
        <v>988</v>
      </c>
      <c r="G18" s="3" t="s">
        <v>143</v>
      </c>
      <c r="H18" s="3" t="s">
        <v>151</v>
      </c>
    </row>
    <row r="19" ht="40.5" spans="1:8">
      <c r="A19" s="3" t="s">
        <v>989</v>
      </c>
      <c r="B19" s="3" t="s">
        <v>990</v>
      </c>
      <c r="C19" s="3" t="s">
        <v>991</v>
      </c>
      <c r="D19" s="3" t="s">
        <v>992</v>
      </c>
      <c r="E19" s="3" t="s">
        <v>993</v>
      </c>
      <c r="F19" s="3" t="s">
        <v>994</v>
      </c>
      <c r="G19" s="3" t="s">
        <v>143</v>
      </c>
      <c r="H19" s="3" t="s">
        <v>151</v>
      </c>
    </row>
    <row r="21" spans="1:8">
      <c r="A21" s="1" t="s">
        <v>995</v>
      </c>
    </row>
    <row r="22" ht="27" spans="1:8">
      <c r="A22" s="2" t="s">
        <v>129</v>
      </c>
      <c r="B22" s="2" t="s">
        <v>130</v>
      </c>
      <c r="C22" s="2" t="s">
        <v>131</v>
      </c>
      <c r="D22" s="2" t="s">
        <v>132</v>
      </c>
      <c r="E22" s="2" t="s">
        <v>133</v>
      </c>
      <c r="F22" s="2" t="s">
        <v>134</v>
      </c>
      <c r="G22" s="2" t="s">
        <v>135</v>
      </c>
      <c r="H22" s="2" t="s">
        <v>136</v>
      </c>
    </row>
    <row r="23" ht="27" spans="1:8">
      <c r="A23" s="3" t="s">
        <v>996</v>
      </c>
      <c r="B23" s="3" t="s">
        <v>997</v>
      </c>
      <c r="C23" s="3" t="s">
        <v>998</v>
      </c>
      <c r="D23" s="3" t="s">
        <v>999</v>
      </c>
      <c r="E23" s="3" t="s">
        <v>1000</v>
      </c>
      <c r="F23" s="3" t="s">
        <v>1001</v>
      </c>
      <c r="G23" s="3" t="s">
        <v>143</v>
      </c>
      <c r="H23" s="3" t="s">
        <v>151</v>
      </c>
    </row>
    <row r="24" ht="54" spans="1:8">
      <c r="A24" s="3" t="s">
        <v>1002</v>
      </c>
      <c r="B24" s="3" t="s">
        <v>1003</v>
      </c>
      <c r="C24" s="3" t="s">
        <v>1004</v>
      </c>
      <c r="D24" s="3" t="s">
        <v>1005</v>
      </c>
      <c r="E24" s="3" t="s">
        <v>1006</v>
      </c>
      <c r="F24" s="3" t="s">
        <v>1007</v>
      </c>
      <c r="G24" s="3" t="s">
        <v>143</v>
      </c>
      <c r="H24" s="3" t="s">
        <v>151</v>
      </c>
    </row>
    <row r="26" spans="1:8">
      <c r="A26" s="1" t="s">
        <v>1008</v>
      </c>
    </row>
    <row r="27" ht="27" spans="1:8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s">
        <v>134</v>
      </c>
      <c r="G27" s="2" t="s">
        <v>135</v>
      </c>
      <c r="H27" s="2" t="s">
        <v>136</v>
      </c>
    </row>
    <row r="28" ht="27" spans="1:8">
      <c r="A28" s="3" t="s">
        <v>1009</v>
      </c>
      <c r="B28" s="3" t="s">
        <v>1010</v>
      </c>
      <c r="C28" s="3" t="s">
        <v>1011</v>
      </c>
      <c r="D28" s="3" t="s">
        <v>1012</v>
      </c>
      <c r="E28" s="3" t="s">
        <v>1013</v>
      </c>
      <c r="F28" s="3" t="s">
        <v>1014</v>
      </c>
      <c r="G28" s="3" t="s">
        <v>143</v>
      </c>
      <c r="H28" s="3" t="s">
        <v>151</v>
      </c>
    </row>
    <row r="29" ht="67.5" spans="1:8">
      <c r="A29" s="3" t="s">
        <v>1015</v>
      </c>
      <c r="B29" s="3" t="s">
        <v>1016</v>
      </c>
      <c r="C29" s="3" t="s">
        <v>1017</v>
      </c>
      <c r="D29" s="3" t="s">
        <v>1018</v>
      </c>
      <c r="E29" s="3" t="s">
        <v>181</v>
      </c>
      <c r="F29" s="3" t="s">
        <v>182</v>
      </c>
      <c r="G29" s="3" t="s">
        <v>143</v>
      </c>
      <c r="H29" s="3" t="s">
        <v>151</v>
      </c>
    </row>
    <row r="31" spans="1:8">
      <c r="A31" s="1" t="s">
        <v>1019</v>
      </c>
    </row>
    <row r="32" ht="27" spans="1:8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s">
        <v>134</v>
      </c>
      <c r="G32" s="2" t="s">
        <v>135</v>
      </c>
      <c r="H32" s="2" t="s">
        <v>136</v>
      </c>
    </row>
    <row r="33" ht="40.5" spans="1:8">
      <c r="A33" s="3" t="s">
        <v>1020</v>
      </c>
      <c r="B33" s="3" t="s">
        <v>1021</v>
      </c>
      <c r="C33" s="3" t="s">
        <v>1022</v>
      </c>
      <c r="D33" s="3" t="s">
        <v>1023</v>
      </c>
      <c r="E33" s="3" t="s">
        <v>1024</v>
      </c>
      <c r="F33" s="3" t="s">
        <v>1025</v>
      </c>
      <c r="G33" s="3" t="s">
        <v>143</v>
      </c>
      <c r="H33" s="3" t="s">
        <v>151</v>
      </c>
    </row>
    <row r="34" ht="27" spans="1:8">
      <c r="A34" s="3" t="s">
        <v>1026</v>
      </c>
      <c r="B34" s="3" t="s">
        <v>1027</v>
      </c>
      <c r="C34" s="3" t="s">
        <v>1028</v>
      </c>
      <c r="D34" s="3" t="s">
        <v>1029</v>
      </c>
      <c r="E34" s="3" t="s">
        <v>1030</v>
      </c>
      <c r="F34" s="3" t="s">
        <v>1031</v>
      </c>
      <c r="G34" s="3" t="s">
        <v>143</v>
      </c>
      <c r="H34" s="3" t="s">
        <v>151</v>
      </c>
    </row>
    <row r="36" spans="1:8">
      <c r="A36" s="1" t="s">
        <v>1032</v>
      </c>
    </row>
    <row r="37" ht="27" spans="1:8">
      <c r="A37" s="2" t="s">
        <v>129</v>
      </c>
      <c r="B37" s="2" t="s">
        <v>130</v>
      </c>
      <c r="C37" s="2" t="s">
        <v>131</v>
      </c>
      <c r="D37" s="2" t="s">
        <v>132</v>
      </c>
      <c r="E37" s="2" t="s">
        <v>133</v>
      </c>
      <c r="F37" s="2" t="s">
        <v>134</v>
      </c>
      <c r="G37" s="2" t="s">
        <v>135</v>
      </c>
      <c r="H37" s="2" t="s">
        <v>136</v>
      </c>
    </row>
    <row r="38" ht="54" spans="1:8">
      <c r="A38" s="3" t="s">
        <v>1033</v>
      </c>
      <c r="B38" s="3" t="s">
        <v>1034</v>
      </c>
      <c r="C38" s="3" t="s">
        <v>1035</v>
      </c>
      <c r="D38" s="3" t="s">
        <v>1036</v>
      </c>
      <c r="E38" s="3" t="s">
        <v>1037</v>
      </c>
      <c r="F38" s="3" t="s">
        <v>1038</v>
      </c>
      <c r="G38" s="3" t="s">
        <v>143</v>
      </c>
      <c r="H38" s="3" t="s">
        <v>151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A1:H1"/>
    <mergeCell ref="A7:H7"/>
    <mergeCell ref="A12:H12"/>
    <mergeCell ref="A21:H21"/>
    <mergeCell ref="A26:H26"/>
    <mergeCell ref="A31:H31"/>
    <mergeCell ref="A36:H36"/>
  </mergeCells>
  <dataValidations count="2">
    <dataValidation type="list" sqref="G3:G38">
      <formula1>"已完成,进行中,待开发,未完成"</formula1>
    </dataValidation>
    <dataValidation type="list" sqref="H3:H38">
      <formula1>"未开始,进行中,已结束"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53475793796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10"/>
  <pixelatorList sheetStid="5"/>
  <pixelatorList sheetStid="6"/>
  <pixelatorList sheetStid="7"/>
  <pixelatorList sheetStid="8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测试用例总览</vt:lpstr>
      <vt:lpstr>P1 测试准备</vt:lpstr>
      <vt:lpstr>P2 信用评估测试</vt:lpstr>
      <vt:lpstr>P3 主流程测试</vt:lpstr>
      <vt:lpstr>文燕测试问题0627</vt:lpstr>
      <vt:lpstr>P4 异常流程测试</vt:lpstr>
      <vt:lpstr>P5 批量处理测试</vt:lpstr>
      <vt:lpstr>P6 测试执行记录</vt:lpstr>
      <vt:lpstr>P7 画像应用测试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2026-06-30T19:03:00Z</dcterms:created>
  <dcterms:modified xsi:type="dcterms:W3CDTF">2026-06-30T19:03:00Z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2052-12.9.0.27482</vt:lpwstr>
  </property>
  <property fmtid="{D5CDD505-2E9C-101B-9397-08002B2CF9AE}" pid="3" name="CalculationRule">
    <vt:i4>0</vt:i4>
  </property>
</Properties>
</file>