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34" i="1"/>
  <c r="E33"/>
  <c r="E35" s="1"/>
  <c r="D33"/>
  <c r="E32"/>
  <c r="D32"/>
  <c r="D35" s="1"/>
  <c r="F35" s="1"/>
  <c r="F31"/>
  <c r="F30"/>
  <c r="J6"/>
  <c r="J7"/>
  <c r="J9"/>
  <c r="F8"/>
  <c r="F5"/>
  <c r="F4"/>
  <c r="E7"/>
  <c r="E6"/>
  <c r="D7"/>
  <c r="D6"/>
  <c r="F32" l="1"/>
  <c r="F33"/>
  <c r="E9"/>
  <c r="F6"/>
  <c r="D9"/>
  <c r="F9" s="1"/>
  <c r="F7"/>
</calcChain>
</file>

<file path=xl/sharedStrings.xml><?xml version="1.0" encoding="utf-8"?>
<sst xmlns="http://schemas.openxmlformats.org/spreadsheetml/2006/main" count="28" uniqueCount="9">
  <si>
    <t>d_to_u</t>
  </si>
  <si>
    <t>approximate_values</t>
  </si>
  <si>
    <t>calc_fgh</t>
  </si>
  <si>
    <t>calc_flows</t>
  </si>
  <si>
    <t>u_to_d</t>
  </si>
  <si>
    <t>total</t>
  </si>
  <si>
    <t>or</t>
  </si>
  <si>
    <t>vec</t>
  </si>
  <si>
    <t>sp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</si>
</sst>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showPercent val="1"/>
            <c:showLeaderLines val="1"/>
          </c:dLbls>
          <c:cat>
            <c:strRef>
              <c:f>Лист1!$C$4:$C$8</c:f>
              <c:strCache>
                <c:ptCount val="5"/>
                <c:pt idx="0">
                  <c:v>approximate_values</c:v>
                </c:pt>
                <c:pt idx="1">
                  <c:v>d_to_u</c:v>
                </c:pt>
                <c:pt idx="2">
                  <c:v>calc_fgh</c:v>
                </c:pt>
                <c:pt idx="3">
                  <c:v>calc_flows</c:v>
                </c:pt>
                <c:pt idx="4">
                  <c:v>u_to_d</c:v>
                </c:pt>
              </c:strCache>
            </c:strRef>
          </c:cat>
          <c:val>
            <c:numRef>
              <c:f>Лист1!$D$4:$D$8</c:f>
              <c:numCache>
                <c:formatCode>General</c:formatCode>
                <c:ptCount val="5"/>
                <c:pt idx="0">
                  <c:v>1.7472000000000001</c:v>
                </c:pt>
                <c:pt idx="1">
                  <c:v>1.41686</c:v>
                </c:pt>
                <c:pt idx="2">
                  <c:v>13.37552</c:v>
                </c:pt>
                <c:pt idx="3">
                  <c:v>4.1176300000000001</c:v>
                </c:pt>
                <c:pt idx="4">
                  <c:v>1.6472500000000001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59622200349956267"/>
          <c:y val="0.26269028871391076"/>
          <c:w val="0.38711132983377089"/>
          <c:h val="0.52091535433070868"/>
        </c:manualLayout>
      </c:layout>
      <c:txPr>
        <a:bodyPr/>
        <a:lstStyle/>
        <a:p>
          <a:pPr>
            <a:defRPr sz="1400"/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view3D>
      <c:rotX val="30"/>
      <c:perspective val="30"/>
    </c:view3D>
    <c:plotArea>
      <c:layout/>
      <c:pie3DChart>
        <c:varyColors val="1"/>
        <c:ser>
          <c:idx val="0"/>
          <c:order val="0"/>
          <c:explosion val="25"/>
          <c:dLbls>
            <c:dLbl>
              <c:idx val="1"/>
              <c:layout>
                <c:manualLayout>
                  <c:x val="-4.6032140163247123E-2"/>
                  <c:y val="-7.2095727617381158E-2"/>
                </c:manualLayout>
              </c:layout>
              <c:showPercent val="1"/>
            </c:dLbl>
            <c:showPercent val="1"/>
            <c:showLeaderLines val="1"/>
          </c:dLbls>
          <c:cat>
            <c:strRef>
              <c:f>Лист1!$I$4:$I$8</c:f>
              <c:strCache>
                <c:ptCount val="5"/>
                <c:pt idx="0">
                  <c:v>approximate_values</c:v>
                </c:pt>
                <c:pt idx="1">
                  <c:v>d_to_u</c:v>
                </c:pt>
                <c:pt idx="2">
                  <c:v>calc_fgh</c:v>
                </c:pt>
                <c:pt idx="3">
                  <c:v>calc_flows</c:v>
                </c:pt>
                <c:pt idx="4">
                  <c:v>u_to_d</c:v>
                </c:pt>
              </c:strCache>
            </c:strRef>
          </c:cat>
          <c:val>
            <c:numRef>
              <c:f>Лист1!$J$4:$J$8</c:f>
              <c:numCache>
                <c:formatCode>General</c:formatCode>
                <c:ptCount val="5"/>
                <c:pt idx="0">
                  <c:v>1.2644500000000001</c:v>
                </c:pt>
                <c:pt idx="1">
                  <c:v>0.30714799999999998</c:v>
                </c:pt>
                <c:pt idx="2">
                  <c:v>2.762067</c:v>
                </c:pt>
                <c:pt idx="3">
                  <c:v>2.6787540000000001</c:v>
                </c:pt>
                <c:pt idx="4">
                  <c:v>0.47648299999999999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0695975503062127"/>
          <c:y val="0.23052165354330709"/>
          <c:w val="0.3763735783027124"/>
          <c:h val="0.54358595800524923"/>
        </c:manualLayout>
      </c:layout>
      <c:txPr>
        <a:bodyPr/>
        <a:lstStyle/>
        <a:p>
          <a:pPr>
            <a:defRPr sz="1400"/>
          </a:pPr>
          <a:endParaRPr lang="ru-RU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spPr>
            <a:solidFill>
              <a:schemeClr val="tx1"/>
            </a:solidFill>
          </c:spPr>
          <c:cat>
            <c:strRef>
              <c:f>Лист1!$E$42:$E$46</c:f>
              <c:strCache>
                <c:ptCount val="5"/>
                <c:pt idx="0">
                  <c:v>approximate_values</c:v>
                </c:pt>
                <c:pt idx="1">
                  <c:v>d_to_u</c:v>
                </c:pt>
                <c:pt idx="2">
                  <c:v>calc_fgh</c:v>
                </c:pt>
                <c:pt idx="3">
                  <c:v>calc_flows</c:v>
                </c:pt>
                <c:pt idx="4">
                  <c:v>u_to_d</c:v>
                </c:pt>
              </c:strCache>
            </c:strRef>
          </c:cat>
          <c:val>
            <c:numRef>
              <c:f>Лист1!$F$42:$F$46</c:f>
              <c:numCache>
                <c:formatCode>General</c:formatCode>
                <c:ptCount val="5"/>
                <c:pt idx="0">
                  <c:v>1.3817865475107753</c:v>
                </c:pt>
                <c:pt idx="1">
                  <c:v>4.6129553179574669</c:v>
                </c:pt>
                <c:pt idx="2">
                  <c:v>4.842576230048004</c:v>
                </c:pt>
                <c:pt idx="3">
                  <c:v>1.5371437616145416</c:v>
                </c:pt>
                <c:pt idx="4">
                  <c:v>3.4571013026697703</c:v>
                </c:pt>
              </c:numCache>
            </c:numRef>
          </c:val>
        </c:ser>
        <c:axId val="168443264"/>
        <c:axId val="168481920"/>
      </c:barChart>
      <c:catAx>
        <c:axId val="168443264"/>
        <c:scaling>
          <c:orientation val="minMax"/>
        </c:scaling>
        <c:axPos val="b"/>
        <c:minorGridlines/>
        <c:tickLblPos val="nextTo"/>
        <c:txPr>
          <a:bodyPr/>
          <a:lstStyle/>
          <a:p>
            <a:pPr>
              <a:defRPr sz="1200"/>
            </a:pPr>
            <a:endParaRPr lang="ru-RU"/>
          </a:p>
        </c:txPr>
        <c:crossAx val="168481920"/>
        <c:crosses val="autoZero"/>
        <c:auto val="1"/>
        <c:lblAlgn val="ctr"/>
        <c:lblOffset val="100"/>
      </c:catAx>
      <c:valAx>
        <c:axId val="168481920"/>
        <c:scaling>
          <c:orientation val="minMax"/>
        </c:scaling>
        <c:axPos val="l"/>
        <c:minorGridlines/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ru-RU"/>
          </a:p>
        </c:txPr>
        <c:crossAx val="1684432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13</xdr:row>
      <xdr:rowOff>38100</xdr:rowOff>
    </xdr:from>
    <xdr:to>
      <xdr:col>10</xdr:col>
      <xdr:colOff>247650</xdr:colOff>
      <xdr:row>27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13</xdr:row>
      <xdr:rowOff>38100</xdr:rowOff>
    </xdr:from>
    <xdr:to>
      <xdr:col>17</xdr:col>
      <xdr:colOff>552450</xdr:colOff>
      <xdr:row>27</xdr:row>
      <xdr:rowOff>114300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488949</xdr:colOff>
      <xdr:row>30</xdr:row>
      <xdr:rowOff>57148</xdr:rowOff>
    </xdr:from>
    <xdr:to>
      <xdr:col>17</xdr:col>
      <xdr:colOff>469900</xdr:colOff>
      <xdr:row>47</xdr:row>
      <xdr:rowOff>133349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J47"/>
  <sheetViews>
    <sheetView tabSelected="1" topLeftCell="B13" zoomScale="120" zoomScaleNormal="120" workbookViewId="0">
      <selection activeCell="T29" sqref="T29"/>
    </sheetView>
  </sheetViews>
  <sheetFormatPr defaultRowHeight="15"/>
  <cols>
    <col min="3" max="3" width="20.28515625" customWidth="1"/>
    <col min="4" max="4" width="11.5703125" customWidth="1"/>
    <col min="9" max="9" width="17" customWidth="1"/>
    <col min="10" max="10" width="16.42578125" customWidth="1"/>
  </cols>
  <sheetData>
    <row r="2" spans="3:10">
      <c r="D2" t="s">
        <v>6</v>
      </c>
      <c r="E2" t="s">
        <v>7</v>
      </c>
      <c r="F2" t="s">
        <v>8</v>
      </c>
      <c r="J2" t="s">
        <v>7</v>
      </c>
    </row>
    <row r="4" spans="3:10">
      <c r="C4" t="s">
        <v>1</v>
      </c>
      <c r="D4">
        <v>1.7472000000000001</v>
      </c>
      <c r="E4">
        <v>1.2644500000000001</v>
      </c>
      <c r="F4">
        <f t="shared" ref="F4:F9" si="0">D4/E4</f>
        <v>1.3817865475107753</v>
      </c>
      <c r="I4" t="s">
        <v>1</v>
      </c>
      <c r="J4">
        <v>1.2644500000000001</v>
      </c>
    </row>
    <row r="5" spans="3:10">
      <c r="C5" t="s">
        <v>0</v>
      </c>
      <c r="D5">
        <v>1.41686</v>
      </c>
      <c r="E5">
        <v>0.30714799999999998</v>
      </c>
      <c r="F5">
        <f t="shared" si="0"/>
        <v>4.6129553179574669</v>
      </c>
      <c r="I5" t="s">
        <v>0</v>
      </c>
      <c r="J5">
        <v>0.30714799999999998</v>
      </c>
    </row>
    <row r="6" spans="3:10">
      <c r="C6" t="s">
        <v>2</v>
      </c>
      <c r="D6">
        <f>4.45451+4.50646+4.41455</f>
        <v>13.37552</v>
      </c>
      <c r="E6">
        <f>0.921744+0.933863+0.90646</f>
        <v>2.762067</v>
      </c>
      <c r="F6">
        <f t="shared" si="0"/>
        <v>4.842576230048004</v>
      </c>
      <c r="I6" t="s">
        <v>2</v>
      </c>
      <c r="J6">
        <f>0.921744+0.933863+0.90646</f>
        <v>2.762067</v>
      </c>
    </row>
    <row r="7" spans="3:10">
      <c r="C7" t="s">
        <v>3</v>
      </c>
      <c r="D7">
        <f>1.48848+1.436+1.19315</f>
        <v>4.1176300000000001</v>
      </c>
      <c r="E7">
        <f>0.970917+0.833187+0.87465</f>
        <v>2.6787540000000001</v>
      </c>
      <c r="F7">
        <f t="shared" si="0"/>
        <v>1.5371437616145416</v>
      </c>
      <c r="I7" t="s">
        <v>3</v>
      </c>
      <c r="J7">
        <f>0.970917+0.833187+0.87465</f>
        <v>2.6787540000000001</v>
      </c>
    </row>
    <row r="8" spans="3:10">
      <c r="C8" t="s">
        <v>4</v>
      </c>
      <c r="D8">
        <v>1.6472500000000001</v>
      </c>
      <c r="E8">
        <v>0.47648299999999999</v>
      </c>
      <c r="F8">
        <f t="shared" si="0"/>
        <v>3.4571013026697703</v>
      </c>
      <c r="I8" t="s">
        <v>4</v>
      </c>
      <c r="J8">
        <v>0.47648299999999999</v>
      </c>
    </row>
    <row r="9" spans="3:10">
      <c r="C9" t="s">
        <v>5</v>
      </c>
      <c r="D9">
        <f>SUM(D4:D8)</f>
        <v>22.304459999999999</v>
      </c>
      <c r="E9">
        <f>SUM(E4:E8)</f>
        <v>7.4889019999999995</v>
      </c>
      <c r="F9">
        <f t="shared" si="0"/>
        <v>2.9783351417871406</v>
      </c>
      <c r="I9" t="s">
        <v>5</v>
      </c>
      <c r="J9">
        <f>SUM(J4:J8)</f>
        <v>7.4889019999999995</v>
      </c>
    </row>
    <row r="30" spans="3:6">
      <c r="C30" t="s">
        <v>1</v>
      </c>
      <c r="D30">
        <v>1.7472000000000001</v>
      </c>
      <c r="E30">
        <v>1.2644500000000001</v>
      </c>
      <c r="F30">
        <f t="shared" ref="F30:F35" si="1">D30/E30</f>
        <v>1.3817865475107753</v>
      </c>
    </row>
    <row r="31" spans="3:6">
      <c r="C31" t="s">
        <v>0</v>
      </c>
      <c r="D31">
        <v>1.41686</v>
      </c>
      <c r="E31">
        <v>0.30714799999999998</v>
      </c>
      <c r="F31">
        <f t="shared" si="1"/>
        <v>4.6129553179574669</v>
      </c>
    </row>
    <row r="32" spans="3:6">
      <c r="C32" t="s">
        <v>2</v>
      </c>
      <c r="D32">
        <f>4.45451+4.50646+4.41455</f>
        <v>13.37552</v>
      </c>
      <c r="E32">
        <f>0.921744+0.933863+0.90646</f>
        <v>2.762067</v>
      </c>
      <c r="F32">
        <f t="shared" si="1"/>
        <v>4.842576230048004</v>
      </c>
    </row>
    <row r="33" spans="3:6">
      <c r="C33" t="s">
        <v>3</v>
      </c>
      <c r="D33">
        <f>1.48848+1.436+1.19315</f>
        <v>4.1176300000000001</v>
      </c>
      <c r="E33">
        <f>0.970917+0.833187+0.87465</f>
        <v>2.6787540000000001</v>
      </c>
      <c r="F33">
        <f t="shared" si="1"/>
        <v>1.5371437616145416</v>
      </c>
    </row>
    <row r="34" spans="3:6">
      <c r="C34" t="s">
        <v>4</v>
      </c>
      <c r="D34">
        <v>1.6472500000000001</v>
      </c>
      <c r="E34">
        <v>0.47648299999999999</v>
      </c>
      <c r="F34">
        <f t="shared" si="1"/>
        <v>3.4571013026697703</v>
      </c>
    </row>
    <row r="35" spans="3:6">
      <c r="C35" t="s">
        <v>5</v>
      </c>
      <c r="D35">
        <f>SUM(D30:D34)</f>
        <v>22.304459999999999</v>
      </c>
      <c r="E35">
        <f>SUM(E30:E34)</f>
        <v>7.4889019999999995</v>
      </c>
      <c r="F35">
        <f t="shared" si="1"/>
        <v>2.9783351417871406</v>
      </c>
    </row>
    <row r="42" spans="3:6">
      <c r="E42" t="s">
        <v>1</v>
      </c>
      <c r="F42">
        <v>1.3817865475107753</v>
      </c>
    </row>
    <row r="43" spans="3:6">
      <c r="E43" t="s">
        <v>0</v>
      </c>
      <c r="F43">
        <v>4.6129553179574669</v>
      </c>
    </row>
    <row r="44" spans="3:6">
      <c r="E44" t="s">
        <v>2</v>
      </c>
      <c r="F44">
        <v>4.842576230048004</v>
      </c>
    </row>
    <row r="45" spans="3:6">
      <c r="E45" t="s">
        <v>3</v>
      </c>
      <c r="F45">
        <v>1.5371437616145416</v>
      </c>
    </row>
    <row r="46" spans="3:6">
      <c r="E46" t="s">
        <v>4</v>
      </c>
      <c r="F46">
        <v>3.4571013026697703</v>
      </c>
    </row>
    <row r="47" spans="3:6">
      <c r="E47" t="s">
        <v>5</v>
      </c>
      <c r="F47">
        <v>2.9783351417871406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Rybakov</dc:creator>
  <cp:lastModifiedBy>Rybakov</cp:lastModifiedBy>
  <dcterms:created xsi:type="dcterms:W3CDTF">2022-09-27T16:29:07Z</dcterms:created>
  <dcterms:modified xsi:type="dcterms:W3CDTF">2022-09-28T16:27:24Z</dcterms:modified>
</cp:coreProperties>
</file>