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me junior\Desktop\CB794 Predictive\Lectures\Week 6 data mining\Lecture data data mining\"/>
    </mc:Choice>
  </mc:AlternateContent>
  <xr:revisionPtr revIDLastSave="0" documentId="13_ncr:1_{ED8BFB44-9989-488C-9E07-6549EEE73C0D}" xr6:coauthVersionLast="45" xr6:coauthVersionMax="45" xr10:uidLastSave="{00000000-0000-0000-0000-000000000000}"/>
  <bookViews>
    <workbookView xWindow="390" yWindow="390" windowWidth="20460" windowHeight="15285" xr2:uid="{38262F7B-3EA2-46B6-811E-93A72CFB37DE}"/>
  </bookViews>
  <sheets>
    <sheet name="Discriminant analysis" sheetId="2" r:id="rId1"/>
  </sheets>
  <externalReferences>
    <externalReference r:id="rId2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55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6" i="2"/>
  <c r="K22" i="2"/>
  <c r="O28" i="2"/>
  <c r="P28" i="2"/>
  <c r="O29" i="2"/>
  <c r="P29" i="2"/>
  <c r="O30" i="2"/>
  <c r="P30" i="2"/>
  <c r="O31" i="2"/>
  <c r="P31" i="2"/>
  <c r="O32" i="2"/>
  <c r="P32" i="2"/>
  <c r="O33" i="2"/>
  <c r="P33" i="2"/>
  <c r="B55" i="2"/>
  <c r="C55" i="2"/>
  <c r="D55" i="2"/>
  <c r="E55" i="2"/>
  <c r="F55" i="2"/>
  <c r="G55" i="2"/>
  <c r="B56" i="2"/>
  <c r="C56" i="2"/>
  <c r="D56" i="2"/>
  <c r="E56" i="2"/>
  <c r="F56" i="2"/>
  <c r="G56" i="2"/>
</calcChain>
</file>

<file path=xl/sharedStrings.xml><?xml version="1.0" encoding="utf-8"?>
<sst xmlns="http://schemas.openxmlformats.org/spreadsheetml/2006/main" count="51" uniqueCount="41">
  <si>
    <t>Reject</t>
  </si>
  <si>
    <t>Approve</t>
  </si>
  <si>
    <t>Averages</t>
  </si>
  <si>
    <t>Decision</t>
  </si>
  <si>
    <t>Score</t>
  </si>
  <si>
    <t>Revolving Utilization</t>
  </si>
  <si>
    <t>Revolving Balance</t>
  </si>
  <si>
    <t>Years of Credit History</t>
  </si>
  <si>
    <t>Credit Score</t>
  </si>
  <si>
    <t>Homeowner</t>
  </si>
  <si>
    <t>Discriminant</t>
  </si>
  <si>
    <t>Records to Classify</t>
  </si>
  <si>
    <t>(Validation Data)</t>
  </si>
  <si>
    <t xml:space="preserve">Cut Off Value 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</si>
  <si>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</si>
  <si>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</si>
  <si>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</si>
  <si>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</si>
  <si>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</si>
  <si>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</si>
  <si>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</si>
  <si>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</si>
  <si>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</si>
  <si>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</si>
  <si>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</si>
  <si>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</si>
  <si>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</si>
  <si>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</si>
  <si>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</si>
  <si>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</si>
  <si>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</si>
  <si>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</si>
  <si>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</si>
  <si>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</si>
  <si>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</si>
  <si>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</si>
  <si>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</si>
  <si>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</si>
  <si>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 xml:space="preserve">Discriminant </t>
  </si>
  <si>
    <t>(Training data)</t>
  </si>
  <si>
    <t>Coded Credit Approval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</si>
</sst>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&quot;$&quot;#,##0.00"/>
    <numFmt numFmtId="168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2" fillId="0" borderId="0" xfId="0" applyFont="1"/>
    <xf numFmtId="0" fontId="2" fillId="0" borderId="1" xfId="0" applyFont="1" applyBorder="1"/>
    <xf numFmtId="0" fontId="4" fillId="0" borderId="2" xfId="1" applyFont="1" applyBorder="1" applyAlignment="1">
      <alignment horizontal="center"/>
    </xf>
    <xf numFmtId="9" fontId="4" fillId="0" borderId="2" xfId="1" applyNumberFormat="1" applyFont="1" applyBorder="1" applyAlignment="1">
      <alignment horizontal="center"/>
    </xf>
    <xf numFmtId="166" fontId="4" fillId="0" borderId="2" xfId="2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6" fillId="0" borderId="2" xfId="1" applyFont="1" applyBorder="1"/>
    <xf numFmtId="9" fontId="4" fillId="0" borderId="0" xfId="1" applyNumberFormat="1" applyFont="1" applyAlignment="1">
      <alignment horizontal="center"/>
    </xf>
    <xf numFmtId="166" fontId="4" fillId="0" borderId="0" xfId="2" applyNumberFormat="1" applyFont="1" applyAlignment="1">
      <alignment horizontal="center"/>
    </xf>
    <xf numFmtId="0" fontId="4" fillId="2" borderId="0" xfId="1" applyFont="1" applyFill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4" fillId="3" borderId="0" xfId="1" applyFont="1" applyFill="1"/>
    <xf numFmtId="167" fontId="4" fillId="0" borderId="0" xfId="2" applyNumberFormat="1" applyFont="1" applyAlignment="1">
      <alignment horizontal="center"/>
    </xf>
    <xf numFmtId="168" fontId="4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9" fontId="8" fillId="0" borderId="0" xfId="1" applyNumberFormat="1" applyFont="1" applyAlignment="1">
      <alignment horizontal="center"/>
    </xf>
    <xf numFmtId="3" fontId="8" fillId="0" borderId="0" xfId="1" applyNumberFormat="1" applyFont="1" applyAlignment="1">
      <alignment horizontal="center"/>
    </xf>
    <xf numFmtId="166" fontId="4" fillId="0" borderId="0" xfId="2" applyNumberFormat="1" applyFont="1" applyBorder="1" applyAlignment="1">
      <alignment horizontal="center"/>
    </xf>
    <xf numFmtId="0" fontId="3" fillId="0" borderId="0" xfId="1"/>
    <xf numFmtId="0" fontId="9" fillId="0" borderId="0" xfId="1" applyFont="1"/>
    <xf numFmtId="0" fontId="3" fillId="0" borderId="1" xfId="1" applyBorder="1"/>
    <xf numFmtId="2" fontId="3" fillId="0" borderId="1" xfId="1" applyNumberFormat="1" applyBorder="1"/>
    <xf numFmtId="2" fontId="3" fillId="0" borderId="0" xfId="1" applyNumberFormat="1"/>
    <xf numFmtId="0" fontId="10" fillId="0" borderId="3" xfId="1" applyFont="1" applyBorder="1" applyAlignment="1">
      <alignment horizontal="center"/>
    </xf>
    <xf numFmtId="0" fontId="10" fillId="0" borderId="3" xfId="1" applyFont="1" applyBorder="1" applyAlignment="1">
      <alignment horizontal="centerContinuous"/>
    </xf>
    <xf numFmtId="0" fontId="8" fillId="2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</cellXfs>
  <cellStyles count="3">
    <cellStyle name="Currency 2 2" xfId="2" xr:uid="{7BE45E4B-E815-42CA-9075-17C89D95285C}"/>
    <cellStyle name="Normal" xfId="0" builtinId="0"/>
    <cellStyle name="Normal 2" xfId="1" xr:uid="{0EC018C4-7A47-4C1F-8618-47AFB0C56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4FD4-AA5E-4D26-88C5-C0572B1CB231}">
  <dimension ref="A1:S57"/>
  <sheetViews>
    <sheetView tabSelected="1" zoomScale="55" zoomScaleNormal="55" workbookViewId="0">
      <selection activeCell="N6" sqref="N6"/>
    </sheetView>
  </sheetViews>
  <sheetFormatPr defaultColWidth="10.140625" defaultRowHeight="15" x14ac:dyDescent="0.2"/>
  <cols>
    <col min="1" max="1" width="12.42578125" style="1" customWidth="1"/>
    <col min="2" max="2" width="25.5703125" style="2" customWidth="1"/>
    <col min="3" max="3" width="15.85546875" style="2" bestFit="1" customWidth="1"/>
    <col min="4" max="4" width="26.28515625" style="2" bestFit="1" customWidth="1"/>
    <col min="5" max="5" width="21.7109375" style="2" bestFit="1" customWidth="1"/>
    <col min="6" max="6" width="24" style="2" bestFit="1" customWidth="1"/>
    <col min="7" max="7" width="13.28515625" style="2" bestFit="1" customWidth="1"/>
    <col min="8" max="8" width="15.85546875" style="2" bestFit="1" customWidth="1"/>
    <col min="9" max="9" width="10.85546875" style="2" customWidth="1"/>
    <col min="10" max="10" width="24.140625" style="1" bestFit="1" customWidth="1"/>
    <col min="11" max="11" width="16.7109375" style="1" bestFit="1" customWidth="1"/>
    <col min="12" max="12" width="26.140625" style="1" bestFit="1" customWidth="1"/>
    <col min="13" max="13" width="21.5703125" style="1" bestFit="1" customWidth="1"/>
    <col min="14" max="14" width="23.85546875" style="1" bestFit="1" customWidth="1"/>
    <col min="15" max="15" width="16.7109375" style="1" bestFit="1" customWidth="1"/>
    <col min="16" max="16" width="16.5703125" style="1" bestFit="1" customWidth="1"/>
    <col min="17" max="17" width="16.7109375" style="1" bestFit="1" customWidth="1"/>
    <col min="18" max="18" width="16.5703125" style="1" bestFit="1" customWidth="1"/>
    <col min="19" max="16384" width="10.140625" style="1"/>
  </cols>
  <sheetData>
    <row r="1" spans="1:18" ht="15.75" x14ac:dyDescent="0.25">
      <c r="A1" s="34" t="s">
        <v>40</v>
      </c>
      <c r="C1" s="33" t="s">
        <v>39</v>
      </c>
    </row>
    <row r="2" spans="1:18" ht="15.75" x14ac:dyDescent="0.25">
      <c r="H2" s="33" t="s">
        <v>38</v>
      </c>
      <c r="J2" s="25" t="s">
        <v>37</v>
      </c>
      <c r="K2" s="25"/>
      <c r="L2" s="25"/>
      <c r="M2" s="25"/>
      <c r="N2" s="25"/>
      <c r="O2" s="25"/>
      <c r="P2" s="25"/>
      <c r="Q2" s="25"/>
      <c r="R2" s="25"/>
    </row>
    <row r="3" spans="1:18" ht="16.5" thickBot="1" x14ac:dyDescent="0.3">
      <c r="B3" s="21" t="s">
        <v>9</v>
      </c>
      <c r="C3" s="32" t="s">
        <v>8</v>
      </c>
      <c r="D3" s="32" t="s">
        <v>7</v>
      </c>
      <c r="E3" s="23" t="s">
        <v>6</v>
      </c>
      <c r="F3" s="22" t="s">
        <v>5</v>
      </c>
      <c r="G3" s="21" t="s">
        <v>3</v>
      </c>
      <c r="H3" s="21" t="s">
        <v>4</v>
      </c>
      <c r="I3" s="21"/>
      <c r="J3" s="25"/>
      <c r="K3" s="25"/>
      <c r="L3" s="25"/>
      <c r="M3" s="25"/>
      <c r="N3" s="25"/>
      <c r="O3" s="25"/>
      <c r="P3" s="25"/>
      <c r="Q3" s="25"/>
      <c r="R3" s="25"/>
    </row>
    <row r="4" spans="1:18" ht="15.75" x14ac:dyDescent="0.25">
      <c r="B4" s="2">
        <v>1</v>
      </c>
      <c r="C4" s="15">
        <v>725</v>
      </c>
      <c r="D4" s="15">
        <v>20</v>
      </c>
      <c r="E4" s="14">
        <v>11320</v>
      </c>
      <c r="F4" s="13">
        <v>0.25</v>
      </c>
      <c r="G4" s="2">
        <v>1</v>
      </c>
      <c r="H4" s="3">
        <f>$K$18+$K$19*C4+$K$20*D4</f>
        <v>0.9417269508556928</v>
      </c>
      <c r="J4" s="31" t="s">
        <v>36</v>
      </c>
      <c r="K4" s="31"/>
      <c r="L4" s="25"/>
      <c r="M4" s="25"/>
      <c r="N4" s="25"/>
      <c r="O4" s="25"/>
      <c r="P4" s="25"/>
      <c r="Q4" s="25"/>
      <c r="R4" s="25"/>
    </row>
    <row r="5" spans="1:18" ht="15.75" x14ac:dyDescent="0.25">
      <c r="B5" s="2">
        <v>1</v>
      </c>
      <c r="C5" s="15">
        <v>677</v>
      </c>
      <c r="D5" s="15">
        <v>11</v>
      </c>
      <c r="E5" s="14">
        <v>20000</v>
      </c>
      <c r="F5" s="13">
        <v>0.55000000000000004</v>
      </c>
      <c r="G5" s="2">
        <v>1</v>
      </c>
      <c r="H5" s="3">
        <f>$K$18+$K$19*C5+$K$20*D5</f>
        <v>0.54267742139486552</v>
      </c>
      <c r="J5" s="25" t="s">
        <v>35</v>
      </c>
      <c r="K5" s="25">
        <v>0.79106103332391098</v>
      </c>
      <c r="L5" s="25"/>
      <c r="M5" s="25"/>
      <c r="N5" s="25"/>
      <c r="O5" s="25"/>
      <c r="P5" s="25"/>
      <c r="Q5" s="25"/>
      <c r="R5" s="25"/>
    </row>
    <row r="6" spans="1:18" ht="15.75" x14ac:dyDescent="0.25">
      <c r="B6" s="2">
        <v>1</v>
      </c>
      <c r="C6" s="15">
        <v>795</v>
      </c>
      <c r="D6" s="15">
        <v>22</v>
      </c>
      <c r="E6" s="14">
        <v>9000</v>
      </c>
      <c r="F6" s="13">
        <v>0.12</v>
      </c>
      <c r="G6" s="2">
        <v>1</v>
      </c>
      <c r="H6" s="3">
        <f>$K$18+$K$19*C6+$K$20*D6</f>
        <v>1.2433627793016049</v>
      </c>
      <c r="J6" s="25" t="s">
        <v>34</v>
      </c>
      <c r="K6" s="25">
        <v>0.62577755844349381</v>
      </c>
      <c r="L6" s="25"/>
      <c r="M6" s="25"/>
      <c r="N6" s="25"/>
      <c r="O6" s="25"/>
      <c r="P6" s="25"/>
      <c r="Q6" s="25"/>
      <c r="R6" s="25"/>
    </row>
    <row r="7" spans="1:18" ht="15.75" x14ac:dyDescent="0.25">
      <c r="B7" s="2">
        <v>0</v>
      </c>
      <c r="C7" s="15">
        <v>733</v>
      </c>
      <c r="D7" s="15">
        <v>7</v>
      </c>
      <c r="E7" s="14">
        <v>35200</v>
      </c>
      <c r="F7" s="13">
        <v>0.2</v>
      </c>
      <c r="G7" s="2">
        <v>1</v>
      </c>
      <c r="H7" s="3">
        <f>$K$18+$K$19*C7+$K$20*D7</f>
        <v>0.64288551324825649</v>
      </c>
      <c r="J7" s="25" t="s">
        <v>33</v>
      </c>
      <c r="K7" s="25">
        <v>0.60985319922832337</v>
      </c>
      <c r="L7" s="25"/>
      <c r="M7" s="25"/>
      <c r="N7" s="25"/>
      <c r="O7" s="25"/>
      <c r="P7" s="25"/>
      <c r="Q7" s="25"/>
      <c r="R7" s="25"/>
    </row>
    <row r="8" spans="1:18" ht="15.75" x14ac:dyDescent="0.25">
      <c r="B8" s="2">
        <v>1</v>
      </c>
      <c r="C8" s="15">
        <v>660</v>
      </c>
      <c r="D8" s="15">
        <v>24</v>
      </c>
      <c r="E8" s="14">
        <v>9200</v>
      </c>
      <c r="F8" s="13">
        <v>0.35</v>
      </c>
      <c r="G8" s="2">
        <v>1</v>
      </c>
      <c r="H8" s="3">
        <f>$K$18+$K$19*C8+$K$20*D8</f>
        <v>0.80921621747828698</v>
      </c>
      <c r="J8" s="25" t="s">
        <v>21</v>
      </c>
      <c r="K8" s="25">
        <v>0.3144682348444891</v>
      </c>
      <c r="L8" s="25"/>
      <c r="M8" s="25"/>
      <c r="N8" s="25"/>
      <c r="O8" s="25"/>
      <c r="P8" s="25"/>
      <c r="Q8" s="25"/>
      <c r="R8" s="25"/>
    </row>
    <row r="9" spans="1:18" ht="16.5" thickBot="1" x14ac:dyDescent="0.3">
      <c r="B9" s="2">
        <v>1</v>
      </c>
      <c r="C9" s="15">
        <v>700</v>
      </c>
      <c r="D9" s="15">
        <v>19</v>
      </c>
      <c r="E9" s="14">
        <v>22000</v>
      </c>
      <c r="F9" s="13">
        <v>0.18</v>
      </c>
      <c r="G9" s="2">
        <v>1</v>
      </c>
      <c r="H9" s="3">
        <f>$K$18+$K$19*C9+$K$20*D9</f>
        <v>0.82680086054830904</v>
      </c>
      <c r="J9" s="27" t="s">
        <v>32</v>
      </c>
      <c r="K9" s="27">
        <v>50</v>
      </c>
      <c r="L9" s="25"/>
      <c r="M9" s="25"/>
      <c r="N9" s="25"/>
      <c r="O9" s="25"/>
      <c r="P9" s="25"/>
      <c r="Q9" s="25"/>
      <c r="R9" s="25"/>
    </row>
    <row r="10" spans="1:18" ht="15.75" x14ac:dyDescent="0.25">
      <c r="B10" s="2">
        <v>1</v>
      </c>
      <c r="C10" s="15">
        <v>774</v>
      </c>
      <c r="D10" s="15">
        <v>13</v>
      </c>
      <c r="E10" s="14">
        <v>6100</v>
      </c>
      <c r="F10" s="13">
        <v>7.0000000000000007E-2</v>
      </c>
      <c r="G10" s="2">
        <v>1</v>
      </c>
      <c r="H10" s="3">
        <f>$K$18+$K$19*C10+$K$20*D10</f>
        <v>0.94122117441282294</v>
      </c>
      <c r="J10" s="25"/>
      <c r="K10" s="25"/>
      <c r="L10" s="25"/>
      <c r="M10" s="25"/>
      <c r="N10" s="25"/>
      <c r="O10" s="25"/>
      <c r="P10" s="25"/>
      <c r="Q10" s="25"/>
      <c r="R10" s="25"/>
    </row>
    <row r="11" spans="1:18" ht="16.5" thickBot="1" x14ac:dyDescent="0.3">
      <c r="B11" s="2">
        <v>1</v>
      </c>
      <c r="C11" s="15">
        <v>802</v>
      </c>
      <c r="D11" s="15">
        <v>10</v>
      </c>
      <c r="E11" s="14">
        <v>10500</v>
      </c>
      <c r="F11" s="13">
        <v>0.05</v>
      </c>
      <c r="G11" s="2">
        <v>1</v>
      </c>
      <c r="H11" s="3">
        <f>$K$18+$K$19*C11+$K$20*D11</f>
        <v>0.96612868982106503</v>
      </c>
      <c r="J11" s="25" t="s">
        <v>31</v>
      </c>
      <c r="K11" s="25"/>
      <c r="L11" s="25"/>
      <c r="M11" s="25"/>
      <c r="N11" s="25"/>
      <c r="O11" s="25"/>
      <c r="P11" s="25"/>
      <c r="Q11" s="25"/>
      <c r="R11" s="25"/>
    </row>
    <row r="12" spans="1:18" ht="15.75" x14ac:dyDescent="0.25">
      <c r="B12" s="2">
        <v>1</v>
      </c>
      <c r="C12" s="15">
        <v>811</v>
      </c>
      <c r="D12" s="15">
        <v>20</v>
      </c>
      <c r="E12" s="14">
        <v>13400</v>
      </c>
      <c r="F12" s="13">
        <v>0.03</v>
      </c>
      <c r="G12" s="2">
        <v>1</v>
      </c>
      <c r="H12" s="3">
        <f>$K$18+$K$19*C12+$K$20*D12</f>
        <v>1.2503966365296137</v>
      </c>
      <c r="J12" s="30"/>
      <c r="K12" s="30" t="s">
        <v>30</v>
      </c>
      <c r="L12" s="30" t="s">
        <v>29</v>
      </c>
      <c r="M12" s="30" t="s">
        <v>28</v>
      </c>
      <c r="N12" s="30" t="s">
        <v>27</v>
      </c>
      <c r="O12" s="30" t="s">
        <v>26</v>
      </c>
      <c r="P12" s="25"/>
      <c r="Q12" s="25"/>
      <c r="R12" s="25"/>
    </row>
    <row r="13" spans="1:18" ht="15.75" x14ac:dyDescent="0.25">
      <c r="B13" s="2">
        <v>1</v>
      </c>
      <c r="C13" s="15">
        <v>642</v>
      </c>
      <c r="D13" s="15">
        <v>13</v>
      </c>
      <c r="E13" s="14">
        <v>16000</v>
      </c>
      <c r="F13" s="13">
        <v>0.25</v>
      </c>
      <c r="G13" s="2">
        <v>1</v>
      </c>
      <c r="H13" s="3">
        <f>$K$18+$K$19*C13+$K$20*D13</f>
        <v>0.46744909872726964</v>
      </c>
      <c r="J13" s="25" t="s">
        <v>25</v>
      </c>
      <c r="K13" s="25">
        <v>2</v>
      </c>
      <c r="L13" s="25">
        <v>7.7721572758681994</v>
      </c>
      <c r="M13" s="25">
        <v>3.8860786379340997</v>
      </c>
      <c r="N13" s="25">
        <v>39.296875308322697</v>
      </c>
      <c r="O13" s="25">
        <v>9.3014564365365168E-11</v>
      </c>
      <c r="P13" s="25"/>
      <c r="Q13" s="25"/>
      <c r="R13" s="25"/>
    </row>
    <row r="14" spans="1:18" ht="15.75" x14ac:dyDescent="0.25">
      <c r="B14" s="2">
        <v>0</v>
      </c>
      <c r="C14" s="15">
        <v>688</v>
      </c>
      <c r="D14" s="15">
        <v>3</v>
      </c>
      <c r="E14" s="14">
        <v>3300</v>
      </c>
      <c r="F14" s="13">
        <v>0.11</v>
      </c>
      <c r="G14" s="2">
        <v>1</v>
      </c>
      <c r="H14" s="3">
        <f>$K$18+$K$19*C14+$K$20*D14</f>
        <v>0.38058618355436824</v>
      </c>
      <c r="J14" s="25" t="s">
        <v>24</v>
      </c>
      <c r="K14" s="25">
        <v>47</v>
      </c>
      <c r="L14" s="25">
        <v>4.6478427241318112</v>
      </c>
      <c r="M14" s="25">
        <v>9.8890270726208748E-2</v>
      </c>
      <c r="N14" s="25"/>
      <c r="O14" s="25"/>
      <c r="P14" s="25"/>
      <c r="Q14" s="25"/>
      <c r="R14" s="25"/>
    </row>
    <row r="15" spans="1:18" ht="16.5" thickBot="1" x14ac:dyDescent="0.3">
      <c r="B15" s="2">
        <v>1</v>
      </c>
      <c r="C15" s="15">
        <v>649</v>
      </c>
      <c r="D15" s="15">
        <v>12</v>
      </c>
      <c r="E15" s="14">
        <v>7500</v>
      </c>
      <c r="F15" s="13">
        <v>0.05</v>
      </c>
      <c r="G15" s="2">
        <v>1</v>
      </c>
      <c r="H15" s="3">
        <f>$K$18+$K$19*C15+$K$20*D15</f>
        <v>0.46737684494971704</v>
      </c>
      <c r="J15" s="27" t="s">
        <v>23</v>
      </c>
      <c r="K15" s="27">
        <v>49</v>
      </c>
      <c r="L15" s="27">
        <v>12.420000000000011</v>
      </c>
      <c r="M15" s="27"/>
      <c r="N15" s="27"/>
      <c r="O15" s="27"/>
      <c r="P15" s="25"/>
      <c r="Q15" s="25"/>
      <c r="R15" s="25"/>
    </row>
    <row r="16" spans="1:18" ht="16.5" thickBot="1" x14ac:dyDescent="0.3">
      <c r="B16" s="2">
        <v>1</v>
      </c>
      <c r="C16" s="15">
        <v>695</v>
      </c>
      <c r="D16" s="15">
        <v>15</v>
      </c>
      <c r="E16" s="14">
        <v>20300</v>
      </c>
      <c r="F16" s="13">
        <v>0.22</v>
      </c>
      <c r="G16" s="2">
        <v>1</v>
      </c>
      <c r="H16" s="3">
        <f>$K$18+$K$19*C16+$K$20*D16</f>
        <v>0.70806882651670922</v>
      </c>
      <c r="J16" s="25"/>
      <c r="K16" s="25"/>
      <c r="L16" s="25"/>
      <c r="M16" s="25"/>
      <c r="N16" s="25"/>
      <c r="O16" s="25"/>
      <c r="P16" s="25"/>
      <c r="Q16" s="25"/>
      <c r="R16" s="25"/>
    </row>
    <row r="17" spans="2:18" ht="15.75" x14ac:dyDescent="0.25">
      <c r="B17" s="2">
        <v>1</v>
      </c>
      <c r="C17" s="15">
        <v>701</v>
      </c>
      <c r="D17" s="15">
        <v>9</v>
      </c>
      <c r="E17" s="14">
        <v>11700</v>
      </c>
      <c r="F17" s="13">
        <v>0.15</v>
      </c>
      <c r="G17" s="2">
        <v>1</v>
      </c>
      <c r="H17" s="3">
        <f>$K$18+$K$19*C17+$K$20*D17</f>
        <v>0.57842473775533243</v>
      </c>
      <c r="J17" s="30"/>
      <c r="K17" s="30" t="s">
        <v>22</v>
      </c>
      <c r="L17" s="30" t="s">
        <v>21</v>
      </c>
      <c r="M17" s="30" t="s">
        <v>20</v>
      </c>
      <c r="N17" s="30" t="s">
        <v>19</v>
      </c>
      <c r="O17" s="30" t="s">
        <v>18</v>
      </c>
      <c r="P17" s="30" t="s">
        <v>17</v>
      </c>
      <c r="Q17" s="30" t="s">
        <v>16</v>
      </c>
      <c r="R17" s="30" t="s">
        <v>15</v>
      </c>
    </row>
    <row r="18" spans="2:18" ht="15.75" x14ac:dyDescent="0.25">
      <c r="B18" s="2">
        <v>1</v>
      </c>
      <c r="C18" s="15">
        <v>677</v>
      </c>
      <c r="D18" s="15">
        <v>12</v>
      </c>
      <c r="E18" s="14">
        <v>7600</v>
      </c>
      <c r="F18" s="13">
        <v>0.09</v>
      </c>
      <c r="G18" s="2">
        <v>1</v>
      </c>
      <c r="H18" s="3">
        <f>$K$18+$K$19*C18+$K$20*D18</f>
        <v>0.56787395191331891</v>
      </c>
      <c r="J18" s="25" t="s">
        <v>14</v>
      </c>
      <c r="K18" s="25">
        <v>-2.1643608933923604</v>
      </c>
      <c r="L18" s="25">
        <v>0.32908389244147579</v>
      </c>
      <c r="M18" s="25">
        <v>-6.5769274738272703</v>
      </c>
      <c r="N18" s="25">
        <v>3.5871063298090205E-8</v>
      </c>
      <c r="O18" s="25">
        <v>-2.8263922922327662</v>
      </c>
      <c r="P18" s="25">
        <v>-1.5023294945519545</v>
      </c>
      <c r="Q18" s="25">
        <v>-2.8263922922327662</v>
      </c>
      <c r="R18" s="25">
        <v>-1.5023294945519545</v>
      </c>
    </row>
    <row r="19" spans="2:18" ht="15.75" x14ac:dyDescent="0.25">
      <c r="B19" s="2">
        <v>1</v>
      </c>
      <c r="C19" s="15">
        <v>699</v>
      </c>
      <c r="D19" s="15">
        <v>17</v>
      </c>
      <c r="E19" s="14">
        <v>12800</v>
      </c>
      <c r="F19" s="13">
        <v>0.27</v>
      </c>
      <c r="G19" s="2">
        <v>1</v>
      </c>
      <c r="H19" s="3">
        <f>$K$18+$K$19*C19+$K$20*D19</f>
        <v>0.77281861711984501</v>
      </c>
      <c r="J19" s="25" t="s">
        <v>8</v>
      </c>
      <c r="K19" s="25">
        <v>3.5891823915572213E-3</v>
      </c>
      <c r="L19" s="25">
        <v>5.2513968052440364E-4</v>
      </c>
      <c r="M19" s="25">
        <v>6.8347194559227926</v>
      </c>
      <c r="N19" s="29">
        <v>1.4561462952459325E-8</v>
      </c>
      <c r="O19" s="25">
        <v>2.532737620879172E-3</v>
      </c>
      <c r="P19" s="25">
        <v>4.6456271622352706E-3</v>
      </c>
      <c r="Q19" s="25">
        <v>2.532737620879172E-3</v>
      </c>
      <c r="R19" s="25">
        <v>4.6456271622352706E-3</v>
      </c>
    </row>
    <row r="20" spans="2:18" ht="16.5" thickBot="1" x14ac:dyDescent="0.3">
      <c r="B20" s="2">
        <v>1</v>
      </c>
      <c r="C20" s="15">
        <v>703</v>
      </c>
      <c r="D20" s="15">
        <v>22</v>
      </c>
      <c r="E20" s="14">
        <v>10000</v>
      </c>
      <c r="F20" s="13">
        <v>0.2</v>
      </c>
      <c r="G20" s="2">
        <v>1</v>
      </c>
      <c r="H20" s="3">
        <f>$K$18+$K$19*C20+$K$20*D20</f>
        <v>0.9131579992783404</v>
      </c>
      <c r="J20" s="27" t="s">
        <v>7</v>
      </c>
      <c r="K20" s="27">
        <v>2.5196530518453383E-2</v>
      </c>
      <c r="L20" s="27">
        <v>7.7846872498750636E-3</v>
      </c>
      <c r="M20" s="27">
        <v>3.236678585752788</v>
      </c>
      <c r="N20" s="28">
        <v>2.2189053926730991E-3</v>
      </c>
      <c r="O20" s="27">
        <v>9.5357597911641563E-3</v>
      </c>
      <c r="P20" s="27">
        <v>4.0857301245742605E-2</v>
      </c>
      <c r="Q20" s="27">
        <v>9.5357597911641563E-3</v>
      </c>
      <c r="R20" s="27">
        <v>4.0857301245742605E-2</v>
      </c>
    </row>
    <row r="21" spans="2:18" ht="15.75" x14ac:dyDescent="0.25">
      <c r="B21" s="2">
        <v>1</v>
      </c>
      <c r="C21" s="15">
        <v>695</v>
      </c>
      <c r="D21" s="15">
        <v>16</v>
      </c>
      <c r="E21" s="14">
        <v>9700</v>
      </c>
      <c r="F21" s="13">
        <v>0.11</v>
      </c>
      <c r="G21" s="2">
        <v>1</v>
      </c>
      <c r="H21" s="3">
        <f>$K$18+$K$19*C21+$K$20*D21</f>
        <v>0.7332653570351626</v>
      </c>
      <c r="J21" s="25"/>
      <c r="K21" s="25"/>
      <c r="L21" s="25"/>
      <c r="M21" s="25"/>
      <c r="N21" s="25"/>
      <c r="O21" s="25"/>
      <c r="P21" s="25"/>
      <c r="Q21" s="25"/>
      <c r="R21" s="25"/>
    </row>
    <row r="22" spans="2:18" ht="15.75" x14ac:dyDescent="0.25">
      <c r="B22" s="2">
        <v>1</v>
      </c>
      <c r="C22" s="15">
        <v>774</v>
      </c>
      <c r="D22" s="15">
        <v>13</v>
      </c>
      <c r="E22" s="14">
        <v>6100</v>
      </c>
      <c r="F22" s="13">
        <v>7.0000000000000007E-2</v>
      </c>
      <c r="G22" s="2">
        <v>1</v>
      </c>
      <c r="H22" s="3">
        <f>$K$18+$K$19*C22+$K$20*D22</f>
        <v>0.94122117441282294</v>
      </c>
      <c r="J22" s="26" t="s">
        <v>13</v>
      </c>
      <c r="K22" s="25">
        <f>(H55+H56)/2</f>
        <v>0.48503110233773966</v>
      </c>
      <c r="L22" s="25"/>
      <c r="M22" s="25"/>
      <c r="N22" s="25"/>
      <c r="O22" s="25"/>
      <c r="P22" s="25"/>
      <c r="Q22" s="25"/>
      <c r="R22" s="25"/>
    </row>
    <row r="23" spans="2:18" ht="15.75" x14ac:dyDescent="0.25">
      <c r="B23" s="2">
        <v>1</v>
      </c>
      <c r="C23" s="15">
        <v>802</v>
      </c>
      <c r="D23" s="15">
        <v>10</v>
      </c>
      <c r="E23" s="14">
        <v>10500</v>
      </c>
      <c r="F23" s="13">
        <v>0.05</v>
      </c>
      <c r="G23" s="2">
        <v>1</v>
      </c>
      <c r="H23" s="3">
        <f>$K$18+$K$19*C23+$K$20*D23</f>
        <v>0.96612868982106503</v>
      </c>
      <c r="J23" s="25"/>
      <c r="K23" s="25"/>
      <c r="L23" s="25"/>
      <c r="M23" s="25"/>
      <c r="N23" s="25"/>
      <c r="O23" s="25"/>
      <c r="P23" s="25"/>
      <c r="Q23" s="25"/>
      <c r="R23" s="25"/>
    </row>
    <row r="24" spans="2:18" x14ac:dyDescent="0.2">
      <c r="B24" s="2">
        <v>1</v>
      </c>
      <c r="C24" s="15">
        <v>801</v>
      </c>
      <c r="D24" s="15">
        <v>20</v>
      </c>
      <c r="E24" s="14">
        <v>13400</v>
      </c>
      <c r="F24" s="13">
        <v>0.03</v>
      </c>
      <c r="G24" s="2">
        <v>1</v>
      </c>
      <c r="H24" s="3">
        <f>$K$18+$K$19*C24+$K$20*D24</f>
        <v>1.2145048126140416</v>
      </c>
    </row>
    <row r="25" spans="2:18" ht="15.75" x14ac:dyDescent="0.25">
      <c r="B25" s="2">
        <v>1</v>
      </c>
      <c r="C25" s="15">
        <v>702</v>
      </c>
      <c r="D25" s="15">
        <v>11</v>
      </c>
      <c r="E25" s="14">
        <v>11700</v>
      </c>
      <c r="F25" s="13">
        <v>0.15</v>
      </c>
      <c r="G25" s="2">
        <v>1</v>
      </c>
      <c r="H25" s="3">
        <f>$K$18+$K$19*C25+$K$20*D25</f>
        <v>0.63240698118379646</v>
      </c>
      <c r="J25" s="5" t="s">
        <v>12</v>
      </c>
    </row>
    <row r="26" spans="2:18" ht="15.75" x14ac:dyDescent="0.25">
      <c r="B26" s="2">
        <v>1</v>
      </c>
      <c r="C26" s="15">
        <v>733</v>
      </c>
      <c r="D26" s="15">
        <v>15</v>
      </c>
      <c r="E26" s="24">
        <v>13000</v>
      </c>
      <c r="F26" s="13">
        <v>0.24</v>
      </c>
      <c r="G26" s="2">
        <v>1</v>
      </c>
      <c r="H26" s="3">
        <f>$K$18+$K$19*C26+$K$20*D26</f>
        <v>0.84445775739588358</v>
      </c>
      <c r="J26" s="5" t="s">
        <v>11</v>
      </c>
      <c r="O26" s="5" t="s">
        <v>10</v>
      </c>
    </row>
    <row r="27" spans="2:18" ht="15.75" x14ac:dyDescent="0.25">
      <c r="B27" s="2">
        <v>1</v>
      </c>
      <c r="C27" s="15">
        <v>573</v>
      </c>
      <c r="D27" s="15">
        <v>9</v>
      </c>
      <c r="E27" s="14">
        <v>7200</v>
      </c>
      <c r="F27" s="13">
        <v>0.7</v>
      </c>
      <c r="G27" s="2">
        <v>0</v>
      </c>
      <c r="H27" s="3">
        <f>$K$18+$K$19*C27+$K$20*D27</f>
        <v>0.11900939163600774</v>
      </c>
      <c r="J27" s="21" t="s">
        <v>9</v>
      </c>
      <c r="K27" s="21" t="s">
        <v>8</v>
      </c>
      <c r="L27" s="21" t="s">
        <v>7</v>
      </c>
      <c r="M27" s="23" t="s">
        <v>6</v>
      </c>
      <c r="N27" s="22" t="s">
        <v>5</v>
      </c>
      <c r="O27" s="5" t="s">
        <v>4</v>
      </c>
      <c r="P27" s="21" t="s">
        <v>3</v>
      </c>
    </row>
    <row r="28" spans="2:18" x14ac:dyDescent="0.2">
      <c r="B28" s="2">
        <v>0</v>
      </c>
      <c r="C28" s="15">
        <v>625</v>
      </c>
      <c r="D28" s="15">
        <v>15</v>
      </c>
      <c r="E28" s="14">
        <v>12800</v>
      </c>
      <c r="F28" s="13">
        <v>0.65</v>
      </c>
      <c r="G28" s="2">
        <v>0</v>
      </c>
      <c r="H28" s="3">
        <f>$K$18+$K$19*C28+$K$20*D28</f>
        <v>0.45682605910770352</v>
      </c>
      <c r="J28" s="2">
        <v>1</v>
      </c>
      <c r="K28" s="2">
        <v>700</v>
      </c>
      <c r="L28" s="2">
        <v>8</v>
      </c>
      <c r="M28" s="20">
        <v>21000</v>
      </c>
      <c r="N28" s="13">
        <v>0.15</v>
      </c>
      <c r="O28" s="3">
        <f>$K$18+$K$19*K28+$K$20*L28</f>
        <v>0.54963902484532179</v>
      </c>
      <c r="P28" s="18" t="str">
        <f>IF(O28&gt;$K$22,"Approve", "Reject")</f>
        <v>Approve</v>
      </c>
    </row>
    <row r="29" spans="2:18" x14ac:dyDescent="0.2">
      <c r="B29" s="2">
        <v>0</v>
      </c>
      <c r="C29" s="15">
        <v>527</v>
      </c>
      <c r="D29" s="15">
        <v>12</v>
      </c>
      <c r="E29" s="14">
        <v>5700</v>
      </c>
      <c r="F29" s="13">
        <v>0.75</v>
      </c>
      <c r="G29" s="2">
        <v>0</v>
      </c>
      <c r="H29" s="3">
        <f>$K$18+$K$19*C29+$K$20*D29</f>
        <v>2.9496593179735908E-2</v>
      </c>
      <c r="J29" s="2">
        <v>0</v>
      </c>
      <c r="K29" s="2">
        <v>520</v>
      </c>
      <c r="L29" s="2">
        <v>1</v>
      </c>
      <c r="M29" s="20">
        <v>4000</v>
      </c>
      <c r="N29" s="13">
        <v>0.9</v>
      </c>
      <c r="O29" s="3">
        <f>$K$18+$K$19*K29+$K$20*L29</f>
        <v>-0.27278951926415185</v>
      </c>
      <c r="P29" s="18" t="str">
        <f>IF(O29&gt;$K$22,"Approve", "Reject")</f>
        <v>Reject</v>
      </c>
    </row>
    <row r="30" spans="2:18" x14ac:dyDescent="0.2">
      <c r="B30" s="2">
        <v>0</v>
      </c>
      <c r="C30" s="15">
        <v>620</v>
      </c>
      <c r="D30" s="15">
        <v>5</v>
      </c>
      <c r="E30" s="14">
        <v>22800</v>
      </c>
      <c r="F30" s="13">
        <v>0.62</v>
      </c>
      <c r="G30" s="2">
        <v>0</v>
      </c>
      <c r="H30" s="3">
        <f>$K$18+$K$19*C30+$K$20*D30</f>
        <v>0.18691484196538385</v>
      </c>
      <c r="J30" s="2">
        <v>1</v>
      </c>
      <c r="K30" s="2">
        <v>650</v>
      </c>
      <c r="L30" s="2">
        <v>10</v>
      </c>
      <c r="M30" s="19">
        <v>8500</v>
      </c>
      <c r="N30" s="13">
        <v>0.25</v>
      </c>
      <c r="O30" s="3">
        <f>$K$18+$K$19*K30+$K$20*L30</f>
        <v>0.42057296630436708</v>
      </c>
      <c r="P30" s="18" t="str">
        <f>IF(O30&gt;$K$22,"Approve", "Reject")</f>
        <v>Reject</v>
      </c>
    </row>
    <row r="31" spans="2:18" x14ac:dyDescent="0.2">
      <c r="B31" s="2">
        <v>1</v>
      </c>
      <c r="C31" s="15">
        <v>591</v>
      </c>
      <c r="D31" s="15">
        <v>17</v>
      </c>
      <c r="E31" s="14">
        <v>16500</v>
      </c>
      <c r="F31" s="13">
        <v>0.5</v>
      </c>
      <c r="G31" s="2">
        <v>0</v>
      </c>
      <c r="H31" s="3">
        <f>$K$18+$K$19*C31+$K$20*D31</f>
        <v>0.38518691883166495</v>
      </c>
      <c r="J31" s="2">
        <v>0</v>
      </c>
      <c r="K31" s="2">
        <v>602</v>
      </c>
      <c r="L31" s="2">
        <v>7</v>
      </c>
      <c r="M31" s="19">
        <v>16300</v>
      </c>
      <c r="N31" s="13">
        <v>0.7</v>
      </c>
      <c r="O31" s="3">
        <f>$K$18+$K$19*K31+$K$20*L31</f>
        <v>0.17270261995426048</v>
      </c>
      <c r="P31" s="18" t="str">
        <f>IF(O31&gt;$K$22,"Approve", "Reject")</f>
        <v>Reject</v>
      </c>
    </row>
    <row r="32" spans="2:18" x14ac:dyDescent="0.2">
      <c r="B32" s="2">
        <v>1</v>
      </c>
      <c r="C32" s="15">
        <v>500</v>
      </c>
      <c r="D32" s="15">
        <v>16</v>
      </c>
      <c r="E32" s="14">
        <v>12500</v>
      </c>
      <c r="F32" s="13">
        <v>0.83</v>
      </c>
      <c r="G32" s="2">
        <v>0</v>
      </c>
      <c r="H32" s="3">
        <f>$K$18+$K$19*C32+$K$20*D32</f>
        <v>3.3374790681504451E-2</v>
      </c>
      <c r="J32" s="2">
        <v>0</v>
      </c>
      <c r="K32" s="2">
        <v>549</v>
      </c>
      <c r="L32" s="2">
        <v>2</v>
      </c>
      <c r="M32" s="19">
        <v>2500</v>
      </c>
      <c r="N32" s="13">
        <v>0.9</v>
      </c>
      <c r="O32" s="3">
        <f>$K$18+$K$19*K32+$K$20*L32</f>
        <v>-0.14350669939053917</v>
      </c>
      <c r="P32" s="18" t="str">
        <f>IF(O32&gt;$K$22,"Approve", "Reject")</f>
        <v>Reject</v>
      </c>
    </row>
    <row r="33" spans="2:19" x14ac:dyDescent="0.2">
      <c r="B33" s="2">
        <v>1</v>
      </c>
      <c r="C33" s="15">
        <v>565</v>
      </c>
      <c r="D33" s="15">
        <v>6</v>
      </c>
      <c r="E33" s="14">
        <v>7700</v>
      </c>
      <c r="F33" s="13">
        <v>0.7</v>
      </c>
      <c r="G33" s="2">
        <v>0</v>
      </c>
      <c r="H33" s="3">
        <f>$K$18+$K$19*C33+$K$20*D33</f>
        <v>1.4706340948189983E-2</v>
      </c>
      <c r="J33" s="2">
        <v>1</v>
      </c>
      <c r="K33" s="2">
        <v>742</v>
      </c>
      <c r="L33" s="2">
        <v>15</v>
      </c>
      <c r="M33" s="19">
        <v>16700</v>
      </c>
      <c r="N33" s="13">
        <v>0.18</v>
      </c>
      <c r="O33" s="3">
        <f>$K$18+$K$19*K33+$K$20*L33</f>
        <v>0.87676039891989843</v>
      </c>
      <c r="P33" s="18" t="str">
        <f>IF(O33&gt;$K$22,"Approve", "Reject")</f>
        <v>Approve</v>
      </c>
    </row>
    <row r="34" spans="2:19" x14ac:dyDescent="0.2">
      <c r="B34" s="2">
        <v>0</v>
      </c>
      <c r="C34" s="15">
        <v>620</v>
      </c>
      <c r="D34" s="15">
        <v>3</v>
      </c>
      <c r="E34" s="14">
        <v>37400</v>
      </c>
      <c r="F34" s="13">
        <v>0.87</v>
      </c>
      <c r="G34" s="2">
        <v>0</v>
      </c>
      <c r="H34" s="3">
        <f>$K$18+$K$19*C34+$K$20*D34</f>
        <v>0.13652178092847711</v>
      </c>
    </row>
    <row r="35" spans="2:19" x14ac:dyDescent="0.2">
      <c r="B35" s="2">
        <v>0</v>
      </c>
      <c r="C35" s="15">
        <v>640</v>
      </c>
      <c r="D35" s="15">
        <v>7</v>
      </c>
      <c r="E35" s="14">
        <v>17300</v>
      </c>
      <c r="F35" s="13">
        <v>0.59</v>
      </c>
      <c r="G35" s="2">
        <v>0</v>
      </c>
      <c r="H35" s="3">
        <f>$K$18+$K$19*C35+$K$20*D35</f>
        <v>0.30909155083343487</v>
      </c>
    </row>
    <row r="36" spans="2:19" ht="15.75" x14ac:dyDescent="0.25">
      <c r="B36" s="2">
        <v>0</v>
      </c>
      <c r="C36" s="15">
        <v>523</v>
      </c>
      <c r="D36" s="15">
        <v>14</v>
      </c>
      <c r="E36" s="14">
        <v>27000</v>
      </c>
      <c r="F36" s="13">
        <v>0.79</v>
      </c>
      <c r="G36" s="2">
        <v>0</v>
      </c>
      <c r="H36" s="3">
        <f>$K$18+$K$19*C36+$K$20*D36</f>
        <v>6.553292465041366E-2</v>
      </c>
      <c r="J36"/>
      <c r="K36"/>
      <c r="L36"/>
      <c r="M36"/>
      <c r="N36"/>
      <c r="O36"/>
      <c r="P36"/>
      <c r="Q36"/>
      <c r="R36"/>
    </row>
    <row r="37" spans="2:19" ht="16.5" thickBot="1" x14ac:dyDescent="0.3">
      <c r="B37" s="2">
        <v>0</v>
      </c>
      <c r="C37" s="15">
        <v>763</v>
      </c>
      <c r="D37" s="15">
        <v>2</v>
      </c>
      <c r="E37" s="14">
        <v>11200</v>
      </c>
      <c r="F37" s="13">
        <v>0.7</v>
      </c>
      <c r="G37" s="2">
        <v>0</v>
      </c>
      <c r="H37" s="3">
        <f>$K$18+$K$19*C37+$K$20*D37</f>
        <v>0.62457833240270633</v>
      </c>
      <c r="J37" s="6"/>
      <c r="K37" s="6"/>
      <c r="L37" s="6"/>
      <c r="M37" s="6"/>
      <c r="N37" s="6"/>
      <c r="O37" s="6"/>
      <c r="P37" s="6"/>
      <c r="Q37" s="6"/>
      <c r="R37" s="6"/>
      <c r="S37" s="5"/>
    </row>
    <row r="38" spans="2:19" ht="15.75" x14ac:dyDescent="0.25">
      <c r="B38" s="2">
        <v>0</v>
      </c>
      <c r="C38" s="15">
        <v>555</v>
      </c>
      <c r="D38" s="15">
        <v>4</v>
      </c>
      <c r="E38" s="14">
        <v>2500</v>
      </c>
      <c r="F38" s="13">
        <v>1</v>
      </c>
      <c r="G38" s="2">
        <v>0</v>
      </c>
      <c r="H38" s="3">
        <f>$K$18+$K$19*C38+$K$20*D38</f>
        <v>-7.1578544004289105E-2</v>
      </c>
      <c r="J38" s="17"/>
      <c r="K38" s="17"/>
      <c r="L38" s="6"/>
      <c r="M38" s="6"/>
      <c r="N38" s="6"/>
      <c r="O38" s="6"/>
      <c r="P38" s="6"/>
      <c r="Q38" s="6"/>
      <c r="R38" s="6"/>
      <c r="S38" s="5"/>
    </row>
    <row r="39" spans="2:19" ht="15.75" x14ac:dyDescent="0.25">
      <c r="B39" s="2">
        <v>0</v>
      </c>
      <c r="C39" s="15">
        <v>617</v>
      </c>
      <c r="D39" s="15">
        <v>9</v>
      </c>
      <c r="E39" s="14">
        <v>8400</v>
      </c>
      <c r="F39" s="13">
        <v>0.34</v>
      </c>
      <c r="G39" s="2">
        <v>0</v>
      </c>
      <c r="H39" s="3">
        <f>$K$18+$K$19*C39+$K$20*D39</f>
        <v>0.27693341686452566</v>
      </c>
      <c r="J39" s="6"/>
      <c r="K39" s="6"/>
      <c r="L39" s="6"/>
      <c r="M39" s="6"/>
      <c r="N39" s="6"/>
      <c r="O39" s="6"/>
      <c r="P39" s="6"/>
      <c r="Q39" s="6"/>
      <c r="R39" s="6"/>
      <c r="S39" s="5"/>
    </row>
    <row r="40" spans="2:19" ht="15.75" x14ac:dyDescent="0.25">
      <c r="B40" s="2">
        <v>0</v>
      </c>
      <c r="C40" s="15">
        <v>635</v>
      </c>
      <c r="D40" s="15">
        <v>7</v>
      </c>
      <c r="E40" s="14">
        <v>29100</v>
      </c>
      <c r="F40" s="13">
        <v>0.85</v>
      </c>
      <c r="G40" s="2">
        <v>0</v>
      </c>
      <c r="H40" s="3">
        <f>$K$18+$K$19*C40+$K$20*D40</f>
        <v>0.29114563887564904</v>
      </c>
      <c r="J40" s="6"/>
      <c r="K40" s="6"/>
      <c r="L40" s="6"/>
      <c r="M40" s="6"/>
      <c r="N40" s="6"/>
      <c r="O40" s="6"/>
      <c r="P40" s="6"/>
      <c r="Q40" s="6"/>
      <c r="R40" s="6"/>
      <c r="S40" s="5"/>
    </row>
    <row r="41" spans="2:19" ht="15.75" x14ac:dyDescent="0.25">
      <c r="B41" s="2">
        <v>0</v>
      </c>
      <c r="C41" s="15">
        <v>507</v>
      </c>
      <c r="D41" s="15">
        <v>2</v>
      </c>
      <c r="E41" s="14">
        <v>2000</v>
      </c>
      <c r="F41" s="13">
        <v>1</v>
      </c>
      <c r="G41" s="2">
        <v>0</v>
      </c>
      <c r="H41" s="3">
        <f>$K$18+$K$19*C41+$K$20*D41</f>
        <v>-0.29425235983594233</v>
      </c>
      <c r="J41" s="6"/>
      <c r="K41" s="6"/>
      <c r="L41" s="6"/>
      <c r="M41" s="6"/>
      <c r="N41" s="6"/>
      <c r="O41" s="6"/>
      <c r="P41" s="6"/>
      <c r="Q41" s="6"/>
      <c r="R41" s="6"/>
      <c r="S41" s="5"/>
    </row>
    <row r="42" spans="2:19" ht="15.75" x14ac:dyDescent="0.25">
      <c r="B42" s="2">
        <v>0</v>
      </c>
      <c r="C42" s="15">
        <v>485</v>
      </c>
      <c r="D42" s="15">
        <v>5</v>
      </c>
      <c r="E42" s="14">
        <v>1000</v>
      </c>
      <c r="F42" s="13">
        <v>0.8</v>
      </c>
      <c r="G42" s="2">
        <v>0</v>
      </c>
      <c r="H42" s="3">
        <f>$K$18+$K$19*C42+$K$20*D42</f>
        <v>-0.29762478089484112</v>
      </c>
      <c r="J42" s="6"/>
      <c r="K42" s="6"/>
      <c r="L42" s="6"/>
      <c r="M42" s="6"/>
      <c r="N42" s="6"/>
      <c r="O42" s="6"/>
      <c r="P42" s="6"/>
      <c r="Q42" s="6"/>
      <c r="R42" s="6"/>
      <c r="S42" s="5"/>
    </row>
    <row r="43" spans="2:19" ht="16.5" thickBot="1" x14ac:dyDescent="0.3">
      <c r="B43" s="2">
        <v>0</v>
      </c>
      <c r="C43" s="15">
        <v>582</v>
      </c>
      <c r="D43" s="15">
        <v>3</v>
      </c>
      <c r="E43" s="14">
        <v>8500</v>
      </c>
      <c r="F43" s="13">
        <v>0.65</v>
      </c>
      <c r="G43" s="2">
        <v>0</v>
      </c>
      <c r="H43" s="3">
        <f>$K$18+$K$19*C43+$K$20*D43</f>
        <v>1.3285004930273236E-4</v>
      </c>
      <c r="J43" s="7"/>
      <c r="K43" s="7"/>
      <c r="L43" s="6"/>
      <c r="M43" s="6"/>
      <c r="N43" s="6"/>
      <c r="O43" s="6"/>
      <c r="P43" s="6"/>
      <c r="Q43" s="6"/>
      <c r="R43" s="6"/>
      <c r="S43" s="5"/>
    </row>
    <row r="44" spans="2:19" ht="15.75" x14ac:dyDescent="0.25">
      <c r="B44" s="2">
        <v>0</v>
      </c>
      <c r="C44" s="15">
        <v>585</v>
      </c>
      <c r="D44" s="15">
        <v>18</v>
      </c>
      <c r="E44" s="14">
        <v>31000</v>
      </c>
      <c r="F44" s="13">
        <v>0.78</v>
      </c>
      <c r="G44" s="2">
        <v>0</v>
      </c>
      <c r="H44" s="3">
        <f>$K$18+$K$19*C44+$K$20*D44</f>
        <v>0.3888483550007748</v>
      </c>
      <c r="J44" s="6"/>
      <c r="K44" s="6"/>
      <c r="L44" s="6"/>
      <c r="M44" s="6"/>
      <c r="N44" s="6"/>
      <c r="O44" s="6"/>
      <c r="P44" s="6"/>
      <c r="Q44" s="6"/>
      <c r="R44" s="6"/>
      <c r="S44" s="5"/>
    </row>
    <row r="45" spans="2:19" ht="16.5" thickBot="1" x14ac:dyDescent="0.3">
      <c r="B45" s="2">
        <v>1</v>
      </c>
      <c r="C45" s="15">
        <v>620</v>
      </c>
      <c r="D45" s="15">
        <v>8</v>
      </c>
      <c r="E45" s="14">
        <v>16200</v>
      </c>
      <c r="F45" s="13">
        <v>0.55000000000000004</v>
      </c>
      <c r="G45" s="2">
        <v>0</v>
      </c>
      <c r="H45" s="3">
        <f>$K$18+$K$19*C45+$K$20*D45</f>
        <v>0.26250443352074404</v>
      </c>
      <c r="J45" s="6"/>
      <c r="K45" s="6"/>
      <c r="L45" s="6"/>
      <c r="M45" s="6"/>
      <c r="N45" s="6"/>
      <c r="O45" s="6"/>
      <c r="P45" s="6"/>
      <c r="Q45" s="6"/>
      <c r="R45" s="6"/>
      <c r="S45" s="5"/>
    </row>
    <row r="46" spans="2:19" ht="15.75" x14ac:dyDescent="0.25">
      <c r="B46" s="2">
        <v>0</v>
      </c>
      <c r="C46" s="15">
        <v>640</v>
      </c>
      <c r="D46" s="15">
        <v>7</v>
      </c>
      <c r="E46" s="14">
        <v>17300</v>
      </c>
      <c r="F46" s="13">
        <v>0.59</v>
      </c>
      <c r="G46" s="2">
        <v>0</v>
      </c>
      <c r="H46" s="3">
        <f>$K$18+$K$19*C46+$K$20*D46</f>
        <v>0.30909155083343487</v>
      </c>
      <c r="J46" s="16"/>
      <c r="K46" s="16"/>
      <c r="L46" s="16"/>
      <c r="M46" s="16"/>
      <c r="N46" s="16"/>
      <c r="O46" s="16"/>
      <c r="P46" s="6"/>
      <c r="Q46" s="6"/>
      <c r="R46" s="6"/>
      <c r="S46" s="5"/>
    </row>
    <row r="47" spans="2:19" ht="15.75" x14ac:dyDescent="0.25">
      <c r="B47" s="2">
        <v>0</v>
      </c>
      <c r="C47" s="15">
        <v>536</v>
      </c>
      <c r="D47" s="15">
        <v>14</v>
      </c>
      <c r="E47" s="14">
        <v>27000</v>
      </c>
      <c r="F47" s="13">
        <v>0.79</v>
      </c>
      <c r="G47" s="2">
        <v>0</v>
      </c>
      <c r="H47" s="3">
        <f>$K$18+$K$19*C47+$K$20*D47</f>
        <v>0.11219229574065753</v>
      </c>
      <c r="J47" s="6"/>
      <c r="K47" s="6"/>
      <c r="L47" s="6"/>
      <c r="M47" s="6"/>
      <c r="N47" s="6"/>
      <c r="O47" s="6"/>
      <c r="P47" s="6"/>
      <c r="Q47" s="6"/>
      <c r="R47" s="6"/>
      <c r="S47" s="5"/>
    </row>
    <row r="48" spans="2:19" ht="15.75" x14ac:dyDescent="0.25">
      <c r="B48" s="2">
        <v>0</v>
      </c>
      <c r="C48" s="15">
        <v>760</v>
      </c>
      <c r="D48" s="15">
        <v>2</v>
      </c>
      <c r="E48" s="14">
        <v>11200</v>
      </c>
      <c r="F48" s="13">
        <v>0.7</v>
      </c>
      <c r="G48" s="2">
        <v>0</v>
      </c>
      <c r="H48" s="3">
        <f>$K$18+$K$19*C48+$K$20*D48</f>
        <v>0.61381078522803456</v>
      </c>
      <c r="J48" s="6"/>
      <c r="K48" s="6"/>
      <c r="L48" s="6"/>
      <c r="M48" s="6"/>
      <c r="N48" s="6"/>
      <c r="O48" s="6"/>
      <c r="P48" s="6"/>
      <c r="Q48" s="6"/>
      <c r="R48" s="6"/>
      <c r="S48" s="5"/>
    </row>
    <row r="49" spans="1:19" ht="16.5" thickBot="1" x14ac:dyDescent="0.3">
      <c r="B49" s="2">
        <v>0</v>
      </c>
      <c r="C49" s="15">
        <v>567</v>
      </c>
      <c r="D49" s="15">
        <v>4</v>
      </c>
      <c r="E49" s="14">
        <v>2200</v>
      </c>
      <c r="F49" s="13">
        <v>0.95</v>
      </c>
      <c r="G49" s="2">
        <v>0</v>
      </c>
      <c r="H49" s="3">
        <f>$K$18+$K$19*C49+$K$20*D49</f>
        <v>-2.8508355305602265E-2</v>
      </c>
      <c r="I49" s="1"/>
      <c r="J49" s="7"/>
      <c r="K49" s="7"/>
      <c r="L49" s="7"/>
      <c r="M49" s="7"/>
      <c r="N49" s="7"/>
      <c r="O49" s="7"/>
      <c r="P49" s="6"/>
      <c r="Q49" s="6"/>
      <c r="R49" s="6"/>
      <c r="S49" s="5"/>
    </row>
    <row r="50" spans="1:19" ht="16.5" thickBot="1" x14ac:dyDescent="0.3">
      <c r="B50" s="2">
        <v>0</v>
      </c>
      <c r="C50" s="15">
        <v>600</v>
      </c>
      <c r="D50" s="15">
        <v>10</v>
      </c>
      <c r="E50" s="14">
        <v>12050</v>
      </c>
      <c r="F50" s="13">
        <v>0.81</v>
      </c>
      <c r="G50" s="2">
        <v>0</v>
      </c>
      <c r="H50" s="3">
        <f>$K$18+$K$19*C50+$K$20*D50</f>
        <v>0.2411138467265061</v>
      </c>
      <c r="I50" s="1"/>
      <c r="J50" s="6"/>
      <c r="K50" s="6"/>
      <c r="L50" s="6"/>
      <c r="M50" s="6"/>
      <c r="N50" s="6"/>
      <c r="O50" s="6"/>
      <c r="P50" s="6"/>
      <c r="Q50" s="6"/>
      <c r="R50" s="6"/>
      <c r="S50" s="5"/>
    </row>
    <row r="51" spans="1:19" ht="15.75" x14ac:dyDescent="0.25">
      <c r="B51" s="2">
        <v>1</v>
      </c>
      <c r="C51" s="15">
        <v>636</v>
      </c>
      <c r="D51" s="15">
        <v>8</v>
      </c>
      <c r="E51" s="14">
        <v>29100</v>
      </c>
      <c r="F51" s="13">
        <v>0.85</v>
      </c>
      <c r="G51" s="2">
        <v>0</v>
      </c>
      <c r="H51" s="3">
        <f>$K$18+$K$19*C51+$K$20*D51</f>
        <v>0.31993135178565968</v>
      </c>
      <c r="I51" s="1"/>
      <c r="J51" s="16"/>
      <c r="K51" s="16"/>
      <c r="L51" s="16"/>
      <c r="M51" s="16"/>
      <c r="N51" s="16"/>
      <c r="O51" s="16"/>
      <c r="P51" s="16"/>
      <c r="Q51" s="16"/>
      <c r="R51" s="16"/>
      <c r="S51" s="5"/>
    </row>
    <row r="52" spans="1:19" ht="15.75" x14ac:dyDescent="0.25">
      <c r="B52" s="2">
        <v>0</v>
      </c>
      <c r="C52" s="15">
        <v>509</v>
      </c>
      <c r="D52" s="15">
        <v>3</v>
      </c>
      <c r="E52" s="14">
        <v>2000</v>
      </c>
      <c r="F52" s="13">
        <v>1</v>
      </c>
      <c r="G52" s="2">
        <v>0</v>
      </c>
      <c r="H52" s="3">
        <f>$K$18+$K$19*C52+$K$20*D52</f>
        <v>-0.26187746453437466</v>
      </c>
      <c r="I52" s="1"/>
      <c r="J52" s="6"/>
      <c r="K52" s="6"/>
      <c r="L52" s="6"/>
      <c r="M52" s="6"/>
      <c r="N52" s="6"/>
      <c r="O52" s="6"/>
      <c r="P52" s="6"/>
      <c r="Q52" s="6"/>
      <c r="R52" s="6"/>
      <c r="S52" s="5"/>
    </row>
    <row r="53" spans="1:19" ht="15.75" x14ac:dyDescent="0.25">
      <c r="A53" s="12"/>
      <c r="B53" s="8">
        <v>0</v>
      </c>
      <c r="C53" s="11">
        <v>595</v>
      </c>
      <c r="D53" s="11">
        <v>18</v>
      </c>
      <c r="E53" s="10">
        <v>29000</v>
      </c>
      <c r="F53" s="9">
        <v>0.78</v>
      </c>
      <c r="G53" s="8">
        <v>0</v>
      </c>
      <c r="H53" s="3">
        <f>$K$18+$K$19*C53+$K$20*D53</f>
        <v>0.42474017891634736</v>
      </c>
      <c r="I53" s="1"/>
      <c r="J53" s="6"/>
      <c r="K53" s="6"/>
      <c r="L53" s="6"/>
      <c r="M53" s="6"/>
      <c r="N53" s="6"/>
      <c r="O53" s="6"/>
      <c r="P53" s="6"/>
      <c r="Q53" s="6"/>
      <c r="R53" s="6"/>
      <c r="S53" s="5"/>
    </row>
    <row r="54" spans="1:19" ht="16.5" thickBot="1" x14ac:dyDescent="0.3">
      <c r="A54" s="5" t="s">
        <v>2</v>
      </c>
      <c r="I54" s="1"/>
      <c r="J54" s="7"/>
      <c r="K54" s="7"/>
      <c r="L54" s="7"/>
      <c r="M54" s="7"/>
      <c r="N54" s="7"/>
      <c r="O54" s="7"/>
      <c r="P54" s="7"/>
      <c r="Q54" s="7"/>
      <c r="R54" s="7"/>
      <c r="S54" s="5"/>
    </row>
    <row r="55" spans="1:19" ht="15.75" x14ac:dyDescent="0.25">
      <c r="A55" s="5" t="s">
        <v>1</v>
      </c>
      <c r="B55" s="3">
        <f>AVERAGE(B4:B26)</f>
        <v>0.91304347826086951</v>
      </c>
      <c r="C55" s="3">
        <f>AVERAGE(C4:C26)</f>
        <v>723.39130434782612</v>
      </c>
      <c r="D55" s="3">
        <f>AVERAGE(D4:D26)</f>
        <v>14.521739130434783</v>
      </c>
      <c r="E55" s="3">
        <f>AVERAGE(E4:E26)</f>
        <v>12622.608695652174</v>
      </c>
      <c r="F55" s="3">
        <f>AVERAGE(F4:F26)</f>
        <v>0.16478260869565214</v>
      </c>
      <c r="G55" s="4">
        <f>AVERAGE(G4:G26)</f>
        <v>1</v>
      </c>
      <c r="H55" s="3">
        <f>AVERAGE(H4:H26)</f>
        <v>0.79791988155948634</v>
      </c>
      <c r="I55" s="1"/>
      <c r="J55" s="6"/>
      <c r="K55" s="6"/>
      <c r="L55" s="6"/>
      <c r="M55" s="6"/>
      <c r="N55" s="6"/>
      <c r="O55" s="6"/>
      <c r="P55" s="6"/>
      <c r="Q55" s="6"/>
      <c r="R55" s="6"/>
      <c r="S55" s="5"/>
    </row>
    <row r="56" spans="1:19" ht="15.75" x14ac:dyDescent="0.25">
      <c r="A56" s="5" t="s">
        <v>0</v>
      </c>
      <c r="B56" s="3">
        <f>AVERAGE(B27:B53)</f>
        <v>0.22222222222222221</v>
      </c>
      <c r="C56" s="3">
        <f>AVERAGE(C27:C53)</f>
        <v>591.7037037037037</v>
      </c>
      <c r="D56" s="3">
        <f>AVERAGE(D27:D53)</f>
        <v>8.4444444444444446</v>
      </c>
      <c r="E56" s="3">
        <f>AVERAGE(E27:E53)</f>
        <v>15061.111111111111</v>
      </c>
      <c r="F56" s="3">
        <f>AVERAGE(F27:F53)</f>
        <v>0.74592592592592599</v>
      </c>
      <c r="G56" s="4">
        <f>AVERAGE(G27:G53)</f>
        <v>0</v>
      </c>
      <c r="H56" s="3">
        <f>AVERAGE(H27:H53)</f>
        <v>0.17214232311599295</v>
      </c>
      <c r="I56" s="1"/>
      <c r="J56"/>
      <c r="K56"/>
      <c r="L56"/>
      <c r="M56"/>
      <c r="N56"/>
      <c r="O56"/>
      <c r="P56"/>
      <c r="Q56"/>
      <c r="R56"/>
    </row>
    <row r="57" spans="1:19" ht="15.75" x14ac:dyDescent="0.25">
      <c r="J57"/>
      <c r="K57"/>
      <c r="L57"/>
      <c r="M57"/>
      <c r="N57"/>
      <c r="O57"/>
      <c r="P57"/>
      <c r="Q57"/>
      <c r="R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Discriminant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junior</dc:creator>
  <cp:lastModifiedBy>kwame junior</cp:lastModifiedBy>
  <dcterms:created xsi:type="dcterms:W3CDTF">2020-11-04T01:00:50Z</dcterms:created>
  <dcterms:modified xsi:type="dcterms:W3CDTF">2020-11-04T01:01:50Z</dcterms:modified>
</cp:coreProperties>
</file>