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eyoh\Downloads\"/>
    </mc:Choice>
  </mc:AlternateContent>
  <xr:revisionPtr revIDLastSave="0" documentId="13_ncr:1_{0502070D-B8AF-4447-8C96-9D18B1C3203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s -l解析_MID_F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Q4" i="1"/>
  <c r="Q3" i="1"/>
  <c r="K3" i="1"/>
  <c r="L3" i="1"/>
  <c r="M3" i="1"/>
  <c r="N3" i="1"/>
  <c r="O3" i="1"/>
  <c r="P3" i="1"/>
  <c r="K4" i="1"/>
  <c r="L4" i="1"/>
  <c r="M4" i="1"/>
  <c r="N4" i="1"/>
  <c r="O4" i="1"/>
  <c r="P4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F2" i="1"/>
  <c r="O2" i="1" s="1"/>
  <c r="Q2" i="1"/>
  <c r="P2" i="1"/>
  <c r="N2" i="1"/>
  <c r="C2" i="1"/>
  <c r="L2" i="1" s="1"/>
  <c r="D2" i="1"/>
  <c r="M2" i="1" s="1"/>
  <c r="E2" i="1"/>
  <c r="G2" i="1"/>
  <c r="H2" i="1"/>
  <c r="I2" i="1"/>
  <c r="J2" i="1"/>
  <c r="B2" i="1"/>
  <c r="R2" i="1" l="1"/>
  <c r="R4" i="1"/>
  <c r="R3" i="1"/>
</calcChain>
</file>

<file path=xl/sharedStrings.xml><?xml version="1.0" encoding="utf-8"?>
<sst xmlns="http://schemas.openxmlformats.org/spreadsheetml/2006/main" count="21" uniqueCount="21">
  <si>
    <t>ls -l 出力</t>
  </si>
  <si>
    <t>パーミッション</t>
  </si>
  <si>
    <t>サイズ</t>
  </si>
  <si>
    <t>月</t>
  </si>
  <si>
    <t>日</t>
  </si>
  <si>
    <t>時刻</t>
  </si>
  <si>
    <t>ファイル名</t>
  </si>
  <si>
    <t>-rw-r--r--  1 user1 group1     4096 Jul 14 12:00 file1.txt</t>
  </si>
  <si>
    <t>drwxr-xr-x  2 user2 group2     2048 Jul 13 09:30 myfolder</t>
  </si>
  <si>
    <t>-rwx------  1 user3 group3    12345 Jul 12 18:15 script.sh</t>
  </si>
  <si>
    <t>Permission Check</t>
  </si>
  <si>
    <t>Link Check</t>
  </si>
  <si>
    <t>Owner Check</t>
  </si>
  <si>
    <t>Size Check</t>
  </si>
  <si>
    <t>Date Check</t>
  </si>
  <si>
    <t>Name Check</t>
  </si>
  <si>
    <t>Final Result</t>
  </si>
  <si>
    <t>グループ</t>
    <phoneticPr fontId="2"/>
  </si>
  <si>
    <t>LINK</t>
    <phoneticPr fontId="2"/>
  </si>
  <si>
    <t>ユーザ</t>
    <phoneticPr fontId="2"/>
  </si>
  <si>
    <t>グループ Check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</si>
</sst>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P2" sqref="P2"/>
    </sheetView>
  </sheetViews>
  <sheetFormatPr defaultRowHeight="13" x14ac:dyDescent="0.2"/>
  <cols>
    <col min="1" max="1" width="59.26953125" bestFit="1" customWidth="1"/>
    <col min="2" max="2" width="13.6328125" bestFit="1" customWidth="1"/>
    <col min="3" max="4" width="12" customWidth="1"/>
    <col min="5" max="6" width="10" customWidth="1"/>
    <col min="7" max="7" width="6" customWidth="1"/>
    <col min="8" max="8" width="4" customWidth="1"/>
    <col min="9" max="9" width="8" customWidth="1"/>
    <col min="10" max="10" width="30" customWidth="1"/>
    <col min="13" max="13" width="15.81640625" bestFit="1" customWidth="1"/>
    <col min="14" max="14" width="15.81640625" customWidth="1"/>
    <col min="15" max="15" width="13.453125" bestFit="1" customWidth="1"/>
  </cols>
  <sheetData>
    <row r="1" spans="1:18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17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10</v>
      </c>
      <c r="L1" s="1" t="s">
        <v>11</v>
      </c>
      <c r="M1" s="1" t="s">
        <v>12</v>
      </c>
      <c r="N1" s="1" t="s">
        <v>20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t="s">
        <v>7</v>
      </c>
      <c r="B2" t="str">
        <f>LEFT(A2, 10)</f>
        <v>-rw-r--r--</v>
      </c>
      <c r="C2" t="str">
        <f>TRIM(MID(A2,FIND(" ",A2,12)+1,FIND(" ",A2,FIND(" ",A2,12)+1)-FIND(" ",A2,12)))</f>
        <v>1</v>
      </c>
      <c r="D2" t="str">
        <f>TRIM(MID(A2,FIND(" ",A2,FIND(" ",A2,12)+1)+1,FIND(" ",A2,FIND(" ",A2,FIND(" ",A2,12)+1)+1)-FIND(" ",A2,FIND(" ",A2,12)+1)))</f>
        <v>user1</v>
      </c>
      <c r="E2" t="str">
        <f>TRIM(MID(A2,FIND(" ",A2,FIND(" ",A2,FIND(" ",A2,12)+1)+1)+1,10))</f>
        <v>group1</v>
      </c>
      <c r="F2" t="str">
        <f>TRIM(MID(A2,FIND(" ",A2,FIND(" ",A2,FIND(" ",A2,FIND(" ",A2,12)+1)+1)+1),10))</f>
        <v>4096</v>
      </c>
      <c r="G2" t="str">
        <f>TRIM(MID(A2,FIND("Jul",A2),3))</f>
        <v>Jul</v>
      </c>
      <c r="H2" t="str">
        <f>TRIM(MID(A2,FIND("Jul",A2)+4,2))</f>
        <v>14</v>
      </c>
      <c r="I2" t="str">
        <f>TRIM(MID(A2,FIND("Jul",A2)+7,5))</f>
        <v>12:00</v>
      </c>
      <c r="J2" t="str">
        <f>TRIM(RIGHT(A2,LEN(A2)-FIND(":",A2)-3))</f>
        <v>file1.txt</v>
      </c>
      <c r="K2" t="str">
        <f>IF(AND(LEN(B2)=10, ISNUMBER(FIND(LEFT(B2,1), "d-lsbc-"))), "OK", "NG")</f>
        <v>OK</v>
      </c>
      <c r="L2" t="str">
        <f>IF(ISNUMBER(VALUE(C2)), "OK", "NG")</f>
        <v>OK</v>
      </c>
      <c r="M2" t="str">
        <f>IF(D2="user1", "OK", "NG")</f>
        <v>OK</v>
      </c>
      <c r="N2" t="str">
        <f>IF(E2="group1", "OK", "NG")</f>
        <v>OK</v>
      </c>
      <c r="O2" t="str">
        <f>IF(VALUE(F2)&gt;=1024, "OK", "NG")</f>
        <v>OK</v>
      </c>
      <c r="P2" t="str">
        <f ca="1">IF(DATEVALUE(G2&amp;" "&amp;H2&amp;", "&amp;YEAR(TODAY())) &lt;= TODAY(), "OK", "NG")</f>
        <v>OK</v>
      </c>
      <c r="Q2" t="str">
        <f>IF(RIGHT(J2,4)=".txt", "OK", "NG")</f>
        <v>OK</v>
      </c>
      <c r="R2" t="str">
        <f ca="1">IF(COUNTIF(K2:Q2, "NG")=0, "PASS", "FAIL")</f>
        <v>PASS</v>
      </c>
    </row>
    <row r="3" spans="1:18" x14ac:dyDescent="0.2">
      <c r="A3" t="s">
        <v>8</v>
      </c>
      <c r="B3" t="str">
        <f>LEFT(A3, 10)</f>
        <v>drwxr-xr-x</v>
      </c>
      <c r="C3" t="str">
        <f>TRIM(MID(A3,FIND(" ",A3,12)+1,FIND(" ",A3,FIND(" ",A3,12)+1)-FIND(" ",A3,12)))</f>
        <v>2</v>
      </c>
      <c r="D3" t="str">
        <f>TRIM(MID(A3,FIND(" ",A3,FIND(" ",A3,12)+1)+1,FIND(" ",A3,FIND(" ",A3,FIND(" ",A3,12)+1)+1)-FIND(" ",A3,FIND(" ",A3,12)+1)))</f>
        <v>user2</v>
      </c>
      <c r="E3" t="str">
        <f>TRIM(MID(A3,FIND(" ",A3,FIND(" ",A3,FIND(" ",A3,12)+1)+1)+1,10))</f>
        <v>group2</v>
      </c>
      <c r="F3" t="str">
        <f>TRIM(MID(A3,FIND(" ",A3,FIND(" ",A3,FIND(" ",A3,FIND(" ",A3,12)+1)+1)+1),10))</f>
        <v>2048</v>
      </c>
      <c r="G3" t="str">
        <f>TRIM(MID(A3,FIND("Jul",A3),3))</f>
        <v>Jul</v>
      </c>
      <c r="H3" t="str">
        <f>TRIM(MID(A3,FIND("Jul",A3)+4,2))</f>
        <v>13</v>
      </c>
      <c r="I3" t="str">
        <f>TRIM(MID(A3,FIND("Jul",A3)+7,5))</f>
        <v>09:30</v>
      </c>
      <c r="J3" t="str">
        <f>TRIM(RIGHT(A3,LEN(A3)-FIND(":",A3)-3))</f>
        <v>myfolder</v>
      </c>
      <c r="K3" t="str">
        <f t="shared" ref="K3:K4" si="0">IF(AND(LEN(B3)=10, ISNUMBER(FIND(LEFT(B3,1), "d-lsbc-"))), "OK", "NG")</f>
        <v>OK</v>
      </c>
      <c r="L3" t="str">
        <f t="shared" ref="L3:L4" si="1">IF(ISNUMBER(VALUE(C3)), "OK", "NG")</f>
        <v>OK</v>
      </c>
      <c r="M3" t="str">
        <f t="shared" ref="M3:M4" si="2">IF(D3="user1", "OK", "NG")</f>
        <v>NG</v>
      </c>
      <c r="N3" t="str">
        <f t="shared" ref="N3:N4" si="3">IF(E3="group1", "OK", "NG")</f>
        <v>NG</v>
      </c>
      <c r="O3" t="str">
        <f t="shared" ref="O3:O4" si="4">IF(VALUE(F3)&gt;=1024, "OK", "NG")</f>
        <v>OK</v>
      </c>
      <c r="P3" t="str">
        <f t="shared" ref="P3:P4" ca="1" si="5">IF(DATEVALUE(G3&amp;" "&amp;H3&amp;", "&amp;YEAR(TODAY())) &lt;= TODAY(), "OK", "NG")</f>
        <v>OK</v>
      </c>
      <c r="Q3" t="str">
        <f>IF(RIGHT(J3,4)=".txt", "OK", "NG")</f>
        <v>NG</v>
      </c>
      <c r="R3" t="str">
        <f t="shared" ref="R3:R4" ca="1" si="6">IF(COUNTIF(K3:Q3, "NG")=0, "PASS", "FAIL")</f>
        <v>FAIL</v>
      </c>
    </row>
    <row r="4" spans="1:18" x14ac:dyDescent="0.2">
      <c r="A4" t="s">
        <v>9</v>
      </c>
      <c r="B4" t="str">
        <f>LEFT(A4, 10)</f>
        <v>-rwx------</v>
      </c>
      <c r="C4" t="str">
        <f>TRIM(MID(A4,FIND(" ",A4,12)+1,FIND(" ",A4,FIND(" ",A4,12)+1)-FIND(" ",A4,12)))</f>
        <v>1</v>
      </c>
      <c r="D4" t="str">
        <f>TRIM(MID(A4,FIND(" ",A4,FIND(" ",A4,12)+1)+1,FIND(" ",A4,FIND(" ",A4,FIND(" ",A4,12)+1)+1)-FIND(" ",A4,FIND(" ",A4,12)+1)))</f>
        <v>user3</v>
      </c>
      <c r="E4" t="str">
        <f>TRIM(MID(A4,FIND(" ",A4,FIND(" ",A4,FIND(" ",A4,12)+1)+1)+1,10))</f>
        <v>group3</v>
      </c>
      <c r="F4" t="str">
        <f>TRIM(MID(A4,FIND(" ",A4,FIND(" ",A4,FIND(" ",A4,FIND(" ",A4,12)+1)+1)+1),10))</f>
        <v>12345</v>
      </c>
      <c r="G4" t="str">
        <f>TRIM(MID(A4,FIND("Jul",A4),3))</f>
        <v>Jul</v>
      </c>
      <c r="H4" t="str">
        <f>TRIM(MID(A4,FIND("Jul",A4)+4,2))</f>
        <v>12</v>
      </c>
      <c r="I4" t="str">
        <f>TRIM(MID(A4,FIND("Jul",A4)+7,5))</f>
        <v>18:15</v>
      </c>
      <c r="J4" t="str">
        <f>TRIM(RIGHT(A4,LEN(A4)-FIND(":",A4)-3))</f>
        <v>script.sh</v>
      </c>
      <c r="K4" t="str">
        <f t="shared" si="0"/>
        <v>OK</v>
      </c>
      <c r="L4" t="str">
        <f t="shared" si="1"/>
        <v>OK</v>
      </c>
      <c r="M4" t="str">
        <f t="shared" si="2"/>
        <v>NG</v>
      </c>
      <c r="N4" t="str">
        <f t="shared" si="3"/>
        <v>NG</v>
      </c>
      <c r="O4" t="str">
        <f t="shared" si="4"/>
        <v>OK</v>
      </c>
      <c r="P4" t="str">
        <f t="shared" ca="1" si="5"/>
        <v>OK</v>
      </c>
      <c r="Q4" t="str">
        <f>IF(RIGHT(J4,4)=".txt", "OK", "NG")</f>
        <v>NG</v>
      </c>
      <c r="R4" t="str">
        <f t="shared" ca="1" si="6"/>
        <v>FAIL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ls -l解析_MID_FND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礼 大野</cp:lastModifiedBy>
  <dcterms:created xsi:type="dcterms:W3CDTF">2025-07-14T04:51:03Z</dcterms:created>
  <dcterms:modified xsi:type="dcterms:W3CDTF">2025-07-14T05:23:23Z</dcterms:modified>
</cp:coreProperties>
</file>