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sy6sh\Documents\A.UNSW_COURSE_FOLDERS\Honours 2021\Honours\Tweepy_Datacollection\"/>
    </mc:Choice>
  </mc:AlternateContent>
  <xr:revisionPtr revIDLastSave="0" documentId="8_{F692DB53-3F27-4628-B2F4-E09C91BE67F1}" xr6:coauthVersionLast="47" xr6:coauthVersionMax="47" xr10:uidLastSave="{00000000-0000-0000-0000-000000000000}"/>
  <bookViews>
    <workbookView xWindow="-96" yWindow="-96" windowWidth="19392" windowHeight="10392" xr2:uid="{00000000-000D-0000-FFFF-FFFF00000000}"/>
  </bookViews>
  <sheets>
    <sheet name="Melb_geograpy3_random100_F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 i="1" l="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G105" i="1"/>
  <c r="G104" i="1"/>
  <c r="G103" i="1"/>
  <c r="AQ6" i="1"/>
  <c r="AQ5" i="1"/>
  <c r="AQ4" i="1"/>
  <c r="AQ3" i="1"/>
  <c r="AN18" i="1" l="1"/>
  <c r="AN17" i="1"/>
  <c r="AQ7" i="1"/>
  <c r="AN5" i="1" l="1"/>
  <c r="AN6" i="1"/>
  <c r="AN4" i="1"/>
  <c r="AN3" i="1"/>
  <c r="AN11" i="1" l="1"/>
  <c r="AN7" i="1"/>
  <c r="AN12" i="1"/>
  <c r="AN19" i="1"/>
  <c r="AN1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tc={08376616-BC6D-472B-87E4-9DE10712FD0F}</author>
    <author>tc={61F76BC1-646F-4B4A-8E6A-9C02DFE9BDD1}</author>
    <author>tc={0E4B1532-6C9C-4C48-AB2D-8E2BB22E2AF6}</author>
    <author>tc={6A07141C-09AE-4A18-A8FA-2EB3CF236C4A}</author>
    <author>tc={2773A901-4514-4771-A8B3-78C5274AE13E}</author>
    <author>tc={72929222-374C-4B74-BDD4-F0245F9035E9}</author>
    <author>tc={6F9EB79B-250C-466C-85B9-50F6D2279098}</author>
    <author>tc={1E3EA579-273D-49F7-85AF-072D35D3ACF7}</author>
    <author>tc={4459F414-A6E5-4205-A300-CE29FCCCFC1D}</author>
    <author>tc={D7753984-C04E-4155-9D9C-356C65831849}</author>
  </authors>
  <commentList>
    <comment ref="S17"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Positive or negative???</t>
      </text>
    </comment>
    <comment ref="U17" authorId="1" shapeId="0" xr:uid="{61F76BC1-646F-4B4A-8E6A-9C02DFE9BDD1}">
      <text>
        <t>[Threaded comment]
Your version of Excel allows you to read this threaded comment; however, any edits to it will get removed if the file is opened in a newer version of Excel. Learn more: https://go.microsoft.com/fwlink/?linkid=870924
Comment:
    Positive or negative???</t>
      </text>
    </comment>
    <comment ref="S18" authorId="2"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Got 2 correct but one it didnt get</t>
      </text>
    </comment>
    <comment ref="U18" authorId="3" shapeId="0" xr:uid="{6A07141C-09AE-4A18-A8FA-2EB3CF236C4A}">
      <text>
        <t>[Threaded comment]
Your version of Excel allows you to read this threaded comment; however, any edits to it will get removed if the file is opened in a newer version of Excel. Learn more: https://go.microsoft.com/fwlink/?linkid=870924
Comment:
    Got 2 correct but one it didnt get</t>
      </text>
    </comment>
    <comment ref="S37" authorId="4" shapeId="0" xr:uid="{00000000-0006-0000-0000-000003000000}">
      <text>
        <t>[Threaded comment]
Your version of Excel allows you to read this threaded comment; however, any edits to it will get removed if the file is opened in a newer version of Excel. Learn more: https://go.microsoft.com/fwlink/?linkid=870924
Comment:
    Could be not True Positive</t>
      </text>
    </comment>
    <comment ref="U37" authorId="5" shapeId="0" xr:uid="{72929222-374C-4B74-BDD4-F0245F9035E9}">
      <text>
        <t>[Threaded comment]
Your version of Excel allows you to read this threaded comment; however, any edits to it will get removed if the file is opened in a newer version of Excel. Learn more: https://go.microsoft.com/fwlink/?linkid=870924
Comment:
    Could be not True Positive</t>
      </text>
    </comment>
    <comment ref="S56" authorId="6" shapeId="0" xr:uid="{00000000-0006-0000-0000-000004000000}">
      <text>
        <t>[Threaded comment]
Your version of Excel allows you to read this threaded comment; however, any edits to it will get removed if the file is opened in a newer version of Excel. Learn more: https://go.microsoft.com/fwlink/?linkid=870924
Comment:
    It got it but......not correctly.</t>
      </text>
    </comment>
    <comment ref="U56" authorId="7" shapeId="0" xr:uid="{1E3EA579-273D-49F7-85AF-072D35D3ACF7}">
      <text>
        <t>[Threaded comment]
Your version of Excel allows you to read this threaded comment; however, any edits to it will get removed if the file is opened in a newer version of Excel. Learn more: https://go.microsoft.com/fwlink/?linkid=870924
Comment:
    It got it but......not correctly.</t>
      </text>
    </comment>
    <comment ref="S74" authorId="8" shapeId="0" xr:uid="{00000000-0006-0000-0000-000005000000}">
      <text>
        <t>[Threaded comment]
Your version of Excel allows you to read this threaded comment; however, any edits to it will get removed if the file is opened in a newer version of Excel. Learn more: https://go.microsoft.com/fwlink/?linkid=870924
Comment:
    Is this false neg as Jiquillio is not a city?</t>
      </text>
    </comment>
    <comment ref="U74" authorId="9" shapeId="0" xr:uid="{D7753984-C04E-4155-9D9C-356C65831849}">
      <text>
        <t>[Threaded comment]
Your version of Excel allows you to read this threaded comment; however, any edits to it will get removed if the file is opened in a newer version of Excel. Learn more: https://go.microsoft.com/fwlink/?linkid=870924
Comment:
    Is this false neg as Jiquillio is not a city?</t>
      </text>
    </comment>
  </commentList>
</comments>
</file>

<file path=xl/sharedStrings.xml><?xml version="1.0" encoding="utf-8"?>
<sst xmlns="http://schemas.openxmlformats.org/spreadsheetml/2006/main" count="1988" uniqueCount="612">
  <si>
    <t>Unnamed: 0</t>
  </si>
  <si>
    <t>Unnamed: 0.1</t>
  </si>
  <si>
    <t>Unnamed: 0.1.1</t>
  </si>
  <si>
    <t>created_at</t>
  </si>
  <si>
    <t>id</t>
  </si>
  <si>
    <t>text</t>
  </si>
  <si>
    <t>place_context_text</t>
  </si>
  <si>
    <t>place_context.regions_text</t>
  </si>
  <si>
    <t>place_context.cities_text</t>
  </si>
  <si>
    <t>place_context.other_text</t>
  </si>
  <si>
    <t>place_context_countryregions_text</t>
  </si>
  <si>
    <t>place_context_countrycities_text</t>
  </si>
  <si>
    <t>place_context_addressstr_text</t>
  </si>
  <si>
    <t>place_context_countrymentions_text</t>
  </si>
  <si>
    <t>place_context_regionmentions_text</t>
  </si>
  <si>
    <t>place_context_citymentions_text</t>
  </si>
  <si>
    <t>2021-09-22 13:12:17+00:00</t>
  </si>
  <si>
    <t>RT @Quicktake: LATEST: A magnitude 5.8 #earthquake â€” Australiaâ€™s biggest in 5 years â€” causes damage in Melbourne https://t.co/PF5fu5BJ5n htâ€¦</t>
  </si>
  <si>
    <t>countries=[]
regions=[]
cities=[]
other=[]</t>
  </si>
  <si>
    <t>[]</t>
  </si>
  <si>
    <t>{}</t>
  </si>
  <si>
    <t>countries=['Australia', 'United States of America', 'Canada']
regions=['Australia']
cities=['Melbourne']
other=[]</t>
  </si>
  <si>
    <t>['Australia']</t>
  </si>
  <si>
    <t>['Melbourne']</t>
  </si>
  <si>
    <t>{'Australia': ['Australia']}</t>
  </si>
  <si>
    <t>{'Australia': ['Melbourne'], 'United States of America': ['Melbourne'], 'Canada': ['Melbourne']}</t>
  </si>
  <si>
    <t>[('Australia', 1), ('United States of America', 1), ('Canada', 1)]</t>
  </si>
  <si>
    <t>[('Australia', 1)]</t>
  </si>
  <si>
    <t>[('Melbourne', 1)]</t>
  </si>
  <si>
    <t>2021-09-22 13:13:16+00:00</t>
  </si>
  <si>
    <t>RT @xunhuas: We just got hit with an earthquake and it was the strongest one Iâ€™ve ever experienced in my life... ðŸ˜°ðŸ˜­</t>
  </si>
  <si>
    <t>2021-09-22 13:05:29+00:00</t>
  </si>
  <si>
    <t>RT @PeterKalla1: Earthquake in Melbourne here a shop got damaged somewhere in Brunswick St Fitzroy https://t.co/CqDuE0B9q1</t>
  </si>
  <si>
    <t>countries=['Australia', 'Germany', 'United States of America', 'Canada', 'New Zealand']
regions=[]
cities=['Melbourne', 'Brunswick']
other=[]</t>
  </si>
  <si>
    <t>['Melbourne', 'Brunswick']</t>
  </si>
  <si>
    <t>{'Australia': ['Melbourne', 'Brunswick'], 'Germany': ['Brunswick'], 'United States of America': ['Melbourne', 'Brunswick'], 'Canada': ['Melbourne'], 'New Zealand': ['Brunswick']}</t>
  </si>
  <si>
    <t>[('Australia', 1), ('Germany', 1), ('United States of America', 1), ('Canada', 1), ('New Zealand', 1)]</t>
  </si>
  <si>
    <t>[('Melbourne', 1), ('Brunswick', 1)]</t>
  </si>
  <si>
    <t>2021-09-22 13:05:59+00:00</t>
  </si>
  <si>
    <t>RT @Reuters: CORRECTION: A magnitude 6.0 earthquake struck near Melbourne, causing damage to buildings in the country's second-largest cityâ€¦</t>
  </si>
  <si>
    <t>countries=['Australia', 'United States of America', 'Canada']
regions=[]
cities=['Melbourne']
other=[]</t>
  </si>
  <si>
    <t>2021-09-22 13:17:31+00:00</t>
  </si>
  <si>
    <t>RT @VictorianCHO: No more horses of the apocalypse, please. Hope everyone OK. #earthquake</t>
  </si>
  <si>
    <t>countries=['United States of America', 'New Zealand', 'Canada', 'United Kingdom', 'Germany']
regions=[]
cities=['Hope']
other=[]</t>
  </si>
  <si>
    <t>['Hope']</t>
  </si>
  <si>
    <t>{'United States of America': ['Hope'], 'New Zealand': ['Hope'], 'Canada': ['Hope'], 'United Kingdom': ['Hope'], 'Germany': ['Hope']}</t>
  </si>
  <si>
    <t>[('United States of America', 1), ('New Zealand', 1), ('Canada', 1), ('United Kingdom', 1), ('Germany', 1)]</t>
  </si>
  <si>
    <t>[('Hope', 1)]</t>
  </si>
  <si>
    <t>2021-09-22 13:17:44+00:00</t>
  </si>
  <si>
    <t>RT @krunchymoses: People on telegram are already saying that the Melbourne earthquake is indeed the white hats blowing up the tunnels aferâ€¦</t>
  </si>
  <si>
    <t>2021-09-22 13:12:30+00:00</t>
  </si>
  <si>
    <t>RT @GigiGraciette: BREAKING: Report of a 6.7 #earthquake off the coast of Nicaragua. @foxla https://t.co/0JNoGAtR1d</t>
  </si>
  <si>
    <t>countries=['Nicaragua']
regions=[]
cities=[]
other=[]</t>
  </si>
  <si>
    <t>{'Nicaragua': []}</t>
  </si>
  <si>
    <t>[('Nicaragua', 1)]</t>
  </si>
  <si>
    <t>2021-09-22 13:05:11+00:00</t>
  </si>
  <si>
    <t>RT @EMSC: #Earthquake (#sismo) M3.3 strikes 122 km W of #LeÃ³n (#Nicaragua) 6 min ago. More info: https://t.co/U6AII6G1dR</t>
  </si>
  <si>
    <t>countries=['Nicaragua', 'Spain']
regions=[]
cities=['LeÃ³n']
other=['Earthquake']</t>
  </si>
  <si>
    <t>['LeÃ³n']</t>
  </si>
  <si>
    <t>['Earthquake']</t>
  </si>
  <si>
    <t>{'Nicaragua': ['LeÃ³n'], 'Spain': ['LeÃ³n']}</t>
  </si>
  <si>
    <t>[('Nicaragua', 1), ('Spain', 1)]</t>
  </si>
  <si>
    <t>[('LeÃ³n', 1)]</t>
  </si>
  <si>
    <t>2021-09-22 13:11:01+00:00</t>
  </si>
  <si>
    <t>RT @libbyliberalnyc: VanAuken:â€Haiti,country that most of them fled over decade ago in wake of catastrophic 2010 earthquake, seeking jobs+nâ€¦</t>
  </si>
  <si>
    <t>countries=['Haiti']
regions=[]
cities=[]
other=[]</t>
  </si>
  <si>
    <t>{'Haiti': []}</t>
  </si>
  <si>
    <t>[('Haiti', 1)]</t>
  </si>
  <si>
    <t>2021-09-22 13:06:36+00:00</t>
  </si>
  <si>
    <t>RT @EddyJokovich: Excellent line of questioning over at #abc730. â€œWhat caused this earthquake and why did it happen now?â€ Multiple Walkeysâ€¦</t>
  </si>
  <si>
    <t>2021-09-22 13:12:54+00:00</t>
  </si>
  <si>
    <t>RT @chaser: NSW to receive $700m disaster relief package after Victoria hit by earthquake</t>
  </si>
  <si>
    <t>countries=['Canada', 'Philippines', 'United States of America', 'Malaysia', 'Chile', 'Argentina', 'Romania', 'Malta', 'Ukraine', "People's Republic of China", 'United Kingdom', 'Mexico', 'Moldova', 'El Salvador', 'Egypt', 'New Zealand']
regions=[]
cities=['Victoria']
other=[]</t>
  </si>
  <si>
    <t>['Victoria']</t>
  </si>
  <si>
    <t>{'Canada': ['Victoria'], 'Philippines': ['Victoria'], 'United States of America': ['Victoria'], 'Malaysia': ['Victoria'], 'Chile': ['Victoria'], 'Argentina': ['Victoria'], 'Romania': ['Victoria'], 'Malta': ['Victoria'], 'Ukraine': ['Victoria'], "People's Republic of China": ['Victoria'], 'United Kingdom': ['Victoria'], 'Mexico': ['Victoria'], 'Moldova': ['Victoria'], 'El Salvador': ['Victoria'], 'Egypt': ['Victoria'], 'New Zealand': ['Victoria']}</t>
  </si>
  <si>
    <t>[('Canada', 1), ('Philippines', 1), ('United States of America', 1), ('Malaysia', 1), ('Chile', 1), ('Argentina', 1), ('Romania', 1), ('Malta', 1), ('Ukraine', 1), ("People's Republic of China", 1), ('United Kingdom', 1), ('Mexico', 1), ('Moldova', 1), ('El Salvador', 1), ('Egypt', 1), ('New Zealand', 1)]</t>
  </si>
  <si>
    <t>[('Victoria', 1)]</t>
  </si>
  <si>
    <t>2021-09-22 13:08:55+00:00</t>
  </si>
  <si>
    <t>â€œ .. quake didnâ€™t dampen demonstrations in #Melbourne against strict measures to control .. delta variant of the coâ€¦ https://t.co/aFFrsehF80</t>
  </si>
  <si>
    <t>2021-09-22 13:07:15+00:00</t>
  </si>
  <si>
    <t>You havenâ€™t seen nothing yetâ€¦.#endsofdaysends of days</t>
  </si>
  <si>
    <t>RT @hobeets: #Earthquake report Mw 6.5 Near Coast of Nicaragua. Perfect example that larger earthquakes usually occur in clusters, rather tâ€¦</t>
  </si>
  <si>
    <t>countries=['Nicaragua']
regions=[]
cities=[]
other=['Perfect']</t>
  </si>
  <si>
    <t>['Perfect']</t>
  </si>
  <si>
    <t>2021-09-22 13:12:18+00:00</t>
  </si>
  <si>
    <t>4.3 earthquake occurred near Near Coast Of Nicaragua at 13:01 UTC! #earthquake https://t.co/OIrPhw8P4I</t>
  </si>
  <si>
    <t>countries=[]
regions=[]
cities=[]
other=['Coast', 'Of Nicaragua']</t>
  </si>
  <si>
    <t>['Coast', 'Of Nicaragua']</t>
  </si>
  <si>
    <t>2021-09-22 13:09:17+00:00</t>
  </si>
  <si>
    <t>RT @_evelynrae: Chapel Street Melbourne earthquake. https://t.co/x3JjuGJgoD</t>
  </si>
  <si>
    <t>countries=[]
regions=[]
cities=[]
other=['Chapel Street Melbourne']</t>
  </si>
  <si>
    <t>['Chapel Street Melbourne']</t>
  </si>
  <si>
    <t>2021-09-22 13:16:42+00:00</t>
  </si>
  <si>
    <t>RT @smh: Victoria earthquake: Buildings shake from Melbourne to Canberra https://t.co/RC79VWa7Yz</t>
  </si>
  <si>
    <t>countries=['Australia', 'United States of America', 'Canada']
regions=[]
cities=['Melbourne', 'Canberra']
other=[]</t>
  </si>
  <si>
    <t>['Melbourne', 'Canberra']</t>
  </si>
  <si>
    <t>{'Australia': ['Melbourne', 'Canberra'], 'United States of America': ['Melbourne'], 'Canada': ['Melbourne']}</t>
  </si>
  <si>
    <t>[('Melbourne', 1), ('Canberra', 1)]</t>
  </si>
  <si>
    <t>2021-09-22 13:12:02+00:00</t>
  </si>
  <si>
    <t>#Haiti needs your help right now as they are still struggling in the aftermath of the recent earthquake. We are soâ€¦ https://t.co/PCXX0ApHz4</t>
  </si>
  <si>
    <t>2021-09-22 13:08:07+00:00</t>
  </si>
  <si>
    <t>Oh the irony! Construction workers protest for 'freedom of choice' against 'no jab, no job' mandate. Dan Andrews haâ€¦ https://t.co/RAg4v1nS6s</t>
  </si>
  <si>
    <t>countries=[]
regions=[]
cities=[]
other=['Dan Andrews']</t>
  </si>
  <si>
    <t>['Dan Andrews']</t>
  </si>
  <si>
    <t>2021-09-22 13:08:13+00:00</t>
  </si>
  <si>
    <t>USGS reports a M1.66 earthquake, 16km NW of Coso Junction, CA on 9/22/21 @ 13:04:50 UTC https://t.co/bRqaFNW9uM #earthquake</t>
  </si>
  <si>
    <t>countries=['Canada', 'United States of America']
regions=[]
cities=['Coso Junction']
other=['USGS', 'CA']</t>
  </si>
  <si>
    <t>['Coso Junction']</t>
  </si>
  <si>
    <t>['USGS', 'CA']</t>
  </si>
  <si>
    <t>{'Canada': []}</t>
  </si>
  <si>
    <t>{'United States of America': ['Coso Junction']}</t>
  </si>
  <si>
    <t>[('Canada', 1), ('United States of America', 1)]</t>
  </si>
  <si>
    <t>[('Coso Junction', 1)]</t>
  </si>
  <si>
    <t>2021-09-22 13:12:05+00:00</t>
  </si>
  <si>
    <t>RT @Reuters: A magnitude 6.0 earthquake startled the residents of Melbourne, including one rare peregrine falcon shaken from a nest full ofâ€¦</t>
  </si>
  <si>
    <t>2021-09-22 13:12:34+00:00</t>
  </si>
  <si>
    <t>RT @matthewhayden: "Given the massive political tumult currently going on #Melbourne, an earthquake shaking the city -- even to the extentâ€¦</t>
  </si>
  <si>
    <t>2021-09-22 13:12:32+00:00</t>
  </si>
  <si>
    <t>RT @LastQuake: This is the 3rd felt #earthquake in Near Coast of Nicaragua in the last 4 hours https://t.co/wPtMW5w1CT</t>
  </si>
  <si>
    <t>countries=['Nicaragua']
regions=[]
cities=[]
other=['Near']</t>
  </si>
  <si>
    <t>['Near']</t>
  </si>
  <si>
    <t>2021-09-22 13:17:59+00:00</t>
  </si>
  <si>
    <t>RT @FishNewsChannel: 6.0 Earthquake Hits Melbourne, Australia
#Melbourne #Earthquake
Long Version:
https://t.co/y8ElOJLgWf https://t.co/i2Jâ€¦</t>
  </si>
  <si>
    <t>countries=['Australia']
regions=['Australia']
cities=[]
other=['Earthquake Long']</t>
  </si>
  <si>
    <t>['Earthquake Long']</t>
  </si>
  <si>
    <t>2021-09-22 13:05:58+00:00</t>
  </si>
  <si>
    <t>RT @BorehamIsabelle: Look what the #earthquake did to this iconic Melbourne landmarkâ€¦ so sad ðŸ˜” https://t.co/6057aDOtTB</t>
  </si>
  <si>
    <t>Melbourne, Australia</t>
  </si>
  <si>
    <t>2021-09-22 13:14:35+00:00</t>
  </si>
  <si>
    <t>@nytimes So far we've got a volcano erupting in Canary Islands .. An earthquake in Melbourne.. Floods somewhere.. Nâ€¦ https://t.co/CdGihrtCou</t>
  </si>
  <si>
    <t>countries=['Australia', 'United States of America', 'Canada']
regions=[]
cities=['Melbourne']
other=['Canary']</t>
  </si>
  <si>
    <t>['Canary']</t>
  </si>
  <si>
    <t>2021-09-22 13:05:13+00:00</t>
  </si>
  <si>
    <t>RT @judepaderi: Terremoto M6.5, NEAR COAST OF NICARAGUA, Wed 22 Sep 2021 03:57:08 UTC-06:00 https://t.co/0biNSYaOLD</t>
  </si>
  <si>
    <t>countries=[]
regions=[]
cities=[]
other=['Terremoto M6.5', 'NEAR']</t>
  </si>
  <si>
    <t>['Terremoto M6.5', 'NEAR']</t>
  </si>
  <si>
    <t>2021-09-22 13:13:23+00:00</t>
  </si>
  <si>
    <t>RT @RobinWills11: @WinterAsh12 @VeBo1991 Is this from the 5.9 10KM deep earthquake w Melbourne damage?</t>
  </si>
  <si>
    <t>countries=[]
regions=[]
cities=[]
other=['WinterAsh12']</t>
  </si>
  <si>
    <t>['WinterAsh12']</t>
  </si>
  <si>
    <t>2021-09-22 13:09:02+00:00</t>
  </si>
  <si>
    <t>Australia: 6.0-Magnitude Earthquake Strikes Near Melbourne - News Punch https://t.co/ak2UMF9I9n</t>
  </si>
  <si>
    <t>countries=['Australia', 'United States of America', 'Canada']
regions=['Australia']
cities=['Melbourne']
other=['News Punch']</t>
  </si>
  <si>
    <t>['News Punch']</t>
  </si>
  <si>
    <t>2021-09-22 13:09:32+00:00</t>
  </si>
  <si>
    <t>RT @BenRMather: The Mansfield #earthquake aligns with reactivated NW-SE fault surfaces parallel to the Governor Fault. This is one of the lâ€¦</t>
  </si>
  <si>
    <t>2021-09-22 13:09:10+00:00</t>
  </si>
  <si>
    <t>@YOUGHOONKIM tremor abis dichat sama piiipp/?</t>
  </si>
  <si>
    <t>2021-09-22 13:12:21+00:00</t>
  </si>
  <si>
    <t>6/8 ðŸ‡¦ðŸ‡º A 5.9 magnitude #earthquake struck near #Melbourne in southern #Australia, with aftershocks going as far Adeâ€¦ https://t.co/RMIy3MQzRm</t>
  </si>
  <si>
    <t>countries=['Australia']
regions=['Australia']
cities=[]
other=[]</t>
  </si>
  <si>
    <t>2021-09-22 13:10:30+00:00</t>
  </si>
  <si>
    <t>ðŸ“° JOHNSON-BIDEN TALKS
UK pm and US president discuss aukus and trade
ðŸ“° UK-US TRADE DEAL
President joe biden sinksâ€¦ https://t.co/MtRiAP7QIW</t>
  </si>
  <si>
    <t>countries=['United States of America']
regions=[]
cities=[]
other=['US']</t>
  </si>
  <si>
    <t>['US']</t>
  </si>
  <si>
    <t>{'United States of America': []}</t>
  </si>
  <si>
    <t>[('United States of America', 1)]</t>
  </si>
  <si>
    <t>2021-09-22 13:16:50+00:00</t>
  </si>
  <si>
    <t>RT @EarthquakesGA: Region: Mansfield, VIC
Mag: 6.0
UTC: 2021-09-21 23:15:54
Lat: -37.42, Lon: 146.32
Dep: 10km
For more info and updates, oâ€¦</t>
  </si>
  <si>
    <t>countries=['Burkina Faso', 'Italy', 'Spain']
regions=[]
cities=['Lon']
other=['VIC Mag']</t>
  </si>
  <si>
    <t>['Lon']</t>
  </si>
  <si>
    <t>['VIC Mag']</t>
  </si>
  <si>
    <t>{'Burkina Faso': ['Lon'], 'Italy': ['Lon'], 'Spain': ['Lon']}</t>
  </si>
  <si>
    <t>[('Burkina Faso', 1), ('Italy', 1), ('Spain', 1)]</t>
  </si>
  <si>
    <t>[('Lon', 1)]</t>
  </si>
  <si>
    <t>2021-09-22 13:13:30+00:00</t>
  </si>
  <si>
    <t>@Luke_pf @migga @CaseyBriggs Isn't anyone going to ask if the earthquake chose private security over ADF?</t>
  </si>
  <si>
    <t>countries=[]
regions=[]
cities=[]
other=['Luke_pf', 'ADF']</t>
  </si>
  <si>
    <t>['Luke_pf', 'ADF']</t>
  </si>
  <si>
    <t>2021-09-22 13:07:34+00:00</t>
  </si>
  <si>
    <t>RT @Margarita150264: ðŸ‡¦ðŸ‡º ðŸ‡¦ðŸ‡º ðŸ‡¦ðŸ‡º ðŸ‡¦ðŸ‡º ðŸ‡¦ðŸ‡º 
MELBOURNE!
'Fuck the jab!â€™ protesters block Melbourneâ€™s West Gate Freeway, clash with riot police whilâ€¦</t>
  </si>
  <si>
    <t>2021-09-22 13:11:43+00:00</t>
  </si>
  <si>
    <t>my #monasharchitecture students in Melbourne have gone through 234 days of lockdown (&amp;amp; counting) &amp;amp; a freaking magniâ€¦ https://t.co/CECBK9n3iE</t>
  </si>
  <si>
    <t>Melbourne</t>
  </si>
  <si>
    <t>2021-09-22 13:04:38+00:00</t>
  </si>
  <si>
    <t>today at like 4am there was an earthquake and now the teachers are giving us a whole lesson abt the tectonic plates like stoppp</t>
  </si>
  <si>
    <t>2021-09-22 13:15:22+00:00</t>
  </si>
  <si>
    <t>RT @lauren_jtweets: Benson was not a fan of todayâ€™s #earthquake in #melbourne ðŸ™€ https://t.co/5tS6Yt2YJS</t>
  </si>
  <si>
    <t>countries=['United States of America']
regions=[]
cities=['Benson']
other=[]</t>
  </si>
  <si>
    <t>['Benson']</t>
  </si>
  <si>
    <t>{'United States of America': ['Benson']}</t>
  </si>
  <si>
    <t>[('Benson', 1)]</t>
  </si>
  <si>
    <t>2021-09-22 13:13:58+00:00</t>
  </si>
  <si>
    <t>@beejay_aus Donâ€™t blame Dan. The earthquake didnâ€™t even occur in Melbourne, it wasnâ€™t the centre. And stretched toâ€¦ https://t.co/czCdBD1chA</t>
  </si>
  <si>
    <t>countries=['Australia', 'United States of America', 'France', 'Canada', 'Israel', 'Japan', 'Italy']
regions=[]
cities=['Melbourne', 'Don', 'Dan']
other=[]</t>
  </si>
  <si>
    <t>['Melbourne', 'Don', 'Dan']</t>
  </si>
  <si>
    <t>{'Australia': ['Melbourne', 'Don'], 'United States of America': ['Melbourne', 'Dan', 'Don'], 'France': ['Don'], 'Canada': ['Melbourne'], 'Israel': ['Dan'], 'Japan': ['Dan'], 'Italy': ['Don']}</t>
  </si>
  <si>
    <t>[('Australia', 1), ('United States of America', 1), ('France', 1), ('Canada', 1), ('Israel', 1), ('Japan', 1), ('Italy', 1)]</t>
  </si>
  <si>
    <t>[('Don', 1), ('Dan', 1), ('Melbourne', 1)]</t>
  </si>
  <si>
    <t>2021-09-22 13:13:00+00:00</t>
  </si>
  <si>
    <t>@CHIMPSINSOCKS Oh FFS. we had an earthquake today, in Australia. We never get those. I feel like I should just makeâ€¦ https://t.co/P7czYGgkVD</t>
  </si>
  <si>
    <t>countries=['Australia']
regions=['Australia']
cities=[]
other=['CHIMPSINSOCKS Oh']</t>
  </si>
  <si>
    <t>['CHIMPSINSOCKS Oh']</t>
  </si>
  <si>
    <t>2021-09-22 13:16:33+00:00</t>
  </si>
  <si>
    <t>RT @pbmnews: BREAKING: Damage reported following magnitude 6.0 earthquake in Melbourne, Australia. https://t.co/dmfL9UkAjj</t>
  </si>
  <si>
    <t>countries=['Australia', 'United States of America', 'Canada']
regions=['Australia']
cities=['Melbourne']
other=['Damage']</t>
  </si>
  <si>
    <t>['Damage']</t>
  </si>
  <si>
    <t>2021-09-22 13:17:20+00:00</t>
  </si>
  <si>
    <t>tremor tolong</t>
  </si>
  <si>
    <t>2021-09-22 13:09:58+00:00</t>
  </si>
  <si>
    <t>RT @AkinleyeJoshua9: Kindly connect with me on LinkedIn I am a Web Dev and Data Scientist. Thanks
https://t.co/IKxItMFEeT #100DaysOfCode #Dâ€¦</t>
  </si>
  <si>
    <t>countries=[]
regions=[]
cities=[]
other=['Data Scientist']</t>
  </si>
  <si>
    <t>['Data Scientist']</t>
  </si>
  <si>
    <t>2021-09-22 13:13:07+00:00</t>
  </si>
  <si>
    <t>RT @BernardDoove: Earthquake update - it was 5.9 at 9:15am. Strongest in this state since European settlement. One of the worst for Australâ€¦</t>
  </si>
  <si>
    <t>countries=[]
regions=[]
cities=[]
other=['European']</t>
  </si>
  <si>
    <t>['European']</t>
  </si>
  <si>
    <t>2021-09-22 13:13:06+00:00</t>
  </si>
  <si>
    <t>https://t.co/2Oir1zPvyq : video
#earthquake #IndiaBehindThreats #Ù†Ø´Ø¦ÛŒ_Ù†Û’_ØªØ­ÙÛ’_Ø¨ÛŒÚ†_Ø¯ÛŒÛ’ https://t.co/qtjF9DVmYa</t>
  </si>
  <si>
    <t>2021-09-22 13:12:06+00:00</t>
  </si>
  <si>
    <t>RT @SwaggerSouls: my sleep schedule is so fucked it took an actual god damn earthquake to get me out of bed before 10am</t>
  </si>
  <si>
    <t>2021-09-22 13:16:03+00:00</t>
  </si>
  <si>
    <t>Melbourne earthquake: Tremor rattles southeast Australia. How many Australians are now worrying about the AUKUS nucâ€¦ https://t.co/oYxNhfXW8A</t>
  </si>
  <si>
    <t>countries=['Australia', 'United States of America', 'Canada']
regions=['Australia']
cities=['Melbourne']
other=['AUKUS']</t>
  </si>
  <si>
    <t>['AUKUS']</t>
  </si>
  <si>
    <t>2021-09-22 13:15:35+00:00</t>
  </si>
  <si>
    <t>Earthquake M6.5 - Near Managua, Managua, Nicaragua - Wed, 22 Sep 2021 09:57:11 UTC (04:57 CDT) - 3 hours ago
more iâ€¦ https://t.co/5dMcxzhh6P</t>
  </si>
  <si>
    <t>countries=['Nicaragua', 'Spain']
regions=['Managua']
cities=['Managua']
other=['Earthquake', 'Wed']</t>
  </si>
  <si>
    <t>['Managua']</t>
  </si>
  <si>
    <t>['Earthquake', 'Wed']</t>
  </si>
  <si>
    <t>{'Nicaragua': ['Managua']}</t>
  </si>
  <si>
    <t>{'Nicaragua': ['Managua'], 'Spain': ['Managua']}</t>
  </si>
  <si>
    <t>[('Managua', 1)]</t>
  </si>
  <si>
    <t>[('Managua', 2)]</t>
  </si>
  <si>
    <t>2021-09-22 13:06:52+00:00</t>
  </si>
  <si>
    <t>RT @USGS_Quakes: Notable quake, preliminary info: M 6.7 - 80 km WSW of Corinto, Nicaragua https://t.co/vfZD6zlqCn</t>
  </si>
  <si>
    <t>countries=['Nicaragua', 'Colombia', 'Brazil']
regions=[]
cities=['Corinto']
other=['WSW']</t>
  </si>
  <si>
    <t>['Corinto']</t>
  </si>
  <si>
    <t>['WSW']</t>
  </si>
  <si>
    <t>{'Colombia': ['Corinto'], 'Brazil': ['Corinto'], 'Nicaragua': ['Corinto']}</t>
  </si>
  <si>
    <t>[('Nicaragua', 1), ('Colombia', 1), ('Brazil', 1)]</t>
  </si>
  <si>
    <t>[('Corinto', 1)]</t>
  </si>
  <si>
    <t>2021-09-22 13:08:47+00:00</t>
  </si>
  <si>
    <t>RT @saltyskin_: @Leo_Puglisi6 @6NewsAU Dans gonna need a bigger earthquake.</t>
  </si>
  <si>
    <t>countries=[]
regions=[]
cities=[]
other=['Leo_Puglisi6']</t>
  </si>
  <si>
    <t>['Leo_Puglisi6']</t>
  </si>
  <si>
    <t>2021-09-22 13:10:00+00:00</t>
  </si>
  <si>
    <t>The Philippine Institute of Volcanology and Seismology (Phivolcs) will inaugurate its Mindanao cluster center for eâ€¦ https://t.co/x1CrA7g23g</t>
  </si>
  <si>
    <t>countries=[]
regions=[]
cities=[]
other=['Philippine Institute', 'Volcanology', 'Seismology', 'Phivolcs']</t>
  </si>
  <si>
    <t>['Philippine Institute', 'Volcanology', 'Seismology', 'Phivolcs']</t>
  </si>
  <si>
    <t>2021-09-22 13:04:39+00:00</t>
  </si>
  <si>
    <t>RT @theYoungCenter: A presidential assassination, continuing food insecurity, and a devastating earthquake have forced thousands of Haitianâ€¦</t>
  </si>
  <si>
    <t>2021-09-22 13:16:11+00:00</t>
  </si>
  <si>
    <t>RT @DamienCWalker: @JacktheInsider The folks over at telegram have blown this thing wide open https://t.co/TFoGsncp28</t>
  </si>
  <si>
    <t>2021-09-22 13:16:57+00:00</t>
  </si>
  <si>
    <t>RT @BummerTyler: Chapel Street - Victoria. #earthquake https://t.co/5NibKRjLEj</t>
  </si>
  <si>
    <t>countries=['Canada', 'Philippines', 'United States of America', 'Malaysia', 'Chile', 'Argentina', 'Romania', 'Malta', 'Ukraine', 'Mexico', 'United Kingdom', 'El Salvador', 'New Zealand', 'Egypt', "People's Republic of China", 'Moldova']
regions=[]
cities=['Victoria']
other=['Chapel Street']</t>
  </si>
  <si>
    <t>['Chapel Street']</t>
  </si>
  <si>
    <t>{'Canada': ['Victoria'], 'Philippines': ['Victoria'], 'United States of America': ['Victoria'], 'Malaysia': ['Victoria'], 'Chile': ['Victoria'], 'Argentina': ['Victoria'], 'Romania': ['Victoria'], 'Malta': ['Victoria'], 'Ukraine': ['Victoria'], 'Mexico': ['Victoria'], 'United Kingdom': ['Victoria'], 'El Salvador': ['Victoria'], 'New Zealand': ['Victoria'], 'Egypt': ['Victoria'], "People's Republic of China": ['Victoria'], 'Moldova': ['Victoria']}</t>
  </si>
  <si>
    <t>[('Canada', 1), ('Philippines', 1), ('United States of America', 1), ('Malaysia', 1), ('Chile', 1), ('Argentina', 1), ('Romania', 1), ('Malta', 1), ('Ukraine', 1), ('Mexico', 1), ('United Kingdom', 1), ('El Salvador', 1), ('New Zealand', 1), ('Egypt', 1), ("People's Republic of China", 1), ('Moldova', 1)]</t>
  </si>
  <si>
    <t>2021-09-22 13:05:51+00:00</t>
  </si>
  <si>
    <t>RT @couriermail: In Thursday's #CourierMail Victoria's perfect storm of earthquake, protests and #Covid19 #Covid19Vic #Covid19Aus https://tâ€¦</t>
  </si>
  <si>
    <t>Australia</t>
  </si>
  <si>
    <t>countries=[]
regions=[]
cities=[]
other=['CourierMail Victoria', 'Covid19Vic']</t>
  </si>
  <si>
    <t>['CourierMail Victoria', 'Covid19Vic']</t>
  </si>
  <si>
    <t>RT @Staff_Commodore: Wow!
Big Earthquake in Australia 
5.8 Quake north of Melbourne 
Crazy Days my friends https://t.co/R8LSEkq1Mg</t>
  </si>
  <si>
    <t>countries=['Australia']
regions=['Australia']
cities=[]
other=['Melbourne Crazy']</t>
  </si>
  <si>
    <t>['Melbourne Crazy']</t>
  </si>
  <si>
    <t>2021-09-22 13:12:14+00:00</t>
  </si>
  <si>
    <t>#Earthquake M4.3 NEAR COAST OF NICARAGUA 10mins ago 22 Sep 13:01 UTC - report/info: 
https://t.co/bvTTK5WAKf</t>
  </si>
  <si>
    <t>countries=[]
regions=[]
cities=[]
other=['Earthquake', 'UTC']</t>
  </si>
  <si>
    <t>['Earthquake', 'UTC']</t>
  </si>
  <si>
    <t>2021-09-22 13:05:01+00:00</t>
  </si>
  <si>
    <t>#earthquake
Hello! Ladies and Gentleman
Just look into our Vast designs of Mug, Mobile covers, 
T-shirts, Lockets,â€¦ https://t.co/Hd3eeD2MJl</t>
  </si>
  <si>
    <t>countries=['United States of America']
regions=[]
cities=['Mobile']
other=['Hello', 'Gentleman Just', 'Mug', 'Lockets']</t>
  </si>
  <si>
    <t>['Mobile']</t>
  </si>
  <si>
    <t>['Hello', 'Gentleman Just', 'Mug', 'Lockets']</t>
  </si>
  <si>
    <t>{'United States of America': ['Mobile']}</t>
  </si>
  <si>
    <t>[('Mobile', 1)]</t>
  </si>
  <si>
    <t>2021-09-22 13:13:37+00:00</t>
  </si>
  <si>
    <t>RT @MrJoeKenya: I feel like slapping someone, watch me ðŸ¤£ðŸ¤£ðŸ¤£
#MrJoememes #slap #earthquake #BBNaija #MusaliaNaWamama #BebaBaba #TubboSpace #â€¦</t>
  </si>
  <si>
    <t>countries=[]
regions=[]
cities=[]
other=['MrJoememes', 'BBNaija', 'MusaliaNaWamama', 'BebaBaba', 'TubboSpace']</t>
  </si>
  <si>
    <t>['MrJoememes', 'BBNaija', 'MusaliaNaWamama', 'BebaBaba', 'TubboSpace']</t>
  </si>
  <si>
    <t>2021-09-22 13:13:34+00:00</t>
  </si>
  <si>
    <t>RT @TheAustoday: #melbourneearthquake - This video is doing rounds in social media groups. It is claimed to be from #ChapalSt https://t.co/â€¦</t>
  </si>
  <si>
    <t>countries=[]
regions=[]
cities=[]
other=['ChapalSt']</t>
  </si>
  <si>
    <t>['ChapalSt']</t>
  </si>
  <si>
    <t>2021-09-22 13:06:30+00:00</t>
  </si>
  <si>
    <t>RT @JonesModerator: Daniel Andrews said I WILL LEAD https://t.co/kFFD4qqnUw</t>
  </si>
  <si>
    <t>countries=[]
regions=[]
cities=[]
other=['Daniel Andrews']</t>
  </si>
  <si>
    <t>['Daniel Andrews']</t>
  </si>
  <si>
    <t>2021-09-22 13:11:11+00:00</t>
  </si>
  <si>
    <t>RT @a911man: Shaken but not stirred - woken in my tower apartment swaying &amp;amp; shaking in a 5.8 mag earthquake, Violent marches yesterday &amp;amp; moâ€¦</t>
  </si>
  <si>
    <t>countries=[]
regions=[]
cities=[]
other=['Violent']</t>
  </si>
  <si>
    <t>['Violent']</t>
  </si>
  <si>
    <t>2021-09-22 13:14:08+00:00</t>
  </si>
  <si>
    <t>@LachieB_1 I remember the one time there was an earthquake in my home town for the first time in like 60 years. Thaâ€¦ https://t.co/s3asVn9093</t>
  </si>
  <si>
    <t>2021-09-22 13:14:57+00:00</t>
  </si>
  <si>
    <t>RT @Caroline_Winter: Just inâ€¦ #earthquake https://t.co/nsiKV10Okg</t>
  </si>
  <si>
    <t>2021-09-22 13:12:40+00:00</t>
  </si>
  <si>
    <t>#EarthquakeVIC #earthquake #Melbourneprotest
is Jumanji 13 over yet</t>
  </si>
  <si>
    <t>countries=[]
regions=[]
cities=[]
other=['EarthquakeVIC']</t>
  </si>
  <si>
    <t>['EarthquakeVIC']</t>
  </si>
  <si>
    <t>2021-09-22 13:15:02+00:00</t>
  </si>
  <si>
    <t>RT @USGS_Idaho: M 3.2 #earthquake 13 km NW of Stanley, #Idaho: https://t.co/01Sm5HXNyO</t>
  </si>
  <si>
    <t>countries=['United States of America', 'United Kingdom', 'Australia', "People's Republic of China", 'Canada', 'Egypt']
regions=[]
cities=['Stanley']
other=[]</t>
  </si>
  <si>
    <t>['Stanley']</t>
  </si>
  <si>
    <t>{'United States of America': ['Stanley'], 'United Kingdom': ['Stanley'], 'Australia': ['Stanley'], "People's Republic of China": ['Stanley'], 'Canada': ['Stanley'], 'Egypt': ['Stanley']}</t>
  </si>
  <si>
    <t>[('United States of America', 1), ('United Kingdom', 1), ('Australia', 1), ("People's Republic of China", 1), ('Canada', 1), ('Egypt', 1)]</t>
  </si>
  <si>
    <t>[('Stanley', 1)]</t>
  </si>
  <si>
    <t>RT @vinylsol: The Seven Plagues Of Australia
FIRE (Bushfires, NSW, Victoria)  - tick
FLOOD (Queensland) - tick
DISEASE (Covid, Nationwide)â€¦</t>
  </si>
  <si>
    <t>countries=['Canada', 'Philippines', 'United States of America', 'Malaysia', 'Chile', 'Argentina', 'Romania', 'Malta', 'Ukraine', 'Mexico', 'United Kingdom', 'El Salvador', 'New Zealand', 'Egypt', "People's Republic of China", 'Moldova']
regions=[]
cities=['Victoria', 'Queensland']
other=['Seven Plagues Of Australia', 'Bushfires', 'NSW', 'FLOOD', 'DISEASE', 'Covid', 'Nationwide']</t>
  </si>
  <si>
    <t>['Victoria', 'Queensland']</t>
  </si>
  <si>
    <t>['Seven Plagues Of Australia', 'Bushfires', 'NSW', 'FLOOD', 'DISEASE', 'Covid', 'Nationwide']</t>
  </si>
  <si>
    <t>{'Canada': ['Victoria'], 'Philippines': ['Victoria'], 'United States of America': ['Victoria', 'Queensland'], 'Malaysia': ['Victoria'], 'Chile': ['Victoria'], 'Argentina': ['Victoria'], 'Romania': ['Victoria'], 'Malta': ['Victoria'], 'Ukraine': ['Victoria'], 'Mexico': ['Victoria'], 'United Kingdom': ['Victoria'], 'El Salvador': ['Victoria'], 'New Zealand': ['Victoria'], 'Egypt': ['Victoria'], "People's Republic of China": ['Victoria'], 'Moldova': ['Victoria']}</t>
  </si>
  <si>
    <t>[('Victoria', 1), ('Queensland', 1)]</t>
  </si>
  <si>
    <t>2021-09-22 13:11:55+00:00</t>
  </si>
  <si>
    <t>Update Info Earthquake 71.09 km of Bajos CastaÃ±ones (Nicaragua) - 4.30m/26km - 22/09/2021 13:11:55 UTC (INET/Updateâ€¦ https://t.co/YlHRiiBiNI</t>
  </si>
  <si>
    <t>countries=['Nicaragua']
regions=[]
cities=[]
other=['Update', 'Info', 'Bajos CastaÃ±ones']</t>
  </si>
  <si>
    <t>['Update', 'Info', 'Bajos CastaÃ±ones']</t>
  </si>
  <si>
    <t>2021-09-22 13:08:45+00:00</t>
  </si>
  <si>
    <t>#earthquake What a surprise.</t>
  </si>
  <si>
    <t>RT @stevek1695: Sorry guys, that wasnâ€™t an earthquake, I just let my cock hit the floor by accident xx</t>
  </si>
  <si>
    <t>countries=[]
regions=[]
cities=[]
other=['Sorry']</t>
  </si>
  <si>
    <t>['Sorry']</t>
  </si>
  <si>
    <t>2021-09-22 13:12:55+00:00</t>
  </si>
  <si>
    <t>2âƒ£ You receive a major earthquake alert on your phone. Do you tweet? Or do you seek cover?
Pls seek cover from theâ€¦ https://t.co/4tppvqSMGK</t>
  </si>
  <si>
    <t>THIS MORNING - a prelim magnitude M6.5 earthquake has occurred 78 km SW of Jiquilillo, NICARAGUA.  Shown: a screensâ€¦ https://t.co/mJSHOaL4x2</t>
  </si>
  <si>
    <t>countries=['Nicaragua']
regions=[]
cities=[]
other=['Jiquilillo', 'NICARAGUA', 'Shown']</t>
  </si>
  <si>
    <t>['Jiquilillo', 'NICARAGUA', 'Shown']</t>
  </si>
  <si>
    <t>2021-09-22 13:05:09+00:00</t>
  </si>
  <si>
    <t>The Rock Engineering Group specialize in the rock engineering fields of slope stabilization and rehabilitation, rocâ€¦ https://t.co/mCw6OdrJFc</t>
  </si>
  <si>
    <t>countries=['United States of America']
regions=[]
cities=['Rock']
other=[]</t>
  </si>
  <si>
    <t>['Rock']</t>
  </si>
  <si>
    <t>{'United States of America': ['Rock']}</t>
  </si>
  <si>
    <t>[('Rock', 1)]</t>
  </si>
  <si>
    <t>2021-09-22 13:06:59+00:00</t>
  </si>
  <si>
    <t>Australia struck by magnitude 5.9Â earthquake https://t.co/8UTRd91LAn</t>
  </si>
  <si>
    <t>2021-09-22 13:17:16+00:00</t>
  </si>
  <si>
    <t>This is so terribly sad. So many Haitians wound up in Mexico after the 2010 earthquake and setup shanty towns nearâ€¦ https://t.co/hYZK8seWFL</t>
  </si>
  <si>
    <t>countries=['Mexico', 'Philippines', 'United States of America', 'Australia']
regions=['Mexico']
cities=['Mexico']
other=[]</t>
  </si>
  <si>
    <t>['Mexico']</t>
  </si>
  <si>
    <t>{'Mexico': ['Mexico']}</t>
  </si>
  <si>
    <t>{'Philippines': ['Mexico'], 'United States of America': ['Mexico'], 'Australia': ['Mexico']}</t>
  </si>
  <si>
    <t>[('Mexico', 1), ('Philippines', 1), ('United States of America', 1), ('Australia', 1)]</t>
  </si>
  <si>
    <t>[('Mexico', 1)]</t>
  </si>
  <si>
    <t>2021-09-22 13:18:01+00:00</t>
  </si>
  <si>
    <t>A 5.6 magnitude earthquake occurred 44.12mi SW of Corinto, Nicaragua. Details: https://t.co/rilbkVM2xL Map: https://t.co/GVS21vXNQE</t>
  </si>
  <si>
    <t>countries=['Nicaragua', 'Colombia', 'Brazil']
regions=[]
cities=['Corinto']
other=[]</t>
  </si>
  <si>
    <t>2021-09-22 13:16:23+00:00</t>
  </si>
  <si>
    <t>To say I shat myself is an understatement ðŸ˜¬ðŸ˜‚</t>
  </si>
  <si>
    <t>2021-09-22 13:11:03+00:00</t>
  </si>
  <si>
    <t>@IMudlet @illmakelamb @Chortling_Man @Peterrevo16 @imkimaaron @Dar42 @Tsunami_64 @gw_barrett @D1scoJerrysâ€¦ https://t.co/aaUstkpXyy</t>
  </si>
  <si>
    <t>countries=[]
regions=[]
cities=[]
other=['IMudlet', 'Dar42']</t>
  </si>
  <si>
    <t>['IMudlet', 'Dar42']</t>
  </si>
  <si>
    <t>2021-09-22 13:07:55+00:00</t>
  </si>
  <si>
    <t>M 3.2 #earthquake 13 km NW of Stanley, #Idaho: https://t.co/01Sm5HXNyO</t>
  </si>
  <si>
    <t>2021-09-22 13:11:15+00:00</t>
  </si>
  <si>
    <t>This was 2020 at the Mexico-Guatemala border. The immigrants have been held there per Donald. People ask how Haitiaâ€¦ https://t.co/dfvvgoYdwr</t>
  </si>
  <si>
    <t>countries=['Australia', 'United States of America']
regions=[]
cities=['Donald']
other=[]</t>
  </si>
  <si>
    <t>['Donald']</t>
  </si>
  <si>
    <t>{'Australia': ['Donald'], 'United States of America': ['Donald']}</t>
  </si>
  <si>
    <t>[('Australia', 1), ('United States of America', 1)]</t>
  </si>
  <si>
    <t>[('Donald', 1)]</t>
  </si>
  <si>
    <t>2021-09-22 13:07:12+00:00</t>
  </si>
  <si>
    <t>RT @LMJCsTT: Earthquake M5.6 - Near Managua, Managua, Nicaragua - Wed, 22 Sep 2021 12:57:03 UTC (07:57 CDT) - 8 minutes ago
more info: httpâ€¦</t>
  </si>
  <si>
    <t>countries=['Nicaragua', 'Spain']
regions=['Managua']
cities=['Managua']
other=['Earthquake M5.6', 'Wed']</t>
  </si>
  <si>
    <t>['Earthquake M5.6', 'Wed']</t>
  </si>
  <si>
    <t>2021-09-22 13:09:15+00:00</t>
  </si>
  <si>
    <t>Strong #earthquake 5.9 strikes Melbourne, Australiaâ—ï¸
ðŸ“Important and general announcement about the solution to stâ€¦ https://t.co/cIHHGG4CoK</t>
  </si>
  <si>
    <t>countries=['Australia', 'United States of America', 'Canada']
regions=[]
cities=['Melbourne', 'Strong']
other=[]</t>
  </si>
  <si>
    <t>['Melbourne', 'Strong']</t>
  </si>
  <si>
    <t>{'Australia': ['Melbourne'], 'United States of America': ['Melbourne', 'Strong'], 'Canada': ['Melbourne']}</t>
  </si>
  <si>
    <t>[('Strong', 1), ('Melbourne', 1)]</t>
  </si>
  <si>
    <t>@somewherein84 There was no disaster plan for the pandemic, so the assumption is there is not disaster plan for earâ€¦ https://t.co/hoIEKP56CQ</t>
  </si>
  <si>
    <t>RT @PeterKalla1: An earth tremor has been felt across Australia's south-east coast, including Melbourne, regional Victoria, Canberra and Neâ€¦</t>
  </si>
  <si>
    <t>countries=['Australia', 'Canada', 'United States of America', 'Philippines', 'Malaysia', 'Chile', 'Argentina', 'Romania', 'Malta', 'Ukraine', 'Mexico', 'United Kingdom', 'El Salvador', 'New Zealand', 'Egypt', "People's Republic of China", 'Moldova']
regions=['Victoria', 'Australia']
cities=['Melbourne', 'Canberra', 'Victoria']
other=[]</t>
  </si>
  <si>
    <t>['Victoria', 'Australia']</t>
  </si>
  <si>
    <t>['Melbourne', 'Canberra', 'Victoria']</t>
  </si>
  <si>
    <t>{'Australia': ['Victoria', 'Australia']}</t>
  </si>
  <si>
    <t>{'Australia': ['Melbourne', 'Canberra'], 'Canada': ['Victoria', 'Melbourne'], 'United States of America': ['Melbourne', 'Victoria'], 'Philippines': ['Victoria'], 'Malaysia': ['Victoria'], 'Chile': ['Victoria'], 'Argentina': ['Victoria'], 'Romania': ['Victoria'], 'Malta': ['Victoria'], 'Ukraine': ['Victoria'], 'Mexico': ['Victoria'], 'United Kingdom': ['Victoria'], 'El Salvador': ['Victoria'], 'New Zealand': ['Victoria'], 'Egypt': ['Victoria'], "People's Republic of China": ['Victoria'], 'Moldova': ['Victoria']}</t>
  </si>
  <si>
    <t>['Melbourne, Victoria, Australia']</t>
  </si>
  <si>
    <t>[('Australia', 1), ('Canada', 1), ('United States of America', 1), ('Philippines', 1), ('Malaysia', 1), ('Chile', 1), ('Argentina', 1), ('Romania', 1), ('Malta', 1), ('Ukraine', 1), ('Mexico', 1), ('United Kingdom', 1), ('El Salvador', 1), ('New Zealand', 1), ('Egypt', 1), ("People's Republic of China", 1), ('Moldova', 1)]</t>
  </si>
  <si>
    <t>[('Victoria', 1), ('Australia', 1)]</t>
  </si>
  <si>
    <t>[('Melbourne', 1), ('Victoria', 1), ('Canberra', 1)]</t>
  </si>
  <si>
    <t>2021-09-22 13:10:15+00:00</t>
  </si>
  <si>
    <t>*TREMOR*</t>
  </si>
  <si>
    <t>countries=[]
regions=[]
cities=[]
other=['TREMOR']</t>
  </si>
  <si>
    <t>['TREMOR']</t>
  </si>
  <si>
    <t>@SoulReadr @johnyD69 @OzraeliAvi *aura
Also, what makes you think it wasn't the violent riots that made whatever Goâ€¦ https://t.co/jX9YCutQfO</t>
  </si>
  <si>
    <t>countries=[]
regions=[]
cities=[]
other=['SoulReadr']</t>
  </si>
  <si>
    <t>['SoulReadr']</t>
  </si>
  <si>
    <t>RT @Peter_Fitz: Just when Victoria thinks they have seen it all...
Victoria hit by earthquake as buildings shake from Melbourne to Canberrâ€¦</t>
  </si>
  <si>
    <t>countries=['Australia', 'Canada', 'United States of America', 'Philippines', 'Malaysia', 'Chile', 'Argentina', 'Romania', 'Malta', 'Ukraine', 'Mexico', 'United Kingdom', 'El Salvador', 'New Zealand', 'Egypt', "People's Republic of China", 'Moldova']
regions=[]
cities=['Melbourne', 'Victoria']
other=[]</t>
  </si>
  <si>
    <t>['Melbourne', 'Victoria']</t>
  </si>
  <si>
    <t>{'Australia': ['Melbourne'], 'Canada': ['Victoria', 'Melbourne'], 'United States of America': ['Melbourne', 'Victoria'], 'Philippines': ['Victoria'], 'Malaysia': ['Victoria'], 'Chile': ['Victoria'], 'Argentina': ['Victoria'], 'Romania': ['Victoria'], 'Malta': ['Victoria'], 'Ukraine': ['Victoria'], 'Mexico': ['Victoria'], 'United Kingdom': ['Victoria'], 'El Salvador': ['Victoria'], 'New Zealand': ['Victoria'], 'Egypt': ['Victoria'], "People's Republic of China": ['Victoria'], 'Moldova': ['Victoria']}</t>
  </si>
  <si>
    <t>[('Victoria', 1), ('Melbourne', 1)]</t>
  </si>
  <si>
    <t>2021-09-22 13:17:58+00:00</t>
  </si>
  <si>
    <t>RT @Bullockswifey: What I love about us Australians !? We have a huge earthquake ( for us anyways ) and instead of getting out of the houseâ€¦</t>
  </si>
  <si>
    <t>2021-09-22 13:17:29+00:00</t>
  </si>
  <si>
    <t>@Bearza76 It's weird to think people living in earthquake-prone countries like Japan supposedly just get used to them.</t>
  </si>
  <si>
    <t>countries=['Japan', 'United States of America', 'Indonesia']
regions=[]
cities=['Japan']
other=[]</t>
  </si>
  <si>
    <t>['Japan']</t>
  </si>
  <si>
    <t>{'Japan': []}</t>
  </si>
  <si>
    <t>{'United States of America': ['Japan'], 'Indonesia': ['Japan']}</t>
  </si>
  <si>
    <t>[('Japan', 1), ('United States of America', 1), ('Indonesia', 1)]</t>
  </si>
  <si>
    <t>[('Japan', 1)]</t>
  </si>
  <si>
    <t>2021-09-22 13:17:30+00:00</t>
  </si>
  <si>
    <t>Why is media reporting #earthquake epicentre as â€œnear Mansfieldâ€? Here are some places that are closer: Woods Pointâ€¦ https://t.co/bkr2cJ6S9s</t>
  </si>
  <si>
    <t>countries=['United States of America', 'Australia', 'United Kingdom']
regions=[]
cities=['Mansfield']
other=['Woods Pointâ€¦']</t>
  </si>
  <si>
    <t>['Mansfield']</t>
  </si>
  <si>
    <t>['Woods Pointâ€¦']</t>
  </si>
  <si>
    <t>{'United States of America': ['Mansfield'], 'Australia': ['Mansfield'], 'United Kingdom': ['Mansfield']}</t>
  </si>
  <si>
    <t>[('United States of America', 1), ('Australia', 1), ('United Kingdom', 1)]</t>
  </si>
  <si>
    <t>[('Mansfield', 1)]</t>
  </si>
  <si>
    <t>2021-09-22 13:17:32+00:00</t>
  </si>
  <si>
    <t>RT @MagdaSzubanski: What the FUCK??!! 
#earthquake #melbourne</t>
  </si>
  <si>
    <t>countries=[]
regions=[]
cities=[]
other=['FUCK']</t>
  </si>
  <si>
    <t>['FUCK']</t>
  </si>
  <si>
    <t>2021-09-22 13:16:04+00:00</t>
  </si>
  <si>
    <t>RT @HardJames70: every soul tremor felt is an â€˜I miss youâ€™</t>
  </si>
  <si>
    <t>2021-09-22 13:04:40+00:00</t>
  </si>
  <si>
    <t>RT @mjrowland68: One final thought for the day for my fellow Melburnians. Lockdownsâ€¦violent protestsâ€¦an empty MCG In September (again)â€¦andâ€¦</t>
  </si>
  <si>
    <t>2021-09-22 13:16:16+00:00</t>
  </si>
  <si>
    <t>In other news, if any marginal seats or Liberal seats need pork barrelling, the Minister for PorkBarrelling is appaâ€¦ https://t.co/rU8NULJeHd</t>
  </si>
  <si>
    <t>countries=['United States of America']
regions=[]
cities=['Liberal']
other=['PorkBarrelling']</t>
  </si>
  <si>
    <t>['Liberal']</t>
  </si>
  <si>
    <t>['PorkBarrelling']</t>
  </si>
  <si>
    <t>{'United States of America': ['Liberal']}</t>
  </si>
  <si>
    <t>[('Liberal', 1)]</t>
  </si>
  <si>
    <t>2021-09-22 13:04:51+00:00</t>
  </si>
  <si>
    <t>RT @DJD_ice: What a surprise, an earthquake goes off EXACTLY where protesting are kicking off with the tyrannic lockdown measures in Melbouâ€¦</t>
  </si>
  <si>
    <t>countries=[]
regions=[]
cities=[]
other=['EXACTLY']</t>
  </si>
  <si>
    <t>['EXACTLY']</t>
  </si>
  <si>
    <t>2021-09-22 13:09:20+00:00</t>
  </si>
  <si>
    <t>RT @Drag0nista: My fave anti-vaxxer on Insta now "being open-minded" about Victorian Govt bringing on earthquake to distract from 'freedom'â€¦</t>
  </si>
  <si>
    <t>countries=[]
regions=[]
cities=[]
other=['Victorian Govt']</t>
  </si>
  <si>
    <t>['Victorian Govt']</t>
  </si>
  <si>
    <t>2021-09-22 13:06:38+00:00</t>
  </si>
  <si>
    <t>RT @11AliveNews: Unusually strong earthquake hits Australia https://t.co/fTu1baqJaZ</t>
  </si>
  <si>
    <t>2021-09-22 13:10:11+00:00</t>
  </si>
  <si>
    <t>RT @telfa: Melbourne ðŸ¤¯ #earthquake https://t.co/QguQBfXDkj</t>
  </si>
  <si>
    <t>2021-09-22 13:07:02+00:00</t>
  </si>
  <si>
    <t>This morning a magnitude-6.5 earthquake was recorded off the coast of Nicaragua
https://t.co/n7fyUQwNn2 https://t.co/8yWIBLZHn1</t>
  </si>
  <si>
    <t>Expected</t>
  </si>
  <si>
    <t>Australia, Melbourne</t>
  </si>
  <si>
    <t>None</t>
  </si>
  <si>
    <t>Melbourne, Brunswick St Fitzroy</t>
  </si>
  <si>
    <t xml:space="preserve">Melbourne </t>
  </si>
  <si>
    <t>mention VictorianCHO</t>
  </si>
  <si>
    <t>Comments</t>
  </si>
  <si>
    <t>This is an example where it sees a capital and assumes it is a city. It seems that the @mention is also removed</t>
  </si>
  <si>
    <t>Nicaragua</t>
  </si>
  <si>
    <t>Nicaragua, Lean</t>
  </si>
  <si>
    <t>It seems it can read hashtags</t>
  </si>
  <si>
    <t>Haiti</t>
  </si>
  <si>
    <t>NSW, Victoria</t>
  </si>
  <si>
    <t>Chapel Street Melbourne</t>
  </si>
  <si>
    <t>Victoria, Melbourne, Canberra</t>
  </si>
  <si>
    <t>Coso Junction, CA</t>
  </si>
  <si>
    <t>It registered CA as Canada</t>
  </si>
  <si>
    <t>Here it seems fine with the capitalisation</t>
  </si>
  <si>
    <t>Canary Islands, Melbourne</t>
  </si>
  <si>
    <t>NICARAGUA</t>
  </si>
  <si>
    <t>Did not take the Canary Islands complete text</t>
  </si>
  <si>
    <t>Capitalisation of the place impacted the classification</t>
  </si>
  <si>
    <t>it didn’t register Melbourne perhaps because of the w infront of it</t>
  </si>
  <si>
    <t>Mansfield</t>
  </si>
  <si>
    <t>UK, US</t>
  </si>
  <si>
    <t>Mansfield, VIC</t>
  </si>
  <si>
    <t>Melbourne's West Gate Freeway</t>
  </si>
  <si>
    <t>melbourne</t>
  </si>
  <si>
    <t>European</t>
  </si>
  <si>
    <t xml:space="preserve">Australia </t>
  </si>
  <si>
    <t>IndiaBehind Threats</t>
  </si>
  <si>
    <t xml:space="preserve">This is probably most likely not going to be found. Didn’t expand the hashtags. </t>
  </si>
  <si>
    <t xml:space="preserve">Didn’t do the extended text. Can take this out. </t>
  </si>
  <si>
    <t>Managua x 2, Nicaragua</t>
  </si>
  <si>
    <t>Is Managua a region and a city?</t>
  </si>
  <si>
    <t>Corinto, Nicaragua</t>
  </si>
  <si>
    <t>Mindanao, Phillipine</t>
  </si>
  <si>
    <t>Phillipine is not Phillipines so that’s why it might have not picked it up</t>
  </si>
  <si>
    <t>Haitian</t>
  </si>
  <si>
    <t>Not a country so can disregard</t>
  </si>
  <si>
    <t>Chapel Street, Victoria</t>
  </si>
  <si>
    <t>Victoria's</t>
  </si>
  <si>
    <t>#melbourneearthquake, ChapalSt</t>
  </si>
  <si>
    <t>VIC, Melbourne</t>
  </si>
  <si>
    <t>Stanley, Idaho</t>
  </si>
  <si>
    <t>Australia, NSW, Victoria, Queensland</t>
  </si>
  <si>
    <t>Bajos CastaÃ±ones, Nicaragua</t>
  </si>
  <si>
    <t>Jiquilillo, Nicaragua</t>
  </si>
  <si>
    <t>Capitalisation issue</t>
  </si>
  <si>
    <t>Haitian, Mexico</t>
  </si>
  <si>
    <t>Haitian is not a country. Not taken. Limit to gazeteer</t>
  </si>
  <si>
    <t>Hashtag issue</t>
  </si>
  <si>
    <t>Mexico-Guatemala, Haitian</t>
  </si>
  <si>
    <t>Near Managua, Managua, Nicaragua</t>
  </si>
  <si>
    <t>Australia's, Melbourne, Victoria, Canberra</t>
  </si>
  <si>
    <t>Didn’t pick up Canberra. Might be because of end of sentence</t>
  </si>
  <si>
    <t>Australians</t>
  </si>
  <si>
    <t>But this is not a country</t>
  </si>
  <si>
    <t>Japan</t>
  </si>
  <si>
    <t>Mansfield, Wood Point</t>
  </si>
  <si>
    <t>Is Wood Point a place?</t>
  </si>
  <si>
    <t>Melburnians</t>
  </si>
  <si>
    <t>Slang</t>
  </si>
  <si>
    <t>It did pick up Vicotrian Gov</t>
  </si>
  <si>
    <t>If it correctly predicted</t>
  </si>
  <si>
    <t>Correctly extracted</t>
  </si>
  <si>
    <t>True Positive</t>
  </si>
  <si>
    <t>False Positive</t>
  </si>
  <si>
    <t>Predicted #</t>
  </si>
  <si>
    <t>Expected #</t>
  </si>
  <si>
    <t>False positive</t>
  </si>
  <si>
    <t>False negative</t>
  </si>
  <si>
    <t>Did not register abbreviations of region. Need to have specific Australian gazeteer</t>
  </si>
  <si>
    <t>False Negative</t>
  </si>
  <si>
    <t>Tagging issue. the capitalisation of Near and Coast before Nicaragua caused an issue.</t>
  </si>
  <si>
    <t>Tagging issue. The capitalisation caused an issue. It does not seem to identify multiple stuff as a city or street? Does it even do streets?</t>
  </si>
  <si>
    <t>False postive</t>
  </si>
  <si>
    <t>-</t>
  </si>
  <si>
    <t>Hashtag issue. It recognised the hashtags but probably using the wording of the sentence. Recoginised as other</t>
  </si>
  <si>
    <t>Hashtag issue. Can disregared. Hashtag problem</t>
  </si>
  <si>
    <t>Correctly predict if region or city</t>
  </si>
  <si>
    <t>Truepositive</t>
  </si>
  <si>
    <t>SUM</t>
  </si>
  <si>
    <t xml:space="preserve">Precision  </t>
  </si>
  <si>
    <t xml:space="preserve">Recall  </t>
  </si>
  <si>
    <t xml:space="preserve">F1 </t>
  </si>
  <si>
    <t>False neg</t>
  </si>
  <si>
    <t>Precision</t>
  </si>
  <si>
    <t>Recall</t>
  </si>
  <si>
    <t>F1</t>
  </si>
  <si>
    <t>True Negative</t>
  </si>
  <si>
    <t>Precision = True positive/(true pos+false pos)</t>
  </si>
  <si>
    <t>Recall = True pos / (True pos + False Neg)</t>
  </si>
  <si>
    <t>It correctly identified the Australia's</t>
  </si>
  <si>
    <t>Expected Method 2</t>
  </si>
  <si>
    <t>Correctly Extracted Method 2</t>
  </si>
  <si>
    <t>LeÃ³n, Nicaragua</t>
  </si>
  <si>
    <t xml:space="preserve">Haiti </t>
  </si>
  <si>
    <t xml:space="preserve">Chapel Street Melbourne </t>
  </si>
  <si>
    <t>UK-US</t>
  </si>
  <si>
    <t>IndiaBehindThreats</t>
  </si>
  <si>
    <t>Managua, Managua, Nicaragua</t>
  </si>
  <si>
    <t xml:space="preserve">Missing Brunswick St. </t>
  </si>
  <si>
    <t>Missed Victoria</t>
  </si>
  <si>
    <t>False pos + False neg</t>
  </si>
  <si>
    <t xml:space="preserve">It registered the ' in Melbourne's but not the correct address? </t>
  </si>
  <si>
    <t>Melbourne, Melbourne's West Gate Freeway</t>
  </si>
  <si>
    <t>Correct but added extra</t>
  </si>
  <si>
    <t>Extracted correctly but didn’t classify it correctly as Victoria is a region</t>
  </si>
  <si>
    <t xml:space="preserve">Didn’t seem to pick up. It only picked up a compound entity. </t>
  </si>
  <si>
    <t>Compound entity</t>
  </si>
  <si>
    <t xml:space="preserve">The capitalised Nicaragua confused the model. </t>
  </si>
  <si>
    <t>Mexico-Guatemala</t>
  </si>
  <si>
    <t>The hypen might be an issue and haitian is not the spelling of Haiti. This is False pos and False neg</t>
  </si>
  <si>
    <t>Method 1</t>
  </si>
  <si>
    <t>Method 2</t>
  </si>
  <si>
    <t>No duplicates</t>
  </si>
  <si>
    <t>Aus</t>
  </si>
  <si>
    <t>Victoria</t>
  </si>
  <si>
    <t>US</t>
  </si>
  <si>
    <t>AUs</t>
  </si>
  <si>
    <t>Multiple</t>
  </si>
  <si>
    <t>Europe</t>
  </si>
  <si>
    <t>India</t>
  </si>
  <si>
    <t>Phillipine</t>
  </si>
  <si>
    <t>No of Aus Tweets</t>
  </si>
  <si>
    <t>No of Nicaragua Tweets</t>
  </si>
  <si>
    <t>No of US tweets</t>
  </si>
  <si>
    <t>Victoria's, VIC</t>
  </si>
  <si>
    <t>melbourne, ChapalSt</t>
  </si>
  <si>
    <t>Place extracted</t>
  </si>
  <si>
    <t>Hope</t>
  </si>
  <si>
    <t>Of Nicaragua</t>
  </si>
  <si>
    <t>Mexico</t>
  </si>
  <si>
    <t>Benson</t>
  </si>
  <si>
    <t>Phillipine Institute</t>
  </si>
  <si>
    <t>Mobile</t>
  </si>
  <si>
    <t>ChapalSt</t>
  </si>
  <si>
    <t>EarthquakeVIC</t>
  </si>
  <si>
    <t>Stanley</t>
  </si>
  <si>
    <t>Rock</t>
  </si>
  <si>
    <t>Donald</t>
  </si>
  <si>
    <t>Australia, Melbourne, Victoria, Canberra</t>
  </si>
  <si>
    <t>Liberal</t>
  </si>
  <si>
    <t>Victorian Gov</t>
  </si>
  <si>
    <t>Does Exp Method 2 = Place Extracted?</t>
  </si>
  <si>
    <t xml:space="preserve"> Melbourne</t>
  </si>
  <si>
    <t xml:space="preserve"> Brunswick  </t>
  </si>
  <si>
    <t>LeÃ³n</t>
  </si>
  <si>
    <t xml:space="preserve"> Nicaragua</t>
  </si>
  <si>
    <t xml:space="preserve"> Canberra</t>
  </si>
  <si>
    <t>Coso Junction</t>
  </si>
  <si>
    <t xml:space="preserve"> CA</t>
  </si>
  <si>
    <t>Canary</t>
  </si>
  <si>
    <t>Lon</t>
  </si>
  <si>
    <t xml:space="preserve"> VIC Mag</t>
  </si>
  <si>
    <t xml:space="preserve"> Don</t>
  </si>
  <si>
    <t xml:space="preserve"> Dan</t>
  </si>
  <si>
    <t xml:space="preserve"> Australia</t>
  </si>
  <si>
    <t>Managua</t>
  </si>
  <si>
    <t xml:space="preserve"> Managua</t>
  </si>
  <si>
    <t>Corinto</t>
  </si>
  <si>
    <t>Chapel Street</t>
  </si>
  <si>
    <t xml:space="preserve"> Victoria</t>
  </si>
  <si>
    <t>CourierMail Victoria</t>
  </si>
  <si>
    <t xml:space="preserve"> Covid19Vic</t>
  </si>
  <si>
    <t xml:space="preserve"> Melbourne Crazy</t>
  </si>
  <si>
    <t>Seven Plagues of Australia</t>
  </si>
  <si>
    <t xml:space="preserve"> NSW</t>
  </si>
  <si>
    <t xml:space="preserve"> Queensland</t>
  </si>
  <si>
    <t>Bajos CastaÃ±ones</t>
  </si>
  <si>
    <t>Jiquilillo</t>
  </si>
  <si>
    <t xml:space="preserve"> Strong</t>
  </si>
  <si>
    <t xml:space="preserve"> Wood Point</t>
  </si>
  <si>
    <t>Expected 2</t>
  </si>
  <si>
    <t>Predicted 2</t>
  </si>
  <si>
    <t>METHOD 2</t>
  </si>
  <si>
    <t>METHOD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</si>
</sst>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0" borderId="0" xfId="0" applyAlignment="1"/>
    <xf numFmtId="11" fontId="0" fillId="0" borderId="0" xfId="0" applyNumberFormat="1" applyAlignment="1"/>
    <xf numFmtId="0" fontId="16" fillId="0" borderId="0" xfId="0" applyFont="1" applyAlignment="1"/>
    <xf numFmtId="0" fontId="0" fillId="33" borderId="0" xfId="0" applyFill="1" applyAlignment="1"/>
    <xf numFmtId="11" fontId="0" fillId="33" borderId="0" xfId="0" applyNumberFormat="1" applyFill="1" applyAlignment="1"/>
    <xf numFmtId="0" fontId="0" fillId="0" borderId="0" xfId="0" applyFill="1" applyAlignment="1"/>
    <xf numFmtId="0" fontId="0" fillId="0" borderId="0" xfId="0" applyAlignment="1">
      <alignment wrapText="1"/>
    </xf>
    <xf numFmtId="0" fontId="0" fillId="34" borderId="0" xfId="0" applyFill="1" applyAlignment="1"/>
    <xf numFmtId="11" fontId="0" fillId="34" borderId="0" xfId="0" applyNumberFormat="1" applyFill="1" applyAlignment="1"/>
    <xf numFmtId="0" fontId="16" fillId="0" borderId="0" xfId="0" applyFont="1" applyAlignment="1">
      <alignment wrapText="1"/>
    </xf>
    <xf numFmtId="0" fontId="0" fillId="34" borderId="0" xfId="0" applyFill="1"/>
    <xf numFmtId="11" fontId="0" fillId="0" borderId="0" xfId="0" applyNumberFormat="1" applyFill="1" applyAlignment="1"/>
    <xf numFmtId="0" fontId="0" fillId="0" borderId="0" xfId="0" applyFill="1"/>
    <xf numFmtId="0" fontId="17" fillId="34" borderId="0" xfId="0" applyFont="1" applyFill="1" applyAlignment="1"/>
    <xf numFmtId="0" fontId="16" fillId="34"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Shalini Rome" id="{B1E09303-AA9A-44D7-8FF5-B554DA083D34}" userId="Shalini Rome"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S17" dT="2021-12-11T23:33:31.33" personId="{B1E09303-AA9A-44D7-8FF5-B554DA083D34}" id="{08376616-BC6D-472B-87E4-9DE10712FD0F}">
    <text>Positive or negative???</text>
  </threadedComment>
  <threadedComment ref="U17" dT="2021-12-11T23:33:31.33" personId="{B1E09303-AA9A-44D7-8FF5-B554DA083D34}" id="{61F76BC1-646F-4B4A-8E6A-9C02DFE9BDD1}">
    <text>Positive or negative???</text>
  </threadedComment>
  <threadedComment ref="S18" dT="2021-12-11T23:34:11.34" personId="{B1E09303-AA9A-44D7-8FF5-B554DA083D34}" id="{0E4B1532-6C9C-4C48-AB2D-8E2BB22E2AF6}">
    <text>Got 2 correct but one it didnt get</text>
  </threadedComment>
  <threadedComment ref="U18" dT="2021-12-11T23:34:11.34" personId="{B1E09303-AA9A-44D7-8FF5-B554DA083D34}" id="{6A07141C-09AE-4A18-A8FA-2EB3CF236C4A}">
    <text>Got 2 correct but one it didnt get</text>
  </threadedComment>
  <threadedComment ref="S37" dT="2021-12-11T23:39:32.07" personId="{B1E09303-AA9A-44D7-8FF5-B554DA083D34}" id="{2773A901-4514-4771-A8B3-78C5274AE13E}">
    <text>Could be not True Positive</text>
  </threadedComment>
  <threadedComment ref="U37" dT="2021-12-11T23:39:32.07" personId="{B1E09303-AA9A-44D7-8FF5-B554DA083D34}" id="{72929222-374C-4B74-BDD4-F0245F9035E9}">
    <text>Could be not True Positive</text>
  </threadedComment>
  <threadedComment ref="S56" dT="2021-12-11T23:43:19.04" personId="{B1E09303-AA9A-44D7-8FF5-B554DA083D34}" id="{6F9EB79B-250C-466C-85B9-50F6D2279098}">
    <text>It got it but......not correctly.</text>
  </threadedComment>
  <threadedComment ref="U56" dT="2021-12-11T23:43:19.04" personId="{B1E09303-AA9A-44D7-8FF5-B554DA083D34}" id="{1E3EA579-273D-49F7-85AF-072D35D3ACF7}">
    <text>It got it but......not correctly.</text>
  </threadedComment>
  <threadedComment ref="S74" dT="2021-12-11T23:48:02.11" personId="{B1E09303-AA9A-44D7-8FF5-B554DA083D34}" id="{4459F414-A6E5-4205-A300-CE29FCCCFC1D}">
    <text>Is this false neg as Jiquillio is not a city?</text>
  </threadedComment>
  <threadedComment ref="U74" dT="2021-12-11T23:48:02.11" personId="{B1E09303-AA9A-44D7-8FF5-B554DA083D34}" id="{D7753984-C04E-4155-9D9C-356C65831849}">
    <text>Is this false neg as Jiquillio is not a city?</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105"/>
  <sheetViews>
    <sheetView tabSelected="1" topLeftCell="Y7" workbookViewId="0">
      <selection activeCell="AO21" sqref="AO21"/>
    </sheetView>
  </sheetViews>
  <sheetFormatPr defaultRowHeight="14.4" x14ac:dyDescent="0.55000000000000004"/>
  <cols>
    <col min="1" max="1" width="23.41796875" style="1" customWidth="1"/>
    <col min="2" max="6" width="8.83984375" style="1" hidden="1" customWidth="1"/>
    <col min="7" max="7" width="21.26171875" style="1" customWidth="1"/>
    <col min="8" max="8" width="32.15625" style="1" customWidth="1"/>
    <col min="9" max="9" width="16.83984375" style="1" customWidth="1"/>
    <col min="10" max="10" width="16.7890625" style="1" customWidth="1"/>
    <col min="11" max="11" width="8.83984375" style="1"/>
    <col min="12" max="18" width="13" style="1" customWidth="1"/>
    <col min="19" max="19" width="16.5234375" style="1" customWidth="1"/>
    <col min="20" max="20" width="8.15625" style="1" hidden="1" customWidth="1"/>
    <col min="21" max="21" width="12.62890625" style="1" customWidth="1"/>
    <col min="22" max="25" width="13" style="1" customWidth="1"/>
    <col min="26" max="26" width="13" style="1" hidden="1" customWidth="1"/>
    <col min="27" max="27" width="9.7890625" style="1" hidden="1" customWidth="1"/>
    <col min="28" max="28" width="8.83984375" style="1" hidden="1" customWidth="1"/>
    <col min="29" max="29" width="0" style="1" hidden="1" customWidth="1"/>
    <col min="30" max="30" width="12.68359375" style="1" hidden="1" customWidth="1"/>
    <col min="31" max="31" width="11.83984375" style="1" hidden="1" customWidth="1"/>
    <col min="32" max="32" width="11.7890625" style="1" hidden="1" customWidth="1"/>
    <col min="33" max="33" width="14.26171875" style="1" hidden="1" customWidth="1"/>
    <col min="34" max="34" width="12.734375" style="1" hidden="1" customWidth="1"/>
    <col min="35" max="35" width="10" style="1" hidden="1" customWidth="1"/>
    <col min="36" max="36" width="0" style="1" hidden="1" customWidth="1"/>
    <col min="37" max="37" width="13.83984375" style="1" hidden="1" customWidth="1"/>
    <col min="38" max="38" width="10.5234375" style="1" customWidth="1"/>
    <col min="39" max="16384" width="8.83984375" style="1"/>
  </cols>
  <sheetData>
    <row r="1" spans="1:44" s="7" customFormat="1" ht="58.2" customHeight="1" x14ac:dyDescent="0.55000000000000004">
      <c r="B1" s="7" t="s">
        <v>0</v>
      </c>
      <c r="C1" s="7" t="s">
        <v>1</v>
      </c>
      <c r="D1" s="7" t="s">
        <v>2</v>
      </c>
      <c r="E1" s="7" t="s">
        <v>3</v>
      </c>
      <c r="F1" s="7" t="s">
        <v>4</v>
      </c>
      <c r="H1" s="10" t="s">
        <v>5</v>
      </c>
      <c r="I1" s="10" t="s">
        <v>434</v>
      </c>
      <c r="J1" s="10" t="s">
        <v>528</v>
      </c>
      <c r="K1" s="10" t="s">
        <v>440</v>
      </c>
      <c r="L1" s="7" t="s">
        <v>6</v>
      </c>
      <c r="M1" s="10" t="s">
        <v>564</v>
      </c>
      <c r="N1" s="10"/>
      <c r="O1" s="10"/>
      <c r="P1" s="10"/>
      <c r="Q1" s="10"/>
      <c r="R1" s="10" t="s">
        <v>579</v>
      </c>
      <c r="S1" s="7" t="s">
        <v>499</v>
      </c>
      <c r="T1" s="7" t="s">
        <v>498</v>
      </c>
      <c r="U1" s="7" t="s">
        <v>529</v>
      </c>
      <c r="V1" s="7" t="s">
        <v>608</v>
      </c>
      <c r="W1" s="7" t="s">
        <v>609</v>
      </c>
      <c r="X1" s="7" t="s">
        <v>503</v>
      </c>
      <c r="Y1" s="7" t="s">
        <v>502</v>
      </c>
      <c r="Z1" s="7" t="s">
        <v>514</v>
      </c>
      <c r="AA1" s="7" t="s">
        <v>7</v>
      </c>
      <c r="AB1" s="7" t="s">
        <v>8</v>
      </c>
      <c r="AC1" s="7" t="s">
        <v>9</v>
      </c>
      <c r="AD1" s="7" t="s">
        <v>10</v>
      </c>
      <c r="AE1" s="7" t="s">
        <v>11</v>
      </c>
      <c r="AF1" s="7" t="s">
        <v>12</v>
      </c>
      <c r="AG1" s="7" t="s">
        <v>13</v>
      </c>
      <c r="AH1" s="7" t="s">
        <v>14</v>
      </c>
      <c r="AI1" s="7" t="s">
        <v>15</v>
      </c>
    </row>
    <row r="2" spans="1:44" x14ac:dyDescent="0.55000000000000004">
      <c r="A2" s="1">
        <v>304</v>
      </c>
      <c r="B2" s="1">
        <v>304</v>
      </c>
      <c r="C2" s="1">
        <v>304</v>
      </c>
      <c r="D2" s="1">
        <v>471</v>
      </c>
      <c r="E2" s="1" t="s">
        <v>16</v>
      </c>
      <c r="F2" s="2">
        <v>1.44E+18</v>
      </c>
      <c r="G2" s="2" t="s">
        <v>551</v>
      </c>
      <c r="H2" s="1" t="s">
        <v>17</v>
      </c>
      <c r="I2" s="1" t="s">
        <v>435</v>
      </c>
      <c r="J2" s="1" t="s">
        <v>435</v>
      </c>
      <c r="K2" s="1" t="s">
        <v>527</v>
      </c>
      <c r="L2" s="1" t="s">
        <v>21</v>
      </c>
      <c r="M2" s="1" t="s">
        <v>252</v>
      </c>
      <c r="N2" s="1" t="s">
        <v>580</v>
      </c>
      <c r="R2" s="1" t="str">
        <f>IF(J2=M2, "Match", "No match")</f>
        <v>No match</v>
      </c>
      <c r="S2" s="1" t="s">
        <v>500</v>
      </c>
      <c r="T2" s="1" t="s">
        <v>501</v>
      </c>
      <c r="U2" s="1" t="s">
        <v>500</v>
      </c>
      <c r="V2" s="1">
        <v>2</v>
      </c>
      <c r="W2" s="1">
        <v>2</v>
      </c>
      <c r="X2" s="1">
        <v>2</v>
      </c>
      <c r="Y2" s="1">
        <v>2</v>
      </c>
      <c r="AA2" s="1" t="s">
        <v>22</v>
      </c>
      <c r="AB2" s="1" t="s">
        <v>23</v>
      </c>
      <c r="AC2" s="1" t="s">
        <v>19</v>
      </c>
      <c r="AD2" s="1" t="s">
        <v>24</v>
      </c>
      <c r="AE2" s="1" t="s">
        <v>25</v>
      </c>
      <c r="AF2" s="1" t="s">
        <v>19</v>
      </c>
      <c r="AG2" s="1" t="s">
        <v>26</v>
      </c>
      <c r="AH2" s="1" t="s">
        <v>27</v>
      </c>
      <c r="AI2" s="1" t="s">
        <v>28</v>
      </c>
      <c r="AK2" s="3"/>
      <c r="AL2" s="3"/>
      <c r="AM2" s="3" t="s">
        <v>548</v>
      </c>
      <c r="AN2" s="3"/>
      <c r="AP2" s="3" t="s">
        <v>549</v>
      </c>
    </row>
    <row r="3" spans="1:44" x14ac:dyDescent="0.55000000000000004">
      <c r="A3" s="1">
        <v>340</v>
      </c>
      <c r="B3" s="1">
        <v>340</v>
      </c>
      <c r="C3" s="1">
        <v>340</v>
      </c>
      <c r="D3" s="1">
        <v>536</v>
      </c>
      <c r="E3" s="1" t="s">
        <v>29</v>
      </c>
      <c r="F3" s="2">
        <v>1.44E+18</v>
      </c>
      <c r="G3" s="2"/>
      <c r="H3" s="1" t="s">
        <v>30</v>
      </c>
      <c r="I3" s="1" t="s">
        <v>436</v>
      </c>
      <c r="J3" s="1" t="s">
        <v>436</v>
      </c>
      <c r="L3" s="1" t="s">
        <v>18</v>
      </c>
      <c r="M3" s="1" t="s">
        <v>436</v>
      </c>
      <c r="R3" s="1" t="str">
        <f t="shared" ref="R3:R66" si="0">IF(J3=M3, "Match", "No match")</f>
        <v>Match</v>
      </c>
      <c r="S3" s="1" t="s">
        <v>436</v>
      </c>
      <c r="T3" s="1" t="s">
        <v>436</v>
      </c>
      <c r="U3" s="1" t="s">
        <v>436</v>
      </c>
      <c r="V3" s="1">
        <v>0</v>
      </c>
      <c r="W3" s="1">
        <v>0</v>
      </c>
      <c r="X3" s="1">
        <v>0</v>
      </c>
      <c r="Y3" s="1">
        <v>0</v>
      </c>
      <c r="AA3" s="1" t="s">
        <v>19</v>
      </c>
      <c r="AB3" s="1" t="s">
        <v>19</v>
      </c>
      <c r="AC3" s="1" t="s">
        <v>19</v>
      </c>
      <c r="AD3" s="1" t="s">
        <v>20</v>
      </c>
      <c r="AE3" s="1" t="s">
        <v>20</v>
      </c>
      <c r="AF3" s="1" t="s">
        <v>19</v>
      </c>
      <c r="AG3" s="1" t="s">
        <v>19</v>
      </c>
      <c r="AH3" s="1" t="s">
        <v>19</v>
      </c>
      <c r="AI3" s="1" t="s">
        <v>19</v>
      </c>
      <c r="AK3" s="3"/>
      <c r="AL3" s="3"/>
      <c r="AM3" t="s">
        <v>504</v>
      </c>
      <c r="AN3">
        <f>COUNTIF(S2:S101, "False positive")</f>
        <v>9</v>
      </c>
      <c r="AP3" t="s">
        <v>504</v>
      </c>
      <c r="AQ3">
        <f>COUNTIF(U2:U101, "False positive")</f>
        <v>7</v>
      </c>
    </row>
    <row r="4" spans="1:44" s="8" customFormat="1" x14ac:dyDescent="0.55000000000000004">
      <c r="A4" s="8">
        <v>47</v>
      </c>
      <c r="B4" s="8">
        <v>47</v>
      </c>
      <c r="C4" s="8">
        <v>47</v>
      </c>
      <c r="D4" s="8">
        <v>74</v>
      </c>
      <c r="E4" s="8" t="s">
        <v>31</v>
      </c>
      <c r="F4" s="9">
        <v>1.44E+18</v>
      </c>
      <c r="G4" s="2" t="s">
        <v>551</v>
      </c>
      <c r="H4" s="8" t="s">
        <v>32</v>
      </c>
      <c r="I4" s="8" t="s">
        <v>437</v>
      </c>
      <c r="J4" s="8" t="s">
        <v>437</v>
      </c>
      <c r="K4" s="8" t="s">
        <v>536</v>
      </c>
      <c r="L4" s="8" t="s">
        <v>33</v>
      </c>
      <c r="M4" s="8" t="s">
        <v>173</v>
      </c>
      <c r="N4" s="8" t="s">
        <v>581</v>
      </c>
      <c r="R4" s="1" t="str">
        <f t="shared" si="0"/>
        <v>No match</v>
      </c>
      <c r="S4" s="8" t="s">
        <v>505</v>
      </c>
      <c r="T4" s="8" t="s">
        <v>501</v>
      </c>
      <c r="U4" s="8" t="s">
        <v>505</v>
      </c>
      <c r="V4" s="8">
        <v>3</v>
      </c>
      <c r="W4" s="8">
        <v>2</v>
      </c>
      <c r="X4" s="8">
        <v>3</v>
      </c>
      <c r="Y4" s="8">
        <v>2</v>
      </c>
      <c r="AA4" s="8" t="s">
        <v>19</v>
      </c>
      <c r="AB4" s="8" t="s">
        <v>34</v>
      </c>
      <c r="AC4" s="8" t="s">
        <v>19</v>
      </c>
      <c r="AD4" s="8" t="s">
        <v>20</v>
      </c>
      <c r="AE4" s="8" t="s">
        <v>35</v>
      </c>
      <c r="AF4" s="8" t="s">
        <v>19</v>
      </c>
      <c r="AG4" s="8" t="s">
        <v>36</v>
      </c>
      <c r="AH4" s="8" t="s">
        <v>19</v>
      </c>
      <c r="AI4" s="8" t="s">
        <v>37</v>
      </c>
      <c r="AM4" s="11" t="s">
        <v>524</v>
      </c>
      <c r="AN4" s="11">
        <f>COUNTIF(S2:S101, "None")</f>
        <v>33</v>
      </c>
      <c r="AP4" s="11" t="s">
        <v>524</v>
      </c>
      <c r="AQ4" s="11">
        <f>COUNTIF(U2:U101, "None")</f>
        <v>30</v>
      </c>
    </row>
    <row r="5" spans="1:44" x14ac:dyDescent="0.55000000000000004">
      <c r="A5" s="1">
        <v>67</v>
      </c>
      <c r="B5" s="1">
        <v>67</v>
      </c>
      <c r="C5" s="1">
        <v>67</v>
      </c>
      <c r="D5" s="1">
        <v>104</v>
      </c>
      <c r="E5" s="1" t="s">
        <v>38</v>
      </c>
      <c r="F5" s="2">
        <v>1.44E+18</v>
      </c>
      <c r="G5" s="2" t="s">
        <v>551</v>
      </c>
      <c r="H5" s="1" t="s">
        <v>39</v>
      </c>
      <c r="I5" s="1" t="s">
        <v>438</v>
      </c>
      <c r="J5" s="1" t="s">
        <v>173</v>
      </c>
      <c r="L5" s="1" t="s">
        <v>40</v>
      </c>
      <c r="M5" s="1" t="s">
        <v>438</v>
      </c>
      <c r="R5" s="1" t="str">
        <f t="shared" si="0"/>
        <v>No match</v>
      </c>
      <c r="S5" s="1" t="s">
        <v>500</v>
      </c>
      <c r="T5" s="1" t="s">
        <v>501</v>
      </c>
      <c r="U5" s="1" t="s">
        <v>500</v>
      </c>
      <c r="V5" s="1">
        <v>1</v>
      </c>
      <c r="W5" s="1">
        <v>1</v>
      </c>
      <c r="X5" s="1">
        <v>1</v>
      </c>
      <c r="Y5" s="1">
        <v>1</v>
      </c>
      <c r="AA5" s="1" t="s">
        <v>19</v>
      </c>
      <c r="AB5" s="1" t="s">
        <v>23</v>
      </c>
      <c r="AC5" s="1" t="s">
        <v>19</v>
      </c>
      <c r="AD5" s="1" t="s">
        <v>20</v>
      </c>
      <c r="AE5" s="1" t="s">
        <v>25</v>
      </c>
      <c r="AF5" s="1" t="s">
        <v>19</v>
      </c>
      <c r="AG5" s="1" t="s">
        <v>26</v>
      </c>
      <c r="AH5" s="1" t="s">
        <v>19</v>
      </c>
      <c r="AI5" s="1" t="s">
        <v>28</v>
      </c>
      <c r="AM5" t="s">
        <v>515</v>
      </c>
      <c r="AN5">
        <f>COUNTIF(S2:S101, "True Positive")</f>
        <v>29</v>
      </c>
      <c r="AP5" t="s">
        <v>515</v>
      </c>
      <c r="AQ5">
        <f>COUNTIF(U2:U101, "True Positive")</f>
        <v>34</v>
      </c>
    </row>
    <row r="6" spans="1:44" s="6" customFormat="1" x14ac:dyDescent="0.55000000000000004">
      <c r="A6" s="6">
        <v>479</v>
      </c>
      <c r="B6" s="6">
        <v>479</v>
      </c>
      <c r="C6" s="6">
        <v>479</v>
      </c>
      <c r="D6" s="6">
        <v>786</v>
      </c>
      <c r="E6" s="6" t="s">
        <v>41</v>
      </c>
      <c r="F6" s="12">
        <v>1.44E+18</v>
      </c>
      <c r="G6" s="2"/>
      <c r="H6" s="6" t="s">
        <v>42</v>
      </c>
      <c r="I6" s="6" t="s">
        <v>439</v>
      </c>
      <c r="J6" s="6" t="s">
        <v>436</v>
      </c>
      <c r="K6" s="6" t="s">
        <v>441</v>
      </c>
      <c r="L6" s="6" t="s">
        <v>43</v>
      </c>
      <c r="M6" s="6" t="s">
        <v>565</v>
      </c>
      <c r="R6" s="1" t="str">
        <f t="shared" si="0"/>
        <v>No match</v>
      </c>
      <c r="S6" s="6" t="s">
        <v>504</v>
      </c>
      <c r="T6" s="6" t="s">
        <v>501</v>
      </c>
      <c r="U6" s="6" t="s">
        <v>504</v>
      </c>
      <c r="V6" s="6">
        <v>0</v>
      </c>
      <c r="W6" s="6">
        <v>1</v>
      </c>
      <c r="X6" s="6">
        <v>0</v>
      </c>
      <c r="Y6" s="6">
        <v>1</v>
      </c>
      <c r="AA6" s="6" t="s">
        <v>19</v>
      </c>
      <c r="AB6" s="6" t="s">
        <v>44</v>
      </c>
      <c r="AC6" s="6" t="s">
        <v>19</v>
      </c>
      <c r="AD6" s="6" t="s">
        <v>20</v>
      </c>
      <c r="AE6" s="6" t="s">
        <v>45</v>
      </c>
      <c r="AF6" s="6" t="s">
        <v>19</v>
      </c>
      <c r="AG6" s="6" t="s">
        <v>46</v>
      </c>
      <c r="AH6" s="6" t="s">
        <v>19</v>
      </c>
      <c r="AI6" s="6" t="s">
        <v>47</v>
      </c>
      <c r="AM6" s="13" t="s">
        <v>520</v>
      </c>
      <c r="AN6" s="13">
        <f>COUNTIF(S2:S101, "False negative")</f>
        <v>29</v>
      </c>
      <c r="AP6" s="13" t="s">
        <v>520</v>
      </c>
      <c r="AQ6" s="13">
        <f>COUNTIF(U2:U101, "False negative")</f>
        <v>23</v>
      </c>
    </row>
    <row r="7" spans="1:44" x14ac:dyDescent="0.55000000000000004">
      <c r="A7" s="1">
        <v>485</v>
      </c>
      <c r="B7" s="1">
        <v>485</v>
      </c>
      <c r="C7" s="1">
        <v>485</v>
      </c>
      <c r="D7" s="1">
        <v>802</v>
      </c>
      <c r="E7" s="1" t="s">
        <v>48</v>
      </c>
      <c r="F7" s="2">
        <v>1.44E+18</v>
      </c>
      <c r="G7" s="2" t="s">
        <v>551</v>
      </c>
      <c r="H7" s="1" t="s">
        <v>49</v>
      </c>
      <c r="I7" s="1" t="s">
        <v>173</v>
      </c>
      <c r="J7" s="1" t="s">
        <v>173</v>
      </c>
      <c r="L7" s="1" t="s">
        <v>40</v>
      </c>
      <c r="M7" s="6" t="s">
        <v>438</v>
      </c>
      <c r="N7" s="6"/>
      <c r="O7" s="6"/>
      <c r="P7" s="6"/>
      <c r="Q7" s="6"/>
      <c r="R7" s="1" t="str">
        <f t="shared" si="0"/>
        <v>No match</v>
      </c>
      <c r="S7" s="1" t="s">
        <v>500</v>
      </c>
      <c r="T7" s="1" t="s">
        <v>501</v>
      </c>
      <c r="U7" s="1" t="s">
        <v>500</v>
      </c>
      <c r="V7" s="1">
        <v>1</v>
      </c>
      <c r="W7" s="1">
        <v>1</v>
      </c>
      <c r="X7" s="1">
        <v>1</v>
      </c>
      <c r="Y7" s="1">
        <v>1</v>
      </c>
      <c r="AA7" s="1" t="s">
        <v>19</v>
      </c>
      <c r="AB7" s="1" t="s">
        <v>23</v>
      </c>
      <c r="AC7" s="1" t="s">
        <v>19</v>
      </c>
      <c r="AD7" s="1" t="s">
        <v>20</v>
      </c>
      <c r="AE7" s="1" t="s">
        <v>25</v>
      </c>
      <c r="AF7" s="1" t="s">
        <v>19</v>
      </c>
      <c r="AG7" s="1" t="s">
        <v>26</v>
      </c>
      <c r="AH7" s="1" t="s">
        <v>19</v>
      </c>
      <c r="AI7" s="1" t="s">
        <v>28</v>
      </c>
      <c r="AN7" s="1">
        <f>SUM(AN3:AN6)</f>
        <v>100</v>
      </c>
      <c r="AO7" s="1" t="s">
        <v>516</v>
      </c>
      <c r="AQ7" s="1">
        <f>SUM(AQ3:AQ6)</f>
        <v>94</v>
      </c>
      <c r="AR7" s="1" t="s">
        <v>516</v>
      </c>
    </row>
    <row r="8" spans="1:44" x14ac:dyDescent="0.55000000000000004">
      <c r="A8" s="1">
        <v>310</v>
      </c>
      <c r="B8" s="1">
        <v>310</v>
      </c>
      <c r="C8" s="1">
        <v>310</v>
      </c>
      <c r="D8" s="1">
        <v>486</v>
      </c>
      <c r="E8" s="1" t="s">
        <v>50</v>
      </c>
      <c r="F8" s="2">
        <v>1.44E+18</v>
      </c>
      <c r="G8" s="2" t="s">
        <v>442</v>
      </c>
      <c r="H8" s="1" t="s">
        <v>51</v>
      </c>
      <c r="I8" s="1" t="s">
        <v>442</v>
      </c>
      <c r="J8" s="1" t="s">
        <v>442</v>
      </c>
      <c r="L8" s="1" t="s">
        <v>52</v>
      </c>
      <c r="M8" s="6" t="s">
        <v>442</v>
      </c>
      <c r="N8" s="6"/>
      <c r="O8" s="6"/>
      <c r="P8" s="6"/>
      <c r="Q8" s="6"/>
      <c r="R8" s="1" t="str">
        <f t="shared" si="0"/>
        <v>Match</v>
      </c>
      <c r="S8" s="1" t="s">
        <v>500</v>
      </c>
      <c r="T8" s="1" t="s">
        <v>500</v>
      </c>
      <c r="U8" s="1" t="s">
        <v>500</v>
      </c>
      <c r="V8" s="1">
        <v>1</v>
      </c>
      <c r="W8" s="1">
        <v>1</v>
      </c>
      <c r="X8" s="1">
        <v>1</v>
      </c>
      <c r="Y8" s="1">
        <v>1</v>
      </c>
      <c r="AA8" s="1" t="s">
        <v>19</v>
      </c>
      <c r="AB8" s="1" t="s">
        <v>19</v>
      </c>
      <c r="AC8" s="1" t="s">
        <v>19</v>
      </c>
      <c r="AD8" s="1" t="s">
        <v>53</v>
      </c>
      <c r="AE8" s="1" t="s">
        <v>20</v>
      </c>
      <c r="AF8" s="1" t="s">
        <v>19</v>
      </c>
      <c r="AG8" s="1" t="s">
        <v>54</v>
      </c>
      <c r="AH8" s="1" t="s">
        <v>19</v>
      </c>
      <c r="AI8" s="1" t="s">
        <v>19</v>
      </c>
      <c r="AM8" s="3" t="s">
        <v>611</v>
      </c>
    </row>
    <row r="9" spans="1:44" x14ac:dyDescent="0.55000000000000004">
      <c r="A9" s="1">
        <v>31</v>
      </c>
      <c r="B9" s="1">
        <v>31</v>
      </c>
      <c r="C9" s="1">
        <v>31</v>
      </c>
      <c r="D9" s="1">
        <v>43</v>
      </c>
      <c r="E9" s="1" t="s">
        <v>55</v>
      </c>
      <c r="F9" s="2">
        <v>1.44E+18</v>
      </c>
      <c r="G9" s="2" t="s">
        <v>442</v>
      </c>
      <c r="H9" s="1" t="s">
        <v>56</v>
      </c>
      <c r="I9" s="1" t="s">
        <v>443</v>
      </c>
      <c r="J9" s="1" t="s">
        <v>530</v>
      </c>
      <c r="K9" s="1" t="s">
        <v>444</v>
      </c>
      <c r="L9" s="1" t="s">
        <v>57</v>
      </c>
      <c r="M9" s="1" t="s">
        <v>582</v>
      </c>
      <c r="N9" s="1" t="s">
        <v>583</v>
      </c>
      <c r="R9" s="1" t="str">
        <f t="shared" si="0"/>
        <v>No match</v>
      </c>
      <c r="S9" s="1" t="s">
        <v>500</v>
      </c>
      <c r="T9" s="1" t="s">
        <v>501</v>
      </c>
      <c r="U9" s="1" t="s">
        <v>500</v>
      </c>
      <c r="V9" s="1">
        <v>1</v>
      </c>
      <c r="W9" s="1">
        <v>1</v>
      </c>
      <c r="X9" s="1">
        <v>1</v>
      </c>
      <c r="Y9" s="1">
        <v>1</v>
      </c>
      <c r="AA9" s="1" t="s">
        <v>19</v>
      </c>
      <c r="AB9" s="1" t="s">
        <v>58</v>
      </c>
      <c r="AC9" s="1" t="s">
        <v>59</v>
      </c>
      <c r="AD9" s="1" t="s">
        <v>20</v>
      </c>
      <c r="AE9" s="1" t="s">
        <v>60</v>
      </c>
      <c r="AF9" s="1" t="s">
        <v>19</v>
      </c>
      <c r="AG9" s="1" t="s">
        <v>61</v>
      </c>
      <c r="AH9" s="1" t="s">
        <v>19</v>
      </c>
      <c r="AI9" s="1" t="s">
        <v>62</v>
      </c>
      <c r="AM9" t="s">
        <v>525</v>
      </c>
      <c r="AN9"/>
    </row>
    <row r="10" spans="1:44" x14ac:dyDescent="0.55000000000000004">
      <c r="A10" s="1">
        <v>249</v>
      </c>
      <c r="B10" s="1">
        <v>249</v>
      </c>
      <c r="C10" s="1">
        <v>249</v>
      </c>
      <c r="D10" s="1">
        <v>391</v>
      </c>
      <c r="E10" s="1" t="s">
        <v>63</v>
      </c>
      <c r="F10" s="2">
        <v>1.44E+18</v>
      </c>
      <c r="G10" s="2" t="s">
        <v>445</v>
      </c>
      <c r="H10" s="1" t="s">
        <v>64</v>
      </c>
      <c r="I10" s="1" t="s">
        <v>445</v>
      </c>
      <c r="J10" s="1" t="s">
        <v>531</v>
      </c>
      <c r="L10" s="1" t="s">
        <v>65</v>
      </c>
      <c r="M10" s="1" t="s">
        <v>445</v>
      </c>
      <c r="R10" s="1" t="str">
        <f t="shared" si="0"/>
        <v>No match</v>
      </c>
      <c r="S10" s="1" t="s">
        <v>500</v>
      </c>
      <c r="T10" s="1" t="s">
        <v>500</v>
      </c>
      <c r="U10" s="1" t="s">
        <v>500</v>
      </c>
      <c r="V10" s="1">
        <v>1</v>
      </c>
      <c r="W10" s="1">
        <v>1</v>
      </c>
      <c r="X10" s="1">
        <v>1</v>
      </c>
      <c r="Y10" s="1">
        <v>1</v>
      </c>
      <c r="AA10" s="1" t="s">
        <v>19</v>
      </c>
      <c r="AB10" s="1" t="s">
        <v>19</v>
      </c>
      <c r="AC10" s="1" t="s">
        <v>19</v>
      </c>
      <c r="AD10" s="1" t="s">
        <v>66</v>
      </c>
      <c r="AE10" s="1" t="s">
        <v>20</v>
      </c>
      <c r="AF10" s="1" t="s">
        <v>19</v>
      </c>
      <c r="AG10" s="1" t="s">
        <v>67</v>
      </c>
      <c r="AH10" s="1" t="s">
        <v>19</v>
      </c>
      <c r="AI10" s="1" t="s">
        <v>19</v>
      </c>
      <c r="AM10" t="s">
        <v>526</v>
      </c>
      <c r="AN10"/>
    </row>
    <row r="11" spans="1:44" x14ac:dyDescent="0.55000000000000004">
      <c r="A11" s="1">
        <v>90</v>
      </c>
      <c r="B11" s="1">
        <v>90</v>
      </c>
      <c r="C11" s="1">
        <v>90</v>
      </c>
      <c r="D11" s="1">
        <v>137</v>
      </c>
      <c r="E11" s="1" t="s">
        <v>68</v>
      </c>
      <c r="F11" s="2">
        <v>1.44E+18</v>
      </c>
      <c r="G11" s="2"/>
      <c r="H11" s="1" t="s">
        <v>69</v>
      </c>
      <c r="I11" s="1" t="s">
        <v>436</v>
      </c>
      <c r="J11" s="1" t="s">
        <v>436</v>
      </c>
      <c r="L11" s="1" t="s">
        <v>18</v>
      </c>
      <c r="M11" s="1" t="s">
        <v>436</v>
      </c>
      <c r="R11" s="1" t="str">
        <f t="shared" si="0"/>
        <v>Match</v>
      </c>
      <c r="S11" s="1" t="s">
        <v>436</v>
      </c>
      <c r="T11" s="1" t="s">
        <v>436</v>
      </c>
      <c r="U11" s="1" t="s">
        <v>436</v>
      </c>
      <c r="V11" s="1">
        <v>0</v>
      </c>
      <c r="W11" s="1">
        <v>0</v>
      </c>
      <c r="X11" s="1">
        <v>0</v>
      </c>
      <c r="Y11" s="1">
        <v>0</v>
      </c>
      <c r="AA11" s="1" t="s">
        <v>19</v>
      </c>
      <c r="AB11" s="1" t="s">
        <v>19</v>
      </c>
      <c r="AC11" s="1" t="s">
        <v>19</v>
      </c>
      <c r="AD11" s="1" t="s">
        <v>20</v>
      </c>
      <c r="AE11" s="1" t="s">
        <v>20</v>
      </c>
      <c r="AF11" s="1" t="s">
        <v>19</v>
      </c>
      <c r="AG11" s="1" t="s">
        <v>19</v>
      </c>
      <c r="AH11" s="1" t="s">
        <v>19</v>
      </c>
      <c r="AI11" s="1" t="s">
        <v>19</v>
      </c>
      <c r="AM11" t="s">
        <v>517</v>
      </c>
      <c r="AN11">
        <f>AN5/(AN5+AN3)</f>
        <v>0.76315789473684215</v>
      </c>
    </row>
    <row r="12" spans="1:44" s="8" customFormat="1" x14ac:dyDescent="0.55000000000000004">
      <c r="A12" s="8">
        <v>322</v>
      </c>
      <c r="B12" s="8">
        <v>322</v>
      </c>
      <c r="C12" s="8">
        <v>322</v>
      </c>
      <c r="D12" s="8">
        <v>508</v>
      </c>
      <c r="E12" s="8" t="s">
        <v>70</v>
      </c>
      <c r="F12" s="9">
        <v>1.44E+18</v>
      </c>
      <c r="G12" s="2" t="s">
        <v>551</v>
      </c>
      <c r="H12" s="8" t="s">
        <v>71</v>
      </c>
      <c r="I12" s="8" t="s">
        <v>446</v>
      </c>
      <c r="J12" s="8" t="s">
        <v>446</v>
      </c>
      <c r="K12" s="8" t="s">
        <v>506</v>
      </c>
      <c r="L12" s="8" t="s">
        <v>72</v>
      </c>
      <c r="M12" s="8" t="s">
        <v>552</v>
      </c>
      <c r="R12" s="1" t="str">
        <f t="shared" si="0"/>
        <v>No match</v>
      </c>
      <c r="S12" s="8" t="s">
        <v>505</v>
      </c>
      <c r="T12" s="8" t="s">
        <v>501</v>
      </c>
      <c r="U12" s="8" t="s">
        <v>505</v>
      </c>
      <c r="V12" s="8">
        <v>2</v>
      </c>
      <c r="W12" s="8">
        <v>1</v>
      </c>
      <c r="X12" s="8">
        <v>2</v>
      </c>
      <c r="Y12" s="8">
        <v>1</v>
      </c>
      <c r="Z12" s="8">
        <v>0</v>
      </c>
      <c r="AA12" s="8" t="s">
        <v>19</v>
      </c>
      <c r="AB12" s="8" t="s">
        <v>73</v>
      </c>
      <c r="AC12" s="8" t="s">
        <v>19</v>
      </c>
      <c r="AD12" s="8" t="s">
        <v>20</v>
      </c>
      <c r="AE12" s="8" t="s">
        <v>74</v>
      </c>
      <c r="AF12" s="8" t="s">
        <v>19</v>
      </c>
      <c r="AG12" s="8" t="s">
        <v>75</v>
      </c>
      <c r="AH12" s="8" t="s">
        <v>19</v>
      </c>
      <c r="AI12" s="8" t="s">
        <v>76</v>
      </c>
      <c r="AM12" s="11" t="s">
        <v>518</v>
      </c>
      <c r="AN12" s="11">
        <f>AN5/(AN5+AN6)</f>
        <v>0.5</v>
      </c>
    </row>
    <row r="13" spans="1:44" s="4" customFormat="1" x14ac:dyDescent="0.55000000000000004">
      <c r="A13" s="4">
        <v>168</v>
      </c>
      <c r="B13" s="4">
        <v>168</v>
      </c>
      <c r="C13" s="4">
        <v>168</v>
      </c>
      <c r="D13" s="4">
        <v>278</v>
      </c>
      <c r="E13" s="4" t="s">
        <v>77</v>
      </c>
      <c r="F13" s="5">
        <v>1.44E+18</v>
      </c>
      <c r="G13" s="2" t="s">
        <v>551</v>
      </c>
      <c r="H13" s="4" t="s">
        <v>78</v>
      </c>
      <c r="I13" s="4" t="s">
        <v>173</v>
      </c>
      <c r="J13" s="4" t="s">
        <v>438</v>
      </c>
      <c r="K13" s="4" t="s">
        <v>485</v>
      </c>
      <c r="L13" s="4" t="s">
        <v>18</v>
      </c>
      <c r="M13" s="4" t="s">
        <v>436</v>
      </c>
      <c r="R13" s="1" t="str">
        <f t="shared" si="0"/>
        <v>No match</v>
      </c>
      <c r="S13" s="4" t="s">
        <v>505</v>
      </c>
      <c r="T13" s="4" t="s">
        <v>507</v>
      </c>
      <c r="U13" s="4" t="s">
        <v>505</v>
      </c>
      <c r="V13" s="4">
        <v>1</v>
      </c>
      <c r="W13" s="4">
        <v>0</v>
      </c>
      <c r="X13" s="4">
        <v>1</v>
      </c>
      <c r="Y13" s="4">
        <v>0</v>
      </c>
      <c r="AA13" s="4" t="s">
        <v>19</v>
      </c>
      <c r="AB13" s="4" t="s">
        <v>19</v>
      </c>
      <c r="AC13" s="4" t="s">
        <v>19</v>
      </c>
      <c r="AD13" s="4" t="s">
        <v>20</v>
      </c>
      <c r="AE13" s="4" t="s">
        <v>20</v>
      </c>
      <c r="AF13" s="4" t="s">
        <v>19</v>
      </c>
      <c r="AG13" s="4" t="s">
        <v>19</v>
      </c>
      <c r="AH13" s="4" t="s">
        <v>19</v>
      </c>
      <c r="AI13" s="4" t="s">
        <v>19</v>
      </c>
      <c r="AM13"/>
      <c r="AN13"/>
    </row>
    <row r="14" spans="1:44" x14ac:dyDescent="0.55000000000000004">
      <c r="A14" s="1">
        <v>119</v>
      </c>
      <c r="B14" s="1">
        <v>119</v>
      </c>
      <c r="C14" s="1">
        <v>119</v>
      </c>
      <c r="D14" s="1">
        <v>192</v>
      </c>
      <c r="E14" s="1" t="s">
        <v>79</v>
      </c>
      <c r="F14" s="2">
        <v>1.44E+18</v>
      </c>
      <c r="G14" s="2"/>
      <c r="H14" s="1" t="s">
        <v>80</v>
      </c>
      <c r="I14" s="1" t="s">
        <v>436</v>
      </c>
      <c r="J14" s="1" t="s">
        <v>436</v>
      </c>
      <c r="L14" s="1" t="s">
        <v>18</v>
      </c>
      <c r="M14" s="1" t="s">
        <v>436</v>
      </c>
      <c r="R14" s="1" t="str">
        <f t="shared" si="0"/>
        <v>Match</v>
      </c>
      <c r="S14" s="1" t="s">
        <v>436</v>
      </c>
      <c r="T14" s="1" t="s">
        <v>436</v>
      </c>
      <c r="U14" s="1" t="s">
        <v>436</v>
      </c>
      <c r="V14" s="1">
        <v>0</v>
      </c>
      <c r="W14" s="1">
        <v>0</v>
      </c>
      <c r="X14" s="1">
        <v>0</v>
      </c>
      <c r="Y14" s="1">
        <v>0</v>
      </c>
      <c r="AA14" s="1" t="s">
        <v>19</v>
      </c>
      <c r="AB14" s="1" t="s">
        <v>19</v>
      </c>
      <c r="AC14" s="1" t="s">
        <v>19</v>
      </c>
      <c r="AD14" s="1" t="s">
        <v>20</v>
      </c>
      <c r="AE14" s="1" t="s">
        <v>20</v>
      </c>
      <c r="AF14" s="1" t="s">
        <v>19</v>
      </c>
      <c r="AG14" s="1" t="s">
        <v>19</v>
      </c>
      <c r="AH14" s="1" t="s">
        <v>19</v>
      </c>
      <c r="AI14" s="1" t="s">
        <v>19</v>
      </c>
      <c r="AM14" t="s">
        <v>519</v>
      </c>
      <c r="AN14">
        <f>2*(AN11*AN12)/(AN11+AN12)</f>
        <v>0.60416666666666674</v>
      </c>
    </row>
    <row r="15" spans="1:44" x14ac:dyDescent="0.55000000000000004">
      <c r="A15" s="1">
        <v>66</v>
      </c>
      <c r="B15" s="1">
        <v>66</v>
      </c>
      <c r="C15" s="1">
        <v>66</v>
      </c>
      <c r="D15" s="1">
        <v>103</v>
      </c>
      <c r="E15" s="1" t="s">
        <v>38</v>
      </c>
      <c r="F15" s="2">
        <v>1.44E+18</v>
      </c>
      <c r="G15" s="2" t="s">
        <v>442</v>
      </c>
      <c r="H15" s="1" t="s">
        <v>81</v>
      </c>
      <c r="I15" s="1" t="s">
        <v>442</v>
      </c>
      <c r="J15" s="1" t="s">
        <v>442</v>
      </c>
      <c r="L15" s="1" t="s">
        <v>82</v>
      </c>
      <c r="M15" s="1" t="s">
        <v>442</v>
      </c>
      <c r="R15" s="1" t="str">
        <f t="shared" si="0"/>
        <v>Match</v>
      </c>
      <c r="S15" s="1" t="s">
        <v>500</v>
      </c>
      <c r="T15" s="1" t="s">
        <v>500</v>
      </c>
      <c r="U15" s="1" t="s">
        <v>500</v>
      </c>
      <c r="V15" s="1">
        <v>1</v>
      </c>
      <c r="W15" s="1">
        <v>1</v>
      </c>
      <c r="X15" s="1">
        <v>1</v>
      </c>
      <c r="Y15" s="1">
        <v>1</v>
      </c>
      <c r="AA15" s="1" t="s">
        <v>19</v>
      </c>
      <c r="AB15" s="1" t="s">
        <v>19</v>
      </c>
      <c r="AC15" s="1" t="s">
        <v>83</v>
      </c>
      <c r="AD15" s="1" t="s">
        <v>53</v>
      </c>
      <c r="AE15" s="1" t="s">
        <v>20</v>
      </c>
      <c r="AF15" s="1" t="s">
        <v>19</v>
      </c>
      <c r="AG15" s="1" t="s">
        <v>54</v>
      </c>
      <c r="AH15" s="1" t="s">
        <v>19</v>
      </c>
      <c r="AI15" s="1" t="s">
        <v>19</v>
      </c>
    </row>
    <row r="16" spans="1:44" s="8" customFormat="1" x14ac:dyDescent="0.55000000000000004">
      <c r="A16" s="8">
        <v>305</v>
      </c>
      <c r="B16" s="8">
        <v>305</v>
      </c>
      <c r="C16" s="8">
        <v>305</v>
      </c>
      <c r="D16" s="8">
        <v>472</v>
      </c>
      <c r="E16" s="8" t="s">
        <v>84</v>
      </c>
      <c r="F16" s="9">
        <v>1.44E+18</v>
      </c>
      <c r="G16" s="9" t="s">
        <v>442</v>
      </c>
      <c r="H16" s="8" t="s">
        <v>85</v>
      </c>
      <c r="I16" s="8" t="s">
        <v>442</v>
      </c>
      <c r="J16" s="8" t="s">
        <v>442</v>
      </c>
      <c r="K16" s="8" t="s">
        <v>508</v>
      </c>
      <c r="L16" s="8" t="s">
        <v>86</v>
      </c>
      <c r="M16" s="8" t="s">
        <v>566</v>
      </c>
      <c r="R16" s="1" t="str">
        <f t="shared" si="0"/>
        <v>No match</v>
      </c>
      <c r="S16" s="8" t="s">
        <v>504</v>
      </c>
      <c r="T16" s="8" t="s">
        <v>501</v>
      </c>
      <c r="U16" s="8" t="s">
        <v>504</v>
      </c>
      <c r="V16" s="8">
        <v>1</v>
      </c>
      <c r="W16" s="8">
        <v>0</v>
      </c>
      <c r="X16" s="8">
        <v>1</v>
      </c>
      <c r="Y16" s="8">
        <v>0</v>
      </c>
      <c r="AA16" s="8" t="s">
        <v>19</v>
      </c>
      <c r="AB16" s="8" t="s">
        <v>19</v>
      </c>
      <c r="AC16" s="8" t="s">
        <v>87</v>
      </c>
      <c r="AD16" s="8" t="s">
        <v>20</v>
      </c>
      <c r="AE16" s="8" t="s">
        <v>20</v>
      </c>
      <c r="AF16" s="8" t="s">
        <v>19</v>
      </c>
      <c r="AG16" s="8" t="s">
        <v>19</v>
      </c>
      <c r="AH16" s="8" t="s">
        <v>19</v>
      </c>
      <c r="AI16" s="8" t="s">
        <v>19</v>
      </c>
      <c r="AM16" s="15" t="s">
        <v>610</v>
      </c>
    </row>
    <row r="17" spans="1:40" s="4" customFormat="1" x14ac:dyDescent="0.55000000000000004">
      <c r="A17" s="4">
        <v>189</v>
      </c>
      <c r="B17" s="4">
        <v>189</v>
      </c>
      <c r="C17" s="4">
        <v>189</v>
      </c>
      <c r="D17" s="4">
        <v>304</v>
      </c>
      <c r="E17" s="4" t="s">
        <v>88</v>
      </c>
      <c r="F17" s="5">
        <v>1.44E+18</v>
      </c>
      <c r="G17" s="2" t="s">
        <v>551</v>
      </c>
      <c r="H17" s="4" t="s">
        <v>89</v>
      </c>
      <c r="I17" s="4" t="s">
        <v>447</v>
      </c>
      <c r="J17" s="4" t="s">
        <v>532</v>
      </c>
      <c r="K17" s="4" t="s">
        <v>509</v>
      </c>
      <c r="L17" s="4" t="s">
        <v>90</v>
      </c>
      <c r="M17" s="4" t="s">
        <v>447</v>
      </c>
      <c r="R17" s="1" t="str">
        <f t="shared" si="0"/>
        <v>No match</v>
      </c>
      <c r="S17" s="4" t="s">
        <v>505</v>
      </c>
      <c r="T17" s="4" t="s">
        <v>507</v>
      </c>
      <c r="U17" s="4" t="s">
        <v>500</v>
      </c>
      <c r="V17" s="4">
        <v>1</v>
      </c>
      <c r="W17" s="4">
        <v>1</v>
      </c>
      <c r="X17" s="4">
        <v>1</v>
      </c>
      <c r="Y17" s="4">
        <v>1</v>
      </c>
      <c r="Z17" s="4">
        <v>0</v>
      </c>
      <c r="AA17" s="4" t="s">
        <v>19</v>
      </c>
      <c r="AB17" s="4" t="s">
        <v>19</v>
      </c>
      <c r="AC17" s="4" t="s">
        <v>91</v>
      </c>
      <c r="AD17" s="4" t="s">
        <v>20</v>
      </c>
      <c r="AE17" s="4" t="s">
        <v>20</v>
      </c>
      <c r="AF17" s="4" t="s">
        <v>19</v>
      </c>
      <c r="AG17" s="4" t="s">
        <v>19</v>
      </c>
      <c r="AH17" s="4" t="s">
        <v>19</v>
      </c>
      <c r="AI17" s="4" t="s">
        <v>19</v>
      </c>
      <c r="AM17" s="4" t="s">
        <v>521</v>
      </c>
      <c r="AN17">
        <f>(AQ5)/(AQ5+AQ3)</f>
        <v>0.82926829268292679</v>
      </c>
    </row>
    <row r="18" spans="1:40" ht="22.8" customHeight="1" x14ac:dyDescent="0.55000000000000004">
      <c r="A18" s="1">
        <v>434</v>
      </c>
      <c r="B18" s="1">
        <v>434</v>
      </c>
      <c r="C18" s="1">
        <v>434</v>
      </c>
      <c r="D18" s="1">
        <v>707</v>
      </c>
      <c r="E18" s="1" t="s">
        <v>92</v>
      </c>
      <c r="F18" s="2">
        <v>1.44E+18</v>
      </c>
      <c r="G18" s="2" t="s">
        <v>551</v>
      </c>
      <c r="H18" s="1" t="s">
        <v>93</v>
      </c>
      <c r="I18" s="1" t="s">
        <v>448</v>
      </c>
      <c r="J18" s="6" t="s">
        <v>448</v>
      </c>
      <c r="K18" s="4" t="s">
        <v>537</v>
      </c>
      <c r="L18" s="7" t="s">
        <v>94</v>
      </c>
      <c r="M18" s="7" t="s">
        <v>173</v>
      </c>
      <c r="N18" s="7" t="s">
        <v>584</v>
      </c>
      <c r="O18" s="7"/>
      <c r="P18" s="7"/>
      <c r="Q18" s="7"/>
      <c r="R18" s="1" t="str">
        <f t="shared" si="0"/>
        <v>No match</v>
      </c>
      <c r="S18" s="1" t="s">
        <v>505</v>
      </c>
      <c r="T18" s="1" t="s">
        <v>501</v>
      </c>
      <c r="U18" s="1" t="s">
        <v>505</v>
      </c>
      <c r="V18" s="6">
        <v>3</v>
      </c>
      <c r="W18" s="6">
        <v>2</v>
      </c>
      <c r="X18" s="6">
        <v>3</v>
      </c>
      <c r="Y18" s="6">
        <v>2</v>
      </c>
      <c r="AA18" s="1" t="s">
        <v>19</v>
      </c>
      <c r="AB18" s="1" t="s">
        <v>95</v>
      </c>
      <c r="AC18" s="1" t="s">
        <v>19</v>
      </c>
      <c r="AD18" s="1" t="s">
        <v>20</v>
      </c>
      <c r="AE18" s="1" t="s">
        <v>96</v>
      </c>
      <c r="AF18" s="1" t="s">
        <v>19</v>
      </c>
      <c r="AG18" s="1" t="s">
        <v>26</v>
      </c>
      <c r="AH18" s="1" t="s">
        <v>19</v>
      </c>
      <c r="AI18" s="1" t="s">
        <v>97</v>
      </c>
      <c r="AM18" s="1" t="s">
        <v>522</v>
      </c>
      <c r="AN18" s="1">
        <f>(AQ5)/(AQ6+AQ5)</f>
        <v>0.59649122807017541</v>
      </c>
    </row>
    <row r="19" spans="1:40" x14ac:dyDescent="0.55000000000000004">
      <c r="A19" s="1">
        <v>289</v>
      </c>
      <c r="B19" s="1">
        <v>289</v>
      </c>
      <c r="C19" s="1">
        <v>289</v>
      </c>
      <c r="D19" s="1">
        <v>451</v>
      </c>
      <c r="E19" s="1" t="s">
        <v>98</v>
      </c>
      <c r="F19" s="2">
        <v>1.44E+18</v>
      </c>
      <c r="G19" s="2" t="s">
        <v>445</v>
      </c>
      <c r="H19" s="1" t="s">
        <v>99</v>
      </c>
      <c r="I19" s="1" t="s">
        <v>445</v>
      </c>
      <c r="J19" s="6" t="s">
        <v>445</v>
      </c>
      <c r="L19" s="1" t="s">
        <v>65</v>
      </c>
      <c r="M19" s="1" t="s">
        <v>445</v>
      </c>
      <c r="R19" s="1" t="str">
        <f t="shared" si="0"/>
        <v>Match</v>
      </c>
      <c r="S19" s="1" t="s">
        <v>500</v>
      </c>
      <c r="T19" s="1" t="s">
        <v>500</v>
      </c>
      <c r="U19" s="1" t="s">
        <v>500</v>
      </c>
      <c r="V19" s="6">
        <v>1</v>
      </c>
      <c r="W19" s="6">
        <v>1</v>
      </c>
      <c r="X19" s="6">
        <v>1</v>
      </c>
      <c r="Y19" s="6">
        <v>1</v>
      </c>
      <c r="AA19" s="1" t="s">
        <v>19</v>
      </c>
      <c r="AB19" s="1" t="s">
        <v>19</v>
      </c>
      <c r="AC19" s="1" t="s">
        <v>19</v>
      </c>
      <c r="AD19" s="1" t="s">
        <v>66</v>
      </c>
      <c r="AE19" s="1" t="s">
        <v>20</v>
      </c>
      <c r="AF19" s="1" t="s">
        <v>19</v>
      </c>
      <c r="AG19" s="1" t="s">
        <v>67</v>
      </c>
      <c r="AH19" s="1" t="s">
        <v>19</v>
      </c>
      <c r="AI19" s="1" t="s">
        <v>19</v>
      </c>
      <c r="AM19" s="1" t="s">
        <v>523</v>
      </c>
      <c r="AN19" s="1">
        <f>2*(AN17*AN18)/(AN17+AN18)</f>
        <v>0.69387755102040816</v>
      </c>
    </row>
    <row r="20" spans="1:40" x14ac:dyDescent="0.55000000000000004">
      <c r="A20" s="1">
        <v>142</v>
      </c>
      <c r="B20" s="1">
        <v>142</v>
      </c>
      <c r="C20" s="1">
        <v>142</v>
      </c>
      <c r="D20" s="1">
        <v>229</v>
      </c>
      <c r="E20" s="1" t="s">
        <v>100</v>
      </c>
      <c r="F20" s="2">
        <v>1.44E+18</v>
      </c>
      <c r="G20" s="2"/>
      <c r="H20" s="1" t="s">
        <v>101</v>
      </c>
      <c r="I20" s="1" t="s">
        <v>436</v>
      </c>
      <c r="J20" s="6" t="s">
        <v>436</v>
      </c>
      <c r="L20" s="1" t="s">
        <v>102</v>
      </c>
      <c r="M20" s="1" t="s">
        <v>436</v>
      </c>
      <c r="R20" s="1" t="str">
        <f t="shared" si="0"/>
        <v>Match</v>
      </c>
      <c r="S20" s="1" t="s">
        <v>436</v>
      </c>
      <c r="T20" s="1" t="s">
        <v>436</v>
      </c>
      <c r="U20" s="1" t="s">
        <v>436</v>
      </c>
      <c r="V20" s="6">
        <v>0</v>
      </c>
      <c r="W20" s="6">
        <v>0</v>
      </c>
      <c r="X20" s="6">
        <v>0</v>
      </c>
      <c r="Y20" s="6">
        <v>0</v>
      </c>
      <c r="AA20" s="1" t="s">
        <v>19</v>
      </c>
      <c r="AB20" s="1" t="s">
        <v>19</v>
      </c>
      <c r="AC20" s="1" t="s">
        <v>103</v>
      </c>
      <c r="AD20" s="1" t="s">
        <v>20</v>
      </c>
      <c r="AE20" s="1" t="s">
        <v>20</v>
      </c>
      <c r="AF20" s="1" t="s">
        <v>19</v>
      </c>
      <c r="AG20" s="1" t="s">
        <v>19</v>
      </c>
      <c r="AH20" s="1" t="s">
        <v>19</v>
      </c>
      <c r="AI20" s="1" t="s">
        <v>19</v>
      </c>
    </row>
    <row r="21" spans="1:40" x14ac:dyDescent="0.55000000000000004">
      <c r="A21" s="1">
        <v>146</v>
      </c>
      <c r="B21" s="1">
        <v>146</v>
      </c>
      <c r="C21" s="1">
        <v>146</v>
      </c>
      <c r="D21" s="1">
        <v>237</v>
      </c>
      <c r="E21" s="1" t="s">
        <v>104</v>
      </c>
      <c r="F21" s="2">
        <v>1.44E+18</v>
      </c>
      <c r="G21" s="2" t="s">
        <v>553</v>
      </c>
      <c r="H21" s="1" t="s">
        <v>105</v>
      </c>
      <c r="I21" s="1" t="s">
        <v>449</v>
      </c>
      <c r="J21" s="6" t="s">
        <v>449</v>
      </c>
      <c r="K21" s="1" t="s">
        <v>450</v>
      </c>
      <c r="L21" s="1" t="s">
        <v>106</v>
      </c>
      <c r="M21" s="1" t="s">
        <v>585</v>
      </c>
      <c r="N21" s="1" t="s">
        <v>586</v>
      </c>
      <c r="R21" s="1" t="str">
        <f t="shared" si="0"/>
        <v>No match</v>
      </c>
      <c r="S21" s="1" t="s">
        <v>504</v>
      </c>
      <c r="T21" s="1" t="s">
        <v>504</v>
      </c>
      <c r="U21" s="1" t="s">
        <v>500</v>
      </c>
      <c r="V21" s="6">
        <v>2</v>
      </c>
      <c r="W21" s="6">
        <v>2</v>
      </c>
      <c r="X21" s="6">
        <v>2</v>
      </c>
      <c r="Y21" s="6">
        <v>2</v>
      </c>
      <c r="AA21" s="1" t="s">
        <v>19</v>
      </c>
      <c r="AB21" s="1" t="s">
        <v>107</v>
      </c>
      <c r="AC21" s="1" t="s">
        <v>108</v>
      </c>
      <c r="AD21" s="1" t="s">
        <v>109</v>
      </c>
      <c r="AE21" s="1" t="s">
        <v>110</v>
      </c>
      <c r="AF21" s="1" t="s">
        <v>19</v>
      </c>
      <c r="AG21" s="1" t="s">
        <v>111</v>
      </c>
      <c r="AH21" s="1" t="s">
        <v>19</v>
      </c>
      <c r="AI21" s="1" t="s">
        <v>112</v>
      </c>
    </row>
    <row r="22" spans="1:40" x14ac:dyDescent="0.55000000000000004">
      <c r="A22" s="1">
        <v>293</v>
      </c>
      <c r="B22" s="1">
        <v>293</v>
      </c>
      <c r="C22" s="1">
        <v>293</v>
      </c>
      <c r="D22" s="1">
        <v>456</v>
      </c>
      <c r="E22" s="1" t="s">
        <v>113</v>
      </c>
      <c r="F22" s="2">
        <v>1.44E+18</v>
      </c>
      <c r="G22" s="2" t="s">
        <v>551</v>
      </c>
      <c r="H22" s="1" t="s">
        <v>114</v>
      </c>
      <c r="I22" s="1" t="s">
        <v>173</v>
      </c>
      <c r="J22" s="6" t="s">
        <v>173</v>
      </c>
      <c r="L22" s="1" t="s">
        <v>40</v>
      </c>
      <c r="M22" s="1" t="s">
        <v>173</v>
      </c>
      <c r="R22" s="1" t="str">
        <f t="shared" si="0"/>
        <v>Match</v>
      </c>
      <c r="S22" s="1" t="s">
        <v>500</v>
      </c>
      <c r="T22" s="1" t="s">
        <v>504</v>
      </c>
      <c r="U22" s="1" t="s">
        <v>500</v>
      </c>
      <c r="V22" s="6">
        <v>1</v>
      </c>
      <c r="W22" s="6">
        <v>1</v>
      </c>
      <c r="X22" s="6">
        <v>1</v>
      </c>
      <c r="Y22" s="6">
        <v>1</v>
      </c>
      <c r="AA22" s="1" t="s">
        <v>19</v>
      </c>
      <c r="AB22" s="1" t="s">
        <v>23</v>
      </c>
      <c r="AC22" s="1" t="s">
        <v>19</v>
      </c>
      <c r="AD22" s="1" t="s">
        <v>20</v>
      </c>
      <c r="AE22" s="1" t="s">
        <v>25</v>
      </c>
      <c r="AF22" s="1" t="s">
        <v>19</v>
      </c>
      <c r="AG22" s="1" t="s">
        <v>26</v>
      </c>
      <c r="AH22" s="1" t="s">
        <v>19</v>
      </c>
      <c r="AI22" s="1" t="s">
        <v>28</v>
      </c>
    </row>
    <row r="23" spans="1:40" x14ac:dyDescent="0.55000000000000004">
      <c r="A23" s="1">
        <v>312</v>
      </c>
      <c r="B23" s="1">
        <v>312</v>
      </c>
      <c r="C23" s="1">
        <v>312</v>
      </c>
      <c r="D23" s="1">
        <v>492</v>
      </c>
      <c r="E23" s="1" t="s">
        <v>115</v>
      </c>
      <c r="F23" s="2">
        <v>1.44E+18</v>
      </c>
      <c r="G23" s="2" t="s">
        <v>551</v>
      </c>
      <c r="H23" s="1" t="s">
        <v>116</v>
      </c>
      <c r="I23" s="1" t="s">
        <v>173</v>
      </c>
      <c r="J23" s="6" t="s">
        <v>173</v>
      </c>
      <c r="L23" s="1" t="s">
        <v>40</v>
      </c>
      <c r="M23" s="1" t="s">
        <v>173</v>
      </c>
      <c r="R23" s="1" t="str">
        <f t="shared" si="0"/>
        <v>Match</v>
      </c>
      <c r="S23" s="1" t="s">
        <v>500</v>
      </c>
      <c r="T23" s="1" t="s">
        <v>504</v>
      </c>
      <c r="U23" s="1" t="s">
        <v>500</v>
      </c>
      <c r="V23" s="6">
        <v>1</v>
      </c>
      <c r="W23" s="6">
        <v>1</v>
      </c>
      <c r="X23" s="6">
        <v>1</v>
      </c>
      <c r="Y23" s="6">
        <v>1</v>
      </c>
      <c r="AA23" s="1" t="s">
        <v>19</v>
      </c>
      <c r="AB23" s="1" t="s">
        <v>23</v>
      </c>
      <c r="AC23" s="1" t="s">
        <v>19</v>
      </c>
      <c r="AD23" s="1" t="s">
        <v>20</v>
      </c>
      <c r="AE23" s="1" t="s">
        <v>25</v>
      </c>
      <c r="AF23" s="1" t="s">
        <v>19</v>
      </c>
      <c r="AG23" s="1" t="s">
        <v>26</v>
      </c>
      <c r="AH23" s="1" t="s">
        <v>19</v>
      </c>
      <c r="AI23" s="1" t="s">
        <v>28</v>
      </c>
    </row>
    <row r="24" spans="1:40" x14ac:dyDescent="0.55000000000000004">
      <c r="A24" s="1">
        <v>311</v>
      </c>
      <c r="B24" s="1">
        <v>311</v>
      </c>
      <c r="C24" s="1">
        <v>311</v>
      </c>
      <c r="D24" s="1">
        <v>489</v>
      </c>
      <c r="E24" s="1" t="s">
        <v>117</v>
      </c>
      <c r="F24" s="2">
        <v>1.44E+18</v>
      </c>
      <c r="G24" s="2" t="s">
        <v>442</v>
      </c>
      <c r="H24" s="1" t="s">
        <v>118</v>
      </c>
      <c r="I24" s="1" t="s">
        <v>442</v>
      </c>
      <c r="J24" s="6" t="s">
        <v>442</v>
      </c>
      <c r="L24" s="1" t="s">
        <v>119</v>
      </c>
      <c r="M24" s="1" t="s">
        <v>442</v>
      </c>
      <c r="R24" s="1" t="str">
        <f t="shared" si="0"/>
        <v>Match</v>
      </c>
      <c r="S24" s="1" t="s">
        <v>500</v>
      </c>
      <c r="T24" s="1" t="s">
        <v>500</v>
      </c>
      <c r="U24" s="1" t="s">
        <v>500</v>
      </c>
      <c r="V24" s="6">
        <v>1</v>
      </c>
      <c r="W24" s="6">
        <v>1</v>
      </c>
      <c r="X24" s="6">
        <v>1</v>
      </c>
      <c r="Y24" s="6">
        <v>1</v>
      </c>
      <c r="AA24" s="1" t="s">
        <v>19</v>
      </c>
      <c r="AB24" s="1" t="s">
        <v>19</v>
      </c>
      <c r="AC24" s="1" t="s">
        <v>120</v>
      </c>
      <c r="AD24" s="1" t="s">
        <v>53</v>
      </c>
      <c r="AE24" s="1" t="s">
        <v>20</v>
      </c>
      <c r="AF24" s="1" t="s">
        <v>19</v>
      </c>
      <c r="AG24" s="1" t="s">
        <v>54</v>
      </c>
      <c r="AH24" s="1" t="s">
        <v>19</v>
      </c>
      <c r="AI24" s="1" t="s">
        <v>19</v>
      </c>
    </row>
    <row r="25" spans="1:40" s="4" customFormat="1" x14ac:dyDescent="0.55000000000000004">
      <c r="A25" s="4">
        <v>492</v>
      </c>
      <c r="B25" s="4">
        <v>492</v>
      </c>
      <c r="C25" s="4">
        <v>492</v>
      </c>
      <c r="D25" s="4">
        <v>821</v>
      </c>
      <c r="E25" s="4" t="s">
        <v>121</v>
      </c>
      <c r="F25" s="5">
        <v>1.44E+18</v>
      </c>
      <c r="G25" s="2" t="s">
        <v>551</v>
      </c>
      <c r="H25" s="4" t="s">
        <v>122</v>
      </c>
      <c r="I25" s="4" t="s">
        <v>127</v>
      </c>
      <c r="J25" s="4" t="s">
        <v>127</v>
      </c>
      <c r="K25" s="4" t="s">
        <v>451</v>
      </c>
      <c r="L25" s="4" t="s">
        <v>123</v>
      </c>
      <c r="M25" s="4" t="s">
        <v>463</v>
      </c>
      <c r="R25" s="1" t="str">
        <f t="shared" si="0"/>
        <v>No match</v>
      </c>
      <c r="S25" s="4" t="s">
        <v>505</v>
      </c>
      <c r="T25" s="4" t="s">
        <v>500</v>
      </c>
      <c r="U25" s="4" t="s">
        <v>505</v>
      </c>
      <c r="V25" s="4">
        <v>2</v>
      </c>
      <c r="W25" s="4">
        <v>1</v>
      </c>
      <c r="X25" s="4">
        <v>2</v>
      </c>
      <c r="Y25" s="4">
        <v>1</v>
      </c>
      <c r="AA25" s="4" t="s">
        <v>22</v>
      </c>
      <c r="AB25" s="4" t="s">
        <v>19</v>
      </c>
      <c r="AC25" s="4" t="s">
        <v>124</v>
      </c>
      <c r="AD25" s="4" t="s">
        <v>24</v>
      </c>
      <c r="AE25" s="4" t="s">
        <v>20</v>
      </c>
      <c r="AF25" s="4" t="s">
        <v>19</v>
      </c>
      <c r="AG25" s="4" t="s">
        <v>27</v>
      </c>
      <c r="AH25" s="4" t="s">
        <v>27</v>
      </c>
      <c r="AI25" s="4" t="s">
        <v>19</v>
      </c>
    </row>
    <row r="26" spans="1:40" x14ac:dyDescent="0.55000000000000004">
      <c r="A26" s="1">
        <v>65</v>
      </c>
      <c r="B26" s="1">
        <v>65</v>
      </c>
      <c r="C26" s="1">
        <v>65</v>
      </c>
      <c r="D26" s="1">
        <v>102</v>
      </c>
      <c r="E26" s="1" t="s">
        <v>125</v>
      </c>
      <c r="F26" s="2">
        <v>1.44E+18</v>
      </c>
      <c r="G26" s="2" t="s">
        <v>551</v>
      </c>
      <c r="H26" s="1" t="s">
        <v>126</v>
      </c>
      <c r="I26" s="1" t="s">
        <v>173</v>
      </c>
      <c r="J26" s="6" t="s">
        <v>173</v>
      </c>
      <c r="L26" s="1" t="s">
        <v>18</v>
      </c>
      <c r="M26" s="1" t="s">
        <v>436</v>
      </c>
      <c r="R26" s="1" t="str">
        <f t="shared" si="0"/>
        <v>No match</v>
      </c>
      <c r="S26" s="1" t="s">
        <v>505</v>
      </c>
      <c r="T26" s="1" t="s">
        <v>511</v>
      </c>
      <c r="U26" s="1" t="s">
        <v>505</v>
      </c>
      <c r="V26" s="6">
        <v>1</v>
      </c>
      <c r="W26" s="6">
        <v>0</v>
      </c>
      <c r="X26" s="6">
        <v>1</v>
      </c>
      <c r="Y26" s="6">
        <v>0</v>
      </c>
      <c r="AA26" s="1" t="s">
        <v>19</v>
      </c>
      <c r="AB26" s="1" t="s">
        <v>19</v>
      </c>
      <c r="AC26" s="1" t="s">
        <v>19</v>
      </c>
      <c r="AD26" s="1" t="s">
        <v>20</v>
      </c>
      <c r="AE26" s="1" t="s">
        <v>20</v>
      </c>
      <c r="AF26" s="1" t="s">
        <v>19</v>
      </c>
      <c r="AG26" s="1" t="s">
        <v>19</v>
      </c>
      <c r="AH26" s="1" t="s">
        <v>19</v>
      </c>
      <c r="AI26" s="1" t="s">
        <v>19</v>
      </c>
    </row>
    <row r="27" spans="1:40" s="8" customFormat="1" x14ac:dyDescent="0.55000000000000004">
      <c r="A27" s="8">
        <v>374</v>
      </c>
      <c r="B27" s="8">
        <v>374</v>
      </c>
      <c r="C27" s="8">
        <v>374</v>
      </c>
      <c r="D27" s="8">
        <v>596</v>
      </c>
      <c r="E27" s="8" t="s">
        <v>128</v>
      </c>
      <c r="F27" s="9">
        <v>1.44E+18</v>
      </c>
      <c r="G27" s="2" t="s">
        <v>555</v>
      </c>
      <c r="H27" s="8" t="s">
        <v>129</v>
      </c>
      <c r="I27" s="8" t="s">
        <v>452</v>
      </c>
      <c r="J27" s="8" t="s">
        <v>452</v>
      </c>
      <c r="K27" s="8" t="s">
        <v>454</v>
      </c>
      <c r="L27" s="8" t="s">
        <v>130</v>
      </c>
      <c r="M27" s="8" t="s">
        <v>587</v>
      </c>
      <c r="N27" s="8" t="s">
        <v>580</v>
      </c>
      <c r="R27" s="1" t="str">
        <f t="shared" si="0"/>
        <v>No match</v>
      </c>
      <c r="S27" s="8" t="s">
        <v>505</v>
      </c>
      <c r="T27" s="8" t="s">
        <v>510</v>
      </c>
      <c r="U27" s="8" t="s">
        <v>505</v>
      </c>
      <c r="V27" s="8">
        <v>2</v>
      </c>
      <c r="W27" s="8">
        <v>1</v>
      </c>
      <c r="X27" s="8">
        <v>2</v>
      </c>
      <c r="Y27" s="8">
        <v>1</v>
      </c>
      <c r="AA27" s="8" t="s">
        <v>19</v>
      </c>
      <c r="AB27" s="8" t="s">
        <v>23</v>
      </c>
      <c r="AC27" s="8" t="s">
        <v>131</v>
      </c>
      <c r="AD27" s="8" t="s">
        <v>20</v>
      </c>
      <c r="AE27" s="8" t="s">
        <v>25</v>
      </c>
      <c r="AF27" s="8" t="s">
        <v>19</v>
      </c>
      <c r="AG27" s="8" t="s">
        <v>26</v>
      </c>
      <c r="AH27" s="8" t="s">
        <v>19</v>
      </c>
      <c r="AI27" s="8" t="s">
        <v>28</v>
      </c>
    </row>
    <row r="28" spans="1:40" x14ac:dyDescent="0.55000000000000004">
      <c r="A28" s="1">
        <v>34</v>
      </c>
      <c r="B28" s="1">
        <v>34</v>
      </c>
      <c r="C28" s="1">
        <v>34</v>
      </c>
      <c r="D28" s="1">
        <v>48</v>
      </c>
      <c r="E28" s="1" t="s">
        <v>132</v>
      </c>
      <c r="F28" s="2">
        <v>1.44E+18</v>
      </c>
      <c r="G28" s="2" t="s">
        <v>442</v>
      </c>
      <c r="H28" s="1" t="s">
        <v>133</v>
      </c>
      <c r="I28" s="1" t="s">
        <v>442</v>
      </c>
      <c r="J28" s="6" t="s">
        <v>442</v>
      </c>
      <c r="K28" s="1" t="s">
        <v>455</v>
      </c>
      <c r="L28" s="1" t="s">
        <v>134</v>
      </c>
      <c r="M28" s="1" t="s">
        <v>436</v>
      </c>
      <c r="R28" s="1" t="str">
        <f t="shared" si="0"/>
        <v>No match</v>
      </c>
      <c r="S28" s="1" t="s">
        <v>505</v>
      </c>
      <c r="T28" s="1" t="s">
        <v>511</v>
      </c>
      <c r="U28" s="1" t="s">
        <v>505</v>
      </c>
      <c r="V28" s="6">
        <v>1</v>
      </c>
      <c r="W28" s="6">
        <v>0</v>
      </c>
      <c r="X28" s="6">
        <v>1</v>
      </c>
      <c r="Y28" s="6">
        <v>0</v>
      </c>
      <c r="AA28" s="1" t="s">
        <v>19</v>
      </c>
      <c r="AB28" s="1" t="s">
        <v>19</v>
      </c>
      <c r="AC28" s="1" t="s">
        <v>135</v>
      </c>
      <c r="AD28" s="1" t="s">
        <v>20</v>
      </c>
      <c r="AE28" s="1" t="s">
        <v>20</v>
      </c>
      <c r="AF28" s="1" t="s">
        <v>19</v>
      </c>
      <c r="AG28" s="1" t="s">
        <v>19</v>
      </c>
      <c r="AH28" s="1" t="s">
        <v>19</v>
      </c>
      <c r="AI28" s="1" t="s">
        <v>19</v>
      </c>
    </row>
    <row r="29" spans="1:40" x14ac:dyDescent="0.55000000000000004">
      <c r="A29" s="1">
        <v>342</v>
      </c>
      <c r="B29" s="1">
        <v>342</v>
      </c>
      <c r="C29" s="1">
        <v>342</v>
      </c>
      <c r="D29" s="1">
        <v>539</v>
      </c>
      <c r="E29" s="1" t="s">
        <v>136</v>
      </c>
      <c r="F29" s="2">
        <v>1.44E+18</v>
      </c>
      <c r="G29" s="2" t="s">
        <v>551</v>
      </c>
      <c r="H29" s="1" t="s">
        <v>137</v>
      </c>
      <c r="I29" s="1" t="s">
        <v>173</v>
      </c>
      <c r="J29" s="6" t="s">
        <v>173</v>
      </c>
      <c r="K29" s="1" t="s">
        <v>456</v>
      </c>
      <c r="L29" s="1" t="s">
        <v>138</v>
      </c>
      <c r="M29" s="1" t="s">
        <v>436</v>
      </c>
      <c r="R29" s="1" t="str">
        <f t="shared" si="0"/>
        <v>No match</v>
      </c>
      <c r="S29" s="1" t="s">
        <v>505</v>
      </c>
      <c r="T29" s="1" t="s">
        <v>511</v>
      </c>
      <c r="U29" s="1" t="s">
        <v>505</v>
      </c>
      <c r="V29" s="6">
        <v>1</v>
      </c>
      <c r="W29" s="6">
        <v>0</v>
      </c>
      <c r="X29" s="6">
        <v>1</v>
      </c>
      <c r="Y29" s="6">
        <v>0</v>
      </c>
      <c r="AA29" s="1" t="s">
        <v>19</v>
      </c>
      <c r="AB29" s="1" t="s">
        <v>19</v>
      </c>
      <c r="AC29" s="1" t="s">
        <v>139</v>
      </c>
      <c r="AD29" s="1" t="s">
        <v>20</v>
      </c>
      <c r="AE29" s="1" t="s">
        <v>20</v>
      </c>
      <c r="AF29" s="1" t="s">
        <v>19</v>
      </c>
      <c r="AG29" s="1" t="s">
        <v>19</v>
      </c>
      <c r="AH29" s="1" t="s">
        <v>19</v>
      </c>
      <c r="AI29" s="1" t="s">
        <v>19</v>
      </c>
    </row>
    <row r="30" spans="1:40" x14ac:dyDescent="0.55000000000000004">
      <c r="A30" s="1">
        <v>173</v>
      </c>
      <c r="B30" s="1">
        <v>173</v>
      </c>
      <c r="C30" s="1">
        <v>173</v>
      </c>
      <c r="D30" s="1">
        <v>286</v>
      </c>
      <c r="E30" s="1" t="s">
        <v>140</v>
      </c>
      <c r="F30" s="2">
        <v>1.44E+18</v>
      </c>
      <c r="G30" s="2" t="s">
        <v>551</v>
      </c>
      <c r="H30" s="1" t="s">
        <v>141</v>
      </c>
      <c r="I30" s="1" t="s">
        <v>435</v>
      </c>
      <c r="J30" s="6" t="s">
        <v>435</v>
      </c>
      <c r="L30" s="1" t="s">
        <v>142</v>
      </c>
      <c r="M30" s="1" t="s">
        <v>252</v>
      </c>
      <c r="N30" s="1" t="s">
        <v>580</v>
      </c>
      <c r="R30" s="1" t="str">
        <f t="shared" si="0"/>
        <v>No match</v>
      </c>
      <c r="S30" s="1" t="s">
        <v>500</v>
      </c>
      <c r="T30" s="1" t="s">
        <v>504</v>
      </c>
      <c r="U30" s="1" t="s">
        <v>500</v>
      </c>
      <c r="V30" s="6">
        <v>2</v>
      </c>
      <c r="W30" s="6">
        <v>2</v>
      </c>
      <c r="X30" s="6">
        <v>2</v>
      </c>
      <c r="Y30" s="6">
        <v>2</v>
      </c>
      <c r="AA30" s="1" t="s">
        <v>22</v>
      </c>
      <c r="AB30" s="1" t="s">
        <v>23</v>
      </c>
      <c r="AC30" s="1" t="s">
        <v>143</v>
      </c>
      <c r="AD30" s="1" t="s">
        <v>24</v>
      </c>
      <c r="AE30" s="1" t="s">
        <v>25</v>
      </c>
      <c r="AF30" s="1" t="s">
        <v>19</v>
      </c>
      <c r="AG30" s="1" t="s">
        <v>26</v>
      </c>
      <c r="AH30" s="1" t="s">
        <v>27</v>
      </c>
      <c r="AI30" s="1" t="s">
        <v>28</v>
      </c>
    </row>
    <row r="31" spans="1:40" x14ac:dyDescent="0.55000000000000004">
      <c r="A31" s="1">
        <v>201</v>
      </c>
      <c r="B31" s="1">
        <v>201</v>
      </c>
      <c r="C31" s="1">
        <v>201</v>
      </c>
      <c r="D31" s="1">
        <v>318</v>
      </c>
      <c r="E31" s="1" t="s">
        <v>144</v>
      </c>
      <c r="F31" s="2">
        <v>1.44E+18</v>
      </c>
      <c r="G31" s="2" t="s">
        <v>551</v>
      </c>
      <c r="H31" s="1" t="s">
        <v>145</v>
      </c>
      <c r="I31" s="1" t="s">
        <v>457</v>
      </c>
      <c r="J31" s="6" t="s">
        <v>457</v>
      </c>
      <c r="L31" s="1" t="s">
        <v>18</v>
      </c>
      <c r="M31" s="1" t="s">
        <v>436</v>
      </c>
      <c r="R31" s="1" t="str">
        <f t="shared" si="0"/>
        <v>No match</v>
      </c>
      <c r="S31" s="1" t="s">
        <v>505</v>
      </c>
      <c r="T31" s="1" t="s">
        <v>511</v>
      </c>
      <c r="U31" s="1" t="s">
        <v>505</v>
      </c>
      <c r="V31" s="6">
        <v>1</v>
      </c>
      <c r="W31" s="6">
        <v>0</v>
      </c>
      <c r="X31" s="6">
        <v>1</v>
      </c>
      <c r="Y31" s="6">
        <v>0</v>
      </c>
      <c r="AA31" s="1" t="s">
        <v>19</v>
      </c>
      <c r="AB31" s="1" t="s">
        <v>19</v>
      </c>
      <c r="AC31" s="1" t="s">
        <v>19</v>
      </c>
      <c r="AD31" s="1" t="s">
        <v>20</v>
      </c>
      <c r="AE31" s="1" t="s">
        <v>20</v>
      </c>
      <c r="AF31" s="1" t="s">
        <v>19</v>
      </c>
      <c r="AG31" s="1" t="s">
        <v>19</v>
      </c>
      <c r="AH31" s="1" t="s">
        <v>19</v>
      </c>
      <c r="AI31" s="1" t="s">
        <v>19</v>
      </c>
    </row>
    <row r="32" spans="1:40" x14ac:dyDescent="0.55000000000000004">
      <c r="A32" s="1">
        <v>179</v>
      </c>
      <c r="B32" s="1">
        <v>179</v>
      </c>
      <c r="C32" s="1">
        <v>179</v>
      </c>
      <c r="D32" s="1">
        <v>293</v>
      </c>
      <c r="E32" s="1" t="s">
        <v>146</v>
      </c>
      <c r="F32" s="2">
        <v>1.44E+18</v>
      </c>
      <c r="G32" s="2"/>
      <c r="H32" s="1" t="s">
        <v>147</v>
      </c>
      <c r="I32" s="1" t="s">
        <v>436</v>
      </c>
      <c r="J32" s="6" t="s">
        <v>436</v>
      </c>
      <c r="L32" s="1" t="s">
        <v>18</v>
      </c>
      <c r="M32" s="1" t="s">
        <v>436</v>
      </c>
      <c r="R32" s="1" t="str">
        <f t="shared" si="0"/>
        <v>Match</v>
      </c>
      <c r="S32" s="1" t="s">
        <v>436</v>
      </c>
      <c r="T32" s="1" t="s">
        <v>436</v>
      </c>
      <c r="U32" s="1" t="s">
        <v>436</v>
      </c>
      <c r="V32" s="6">
        <v>0</v>
      </c>
      <c r="W32" s="6">
        <v>0</v>
      </c>
      <c r="X32" s="6">
        <v>0</v>
      </c>
      <c r="Y32" s="6">
        <v>0</v>
      </c>
      <c r="AA32" s="1" t="s">
        <v>19</v>
      </c>
      <c r="AB32" s="1" t="s">
        <v>19</v>
      </c>
      <c r="AC32" s="1" t="s">
        <v>19</v>
      </c>
      <c r="AD32" s="1" t="s">
        <v>20</v>
      </c>
      <c r="AE32" s="1" t="s">
        <v>20</v>
      </c>
      <c r="AF32" s="1" t="s">
        <v>19</v>
      </c>
      <c r="AG32" s="1" t="s">
        <v>19</v>
      </c>
      <c r="AH32" s="1" t="s">
        <v>19</v>
      </c>
      <c r="AI32" s="1" t="s">
        <v>19</v>
      </c>
    </row>
    <row r="33" spans="1:35" x14ac:dyDescent="0.55000000000000004">
      <c r="A33" s="1">
        <v>306</v>
      </c>
      <c r="B33" s="1">
        <v>306</v>
      </c>
      <c r="C33" s="1">
        <v>306</v>
      </c>
      <c r="D33" s="1">
        <v>475</v>
      </c>
      <c r="E33" s="1" t="s">
        <v>148</v>
      </c>
      <c r="F33" s="2">
        <v>1.44E+18</v>
      </c>
      <c r="G33" s="2" t="s">
        <v>551</v>
      </c>
      <c r="H33" s="1" t="s">
        <v>149</v>
      </c>
      <c r="I33" s="1" t="s">
        <v>127</v>
      </c>
      <c r="J33" s="6" t="s">
        <v>127</v>
      </c>
      <c r="L33" s="1" t="s">
        <v>150</v>
      </c>
      <c r="M33" s="1" t="s">
        <v>252</v>
      </c>
      <c r="R33" s="1" t="str">
        <f t="shared" si="0"/>
        <v>No match</v>
      </c>
      <c r="S33" s="1" t="s">
        <v>505</v>
      </c>
      <c r="T33" s="1" t="s">
        <v>500</v>
      </c>
      <c r="U33" s="1" t="s">
        <v>505</v>
      </c>
      <c r="V33" s="6">
        <v>2</v>
      </c>
      <c r="W33" s="6">
        <v>2</v>
      </c>
      <c r="X33" s="6">
        <v>2</v>
      </c>
      <c r="Y33" s="6">
        <v>2</v>
      </c>
      <c r="AA33" s="1" t="s">
        <v>22</v>
      </c>
      <c r="AB33" s="1" t="s">
        <v>19</v>
      </c>
      <c r="AC33" s="1" t="s">
        <v>19</v>
      </c>
      <c r="AD33" s="1" t="s">
        <v>24</v>
      </c>
      <c r="AE33" s="1" t="s">
        <v>20</v>
      </c>
      <c r="AF33" s="1" t="s">
        <v>19</v>
      </c>
      <c r="AG33" s="1" t="s">
        <v>27</v>
      </c>
      <c r="AH33" s="1" t="s">
        <v>27</v>
      </c>
      <c r="AI33" s="1" t="s">
        <v>19</v>
      </c>
    </row>
    <row r="34" spans="1:35" x14ac:dyDescent="0.55000000000000004">
      <c r="A34" s="1">
        <v>233</v>
      </c>
      <c r="B34" s="1">
        <v>233</v>
      </c>
      <c r="C34" s="1">
        <v>233</v>
      </c>
      <c r="D34" s="1">
        <v>366</v>
      </c>
      <c r="E34" s="1" t="s">
        <v>151</v>
      </c>
      <c r="F34" s="2">
        <v>1.44E+18</v>
      </c>
      <c r="G34" s="2" t="s">
        <v>555</v>
      </c>
      <c r="H34" s="1" t="s">
        <v>152</v>
      </c>
      <c r="I34" s="1" t="s">
        <v>458</v>
      </c>
      <c r="J34" s="6" t="s">
        <v>533</v>
      </c>
      <c r="L34" s="1" t="s">
        <v>153</v>
      </c>
      <c r="M34" s="1" t="s">
        <v>553</v>
      </c>
      <c r="R34" s="1" t="str">
        <f t="shared" si="0"/>
        <v>No match</v>
      </c>
      <c r="S34" s="1" t="s">
        <v>505</v>
      </c>
      <c r="T34" s="1" t="s">
        <v>500</v>
      </c>
      <c r="U34" s="1" t="s">
        <v>505</v>
      </c>
      <c r="V34" s="6">
        <v>2</v>
      </c>
      <c r="W34" s="6">
        <v>1</v>
      </c>
      <c r="X34" s="6">
        <v>2</v>
      </c>
      <c r="Y34" s="6">
        <v>1</v>
      </c>
      <c r="AA34" s="1" t="s">
        <v>19</v>
      </c>
      <c r="AB34" s="1" t="s">
        <v>19</v>
      </c>
      <c r="AC34" s="1" t="s">
        <v>154</v>
      </c>
      <c r="AD34" s="1" t="s">
        <v>155</v>
      </c>
      <c r="AE34" s="1" t="s">
        <v>20</v>
      </c>
      <c r="AF34" s="1" t="s">
        <v>19</v>
      </c>
      <c r="AG34" s="1" t="s">
        <v>156</v>
      </c>
      <c r="AH34" s="1" t="s">
        <v>19</v>
      </c>
      <c r="AI34" s="1" t="s">
        <v>19</v>
      </c>
    </row>
    <row r="35" spans="1:35" s="8" customFormat="1" x14ac:dyDescent="0.55000000000000004">
      <c r="A35" s="8">
        <v>442</v>
      </c>
      <c r="B35" s="8">
        <v>442</v>
      </c>
      <c r="C35" s="8">
        <v>442</v>
      </c>
      <c r="D35" s="8">
        <v>721</v>
      </c>
      <c r="E35" s="8" t="s">
        <v>157</v>
      </c>
      <c r="F35" s="9">
        <v>1.44E+18</v>
      </c>
      <c r="G35" s="2" t="s">
        <v>551</v>
      </c>
      <c r="H35" s="8" t="s">
        <v>158</v>
      </c>
      <c r="I35" s="8" t="s">
        <v>459</v>
      </c>
      <c r="J35" s="8" t="s">
        <v>459</v>
      </c>
      <c r="L35" s="8" t="s">
        <v>159</v>
      </c>
      <c r="M35" s="8" t="s">
        <v>588</v>
      </c>
      <c r="N35" s="8" t="s">
        <v>589</v>
      </c>
      <c r="R35" s="1" t="str">
        <f t="shared" si="0"/>
        <v>No match</v>
      </c>
      <c r="S35" s="8" t="s">
        <v>504</v>
      </c>
      <c r="T35" s="8" t="s">
        <v>504</v>
      </c>
      <c r="U35" s="8" t="s">
        <v>538</v>
      </c>
      <c r="X35" s="8">
        <v>2</v>
      </c>
      <c r="Y35" s="8">
        <v>1</v>
      </c>
      <c r="AA35" s="8" t="s">
        <v>19</v>
      </c>
      <c r="AB35" s="8" t="s">
        <v>160</v>
      </c>
      <c r="AC35" s="8" t="s">
        <v>161</v>
      </c>
      <c r="AD35" s="8" t="s">
        <v>20</v>
      </c>
      <c r="AE35" s="8" t="s">
        <v>162</v>
      </c>
      <c r="AF35" s="8" t="s">
        <v>19</v>
      </c>
      <c r="AG35" s="8" t="s">
        <v>163</v>
      </c>
      <c r="AH35" s="8" t="s">
        <v>19</v>
      </c>
      <c r="AI35" s="8" t="s">
        <v>164</v>
      </c>
    </row>
    <row r="36" spans="1:35" x14ac:dyDescent="0.55000000000000004">
      <c r="A36" s="1">
        <v>345</v>
      </c>
      <c r="B36" s="1">
        <v>345</v>
      </c>
      <c r="C36" s="1">
        <v>345</v>
      </c>
      <c r="D36" s="1">
        <v>544</v>
      </c>
      <c r="E36" s="1" t="s">
        <v>165</v>
      </c>
      <c r="F36" s="2">
        <v>1.44E+18</v>
      </c>
      <c r="G36" s="2"/>
      <c r="H36" s="1" t="s">
        <v>166</v>
      </c>
      <c r="I36" s="1" t="s">
        <v>436</v>
      </c>
      <c r="J36" s="6" t="s">
        <v>436</v>
      </c>
      <c r="L36" s="1" t="s">
        <v>167</v>
      </c>
      <c r="M36" s="1" t="s">
        <v>436</v>
      </c>
      <c r="R36" s="1" t="str">
        <f t="shared" si="0"/>
        <v>Match</v>
      </c>
      <c r="S36" s="1" t="s">
        <v>436</v>
      </c>
      <c r="T36" s="1" t="s">
        <v>436</v>
      </c>
      <c r="U36" s="1" t="s">
        <v>436</v>
      </c>
      <c r="V36" s="6">
        <v>0</v>
      </c>
      <c r="W36" s="6">
        <v>0</v>
      </c>
      <c r="X36" s="6">
        <v>0</v>
      </c>
      <c r="Y36" s="6">
        <v>0</v>
      </c>
      <c r="AA36" s="1" t="s">
        <v>19</v>
      </c>
      <c r="AB36" s="1" t="s">
        <v>19</v>
      </c>
      <c r="AC36" s="1" t="s">
        <v>168</v>
      </c>
      <c r="AD36" s="1" t="s">
        <v>20</v>
      </c>
      <c r="AE36" s="1" t="s">
        <v>20</v>
      </c>
      <c r="AF36" s="1" t="s">
        <v>19</v>
      </c>
      <c r="AG36" s="1" t="s">
        <v>19</v>
      </c>
      <c r="AH36" s="1" t="s">
        <v>19</v>
      </c>
      <c r="AI36" s="1" t="s">
        <v>19</v>
      </c>
    </row>
    <row r="37" spans="1:35" s="8" customFormat="1" x14ac:dyDescent="0.55000000000000004">
      <c r="A37" s="8">
        <v>128</v>
      </c>
      <c r="B37" s="8">
        <v>128</v>
      </c>
      <c r="C37" s="8">
        <v>128</v>
      </c>
      <c r="D37" s="8">
        <v>205</v>
      </c>
      <c r="E37" s="8" t="s">
        <v>169</v>
      </c>
      <c r="F37" s="9">
        <v>1.44E+18</v>
      </c>
      <c r="G37" s="2" t="s">
        <v>551</v>
      </c>
      <c r="H37" s="8" t="s">
        <v>170</v>
      </c>
      <c r="I37" s="8" t="s">
        <v>460</v>
      </c>
      <c r="J37" s="8" t="s">
        <v>540</v>
      </c>
      <c r="K37" s="8" t="s">
        <v>539</v>
      </c>
      <c r="L37" s="8" t="s">
        <v>40</v>
      </c>
      <c r="M37" s="8" t="s">
        <v>438</v>
      </c>
      <c r="R37" s="1" t="str">
        <f t="shared" si="0"/>
        <v>No match</v>
      </c>
      <c r="S37" s="8" t="s">
        <v>500</v>
      </c>
      <c r="T37" s="8" t="s">
        <v>504</v>
      </c>
      <c r="U37" s="8" t="s">
        <v>505</v>
      </c>
      <c r="V37" s="8">
        <v>2</v>
      </c>
      <c r="W37" s="8">
        <v>1</v>
      </c>
      <c r="X37" s="8">
        <v>2</v>
      </c>
      <c r="Y37" s="8">
        <v>1</v>
      </c>
      <c r="AA37" s="8" t="s">
        <v>19</v>
      </c>
      <c r="AB37" s="8" t="s">
        <v>23</v>
      </c>
      <c r="AC37" s="8" t="s">
        <v>19</v>
      </c>
      <c r="AD37" s="8" t="s">
        <v>20</v>
      </c>
      <c r="AE37" s="8" t="s">
        <v>25</v>
      </c>
      <c r="AF37" s="8" t="s">
        <v>19</v>
      </c>
      <c r="AG37" s="8" t="s">
        <v>26</v>
      </c>
      <c r="AH37" s="8" t="s">
        <v>19</v>
      </c>
      <c r="AI37" s="8" t="s">
        <v>28</v>
      </c>
    </row>
    <row r="38" spans="1:35" x14ac:dyDescent="0.55000000000000004">
      <c r="A38" s="1">
        <v>277</v>
      </c>
      <c r="B38" s="1">
        <v>277</v>
      </c>
      <c r="C38" s="1">
        <v>277</v>
      </c>
      <c r="D38" s="1">
        <v>430</v>
      </c>
      <c r="E38" s="1" t="s">
        <v>171</v>
      </c>
      <c r="F38" s="2">
        <v>1.44E+18</v>
      </c>
      <c r="G38" s="2" t="s">
        <v>551</v>
      </c>
      <c r="H38" s="1" t="s">
        <v>172</v>
      </c>
      <c r="I38" s="1" t="s">
        <v>173</v>
      </c>
      <c r="J38" s="6" t="s">
        <v>173</v>
      </c>
      <c r="L38" s="1" t="s">
        <v>40</v>
      </c>
      <c r="M38" s="1" t="s">
        <v>173</v>
      </c>
      <c r="R38" s="1" t="str">
        <f t="shared" si="0"/>
        <v>Match</v>
      </c>
      <c r="S38" s="1" t="s">
        <v>500</v>
      </c>
      <c r="T38" s="1" t="s">
        <v>504</v>
      </c>
      <c r="U38" s="1" t="s">
        <v>500</v>
      </c>
      <c r="V38" s="6">
        <v>1</v>
      </c>
      <c r="W38" s="6">
        <v>1</v>
      </c>
      <c r="X38" s="6">
        <v>1</v>
      </c>
      <c r="Y38" s="6">
        <v>1</v>
      </c>
      <c r="AA38" s="1" t="s">
        <v>19</v>
      </c>
      <c r="AB38" s="1" t="s">
        <v>23</v>
      </c>
      <c r="AC38" s="1" t="s">
        <v>19</v>
      </c>
      <c r="AD38" s="1" t="s">
        <v>20</v>
      </c>
      <c r="AE38" s="1" t="s">
        <v>25</v>
      </c>
      <c r="AF38" s="1" t="s">
        <v>19</v>
      </c>
      <c r="AG38" s="1" t="s">
        <v>26</v>
      </c>
      <c r="AH38" s="1" t="s">
        <v>19</v>
      </c>
      <c r="AI38" s="1" t="s">
        <v>28</v>
      </c>
    </row>
    <row r="39" spans="1:35" x14ac:dyDescent="0.55000000000000004">
      <c r="A39" s="1">
        <v>4</v>
      </c>
      <c r="B39" s="1">
        <v>4</v>
      </c>
      <c r="C39" s="1">
        <v>4</v>
      </c>
      <c r="D39" s="1">
        <v>6</v>
      </c>
      <c r="E39" s="1" t="s">
        <v>174</v>
      </c>
      <c r="F39" s="2">
        <v>1.44E+18</v>
      </c>
      <c r="G39" s="2"/>
      <c r="H39" s="1" t="s">
        <v>175</v>
      </c>
      <c r="I39" s="1" t="s">
        <v>436</v>
      </c>
      <c r="J39" s="6" t="s">
        <v>436</v>
      </c>
      <c r="L39" s="1" t="s">
        <v>18</v>
      </c>
      <c r="M39" s="8" t="s">
        <v>436</v>
      </c>
      <c r="N39" s="8"/>
      <c r="O39" s="8"/>
      <c r="P39" s="8"/>
      <c r="Q39" s="8"/>
      <c r="R39" s="1" t="str">
        <f t="shared" si="0"/>
        <v>Match</v>
      </c>
      <c r="S39" s="1" t="s">
        <v>436</v>
      </c>
      <c r="T39" s="1" t="s">
        <v>436</v>
      </c>
      <c r="U39" s="1" t="s">
        <v>436</v>
      </c>
      <c r="V39" s="6">
        <v>0</v>
      </c>
      <c r="W39" s="6">
        <v>0</v>
      </c>
      <c r="X39" s="6">
        <v>0</v>
      </c>
      <c r="Y39" s="6">
        <v>0</v>
      </c>
      <c r="AA39" s="1" t="s">
        <v>19</v>
      </c>
      <c r="AB39" s="1" t="s">
        <v>19</v>
      </c>
      <c r="AC39" s="1" t="s">
        <v>19</v>
      </c>
      <c r="AD39" s="1" t="s">
        <v>20</v>
      </c>
      <c r="AE39" s="1" t="s">
        <v>20</v>
      </c>
      <c r="AF39" s="1" t="s">
        <v>19</v>
      </c>
      <c r="AG39" s="1" t="s">
        <v>19</v>
      </c>
      <c r="AH39" s="1" t="s">
        <v>19</v>
      </c>
      <c r="AI39" s="1" t="s">
        <v>19</v>
      </c>
    </row>
    <row r="40" spans="1:35" s="8" customFormat="1" x14ac:dyDescent="0.55000000000000004">
      <c r="A40" s="8">
        <v>401</v>
      </c>
      <c r="B40" s="8">
        <v>401</v>
      </c>
      <c r="C40" s="8">
        <v>401</v>
      </c>
      <c r="D40" s="8">
        <v>643</v>
      </c>
      <c r="E40" s="8" t="s">
        <v>176</v>
      </c>
      <c r="F40" s="9">
        <v>1.44E+18</v>
      </c>
      <c r="G40" s="2" t="s">
        <v>554</v>
      </c>
      <c r="H40" s="8" t="s">
        <v>177</v>
      </c>
      <c r="I40" s="8" t="s">
        <v>173</v>
      </c>
      <c r="J40" s="8" t="s">
        <v>173</v>
      </c>
      <c r="L40" s="8" t="s">
        <v>178</v>
      </c>
      <c r="M40" s="8" t="s">
        <v>568</v>
      </c>
      <c r="R40" s="1" t="str">
        <f t="shared" si="0"/>
        <v>No match</v>
      </c>
      <c r="S40" s="8" t="s">
        <v>505</v>
      </c>
      <c r="T40" s="8" t="s">
        <v>511</v>
      </c>
      <c r="U40" s="8" t="s">
        <v>538</v>
      </c>
      <c r="V40" s="14"/>
      <c r="W40" s="14"/>
      <c r="X40" s="14">
        <v>1</v>
      </c>
      <c r="Y40" s="14">
        <v>1</v>
      </c>
      <c r="AA40" s="8" t="s">
        <v>19</v>
      </c>
      <c r="AB40" s="8" t="s">
        <v>179</v>
      </c>
      <c r="AC40" s="8" t="s">
        <v>19</v>
      </c>
      <c r="AD40" s="8" t="s">
        <v>20</v>
      </c>
      <c r="AE40" s="8" t="s">
        <v>180</v>
      </c>
      <c r="AF40" s="8" t="s">
        <v>19</v>
      </c>
      <c r="AG40" s="8" t="s">
        <v>156</v>
      </c>
      <c r="AH40" s="8" t="s">
        <v>19</v>
      </c>
      <c r="AI40" s="8" t="s">
        <v>181</v>
      </c>
    </row>
    <row r="41" spans="1:35" x14ac:dyDescent="0.55000000000000004">
      <c r="A41" s="1">
        <v>361</v>
      </c>
      <c r="B41" s="1">
        <v>361</v>
      </c>
      <c r="C41" s="1">
        <v>361</v>
      </c>
      <c r="D41" s="1">
        <v>573</v>
      </c>
      <c r="E41" s="1" t="s">
        <v>182</v>
      </c>
      <c r="F41" s="2">
        <v>1.44E+18</v>
      </c>
      <c r="G41" s="2" t="s">
        <v>551</v>
      </c>
      <c r="H41" s="1" t="s">
        <v>183</v>
      </c>
      <c r="I41" s="1" t="s">
        <v>173</v>
      </c>
      <c r="J41" s="6" t="s">
        <v>173</v>
      </c>
      <c r="K41" s="6" t="s">
        <v>541</v>
      </c>
      <c r="L41" s="1" t="s">
        <v>184</v>
      </c>
      <c r="M41" s="6" t="s">
        <v>173</v>
      </c>
      <c r="N41" s="6" t="s">
        <v>590</v>
      </c>
      <c r="O41" s="6" t="s">
        <v>591</v>
      </c>
      <c r="P41" s="6"/>
      <c r="Q41" s="6"/>
      <c r="R41" s="1" t="str">
        <f t="shared" si="0"/>
        <v>Match</v>
      </c>
      <c r="S41" s="1" t="s">
        <v>504</v>
      </c>
      <c r="T41" s="1" t="s">
        <v>510</v>
      </c>
      <c r="U41" s="1" t="s">
        <v>504</v>
      </c>
      <c r="V41" s="6">
        <v>1</v>
      </c>
      <c r="W41" s="6">
        <v>3</v>
      </c>
      <c r="X41" s="6">
        <v>1</v>
      </c>
      <c r="Y41" s="6">
        <v>3</v>
      </c>
      <c r="AA41" s="1" t="s">
        <v>19</v>
      </c>
      <c r="AB41" s="1" t="s">
        <v>185</v>
      </c>
      <c r="AC41" s="1" t="s">
        <v>19</v>
      </c>
      <c r="AD41" s="1" t="s">
        <v>20</v>
      </c>
      <c r="AE41" s="1" t="s">
        <v>186</v>
      </c>
      <c r="AF41" s="1" t="s">
        <v>19</v>
      </c>
      <c r="AG41" s="1" t="s">
        <v>187</v>
      </c>
      <c r="AH41" s="1" t="s">
        <v>19</v>
      </c>
      <c r="AI41" s="1" t="s">
        <v>188</v>
      </c>
    </row>
    <row r="42" spans="1:35" x14ac:dyDescent="0.55000000000000004">
      <c r="A42" s="1">
        <v>326</v>
      </c>
      <c r="B42" s="1">
        <v>326</v>
      </c>
      <c r="C42" s="1">
        <v>326</v>
      </c>
      <c r="D42" s="1">
        <v>516</v>
      </c>
      <c r="E42" s="1" t="s">
        <v>189</v>
      </c>
      <c r="F42" s="2">
        <v>1.44E+18</v>
      </c>
      <c r="G42" s="2" t="s">
        <v>551</v>
      </c>
      <c r="H42" s="1" t="s">
        <v>190</v>
      </c>
      <c r="I42" s="1" t="s">
        <v>463</v>
      </c>
      <c r="J42" s="6" t="s">
        <v>252</v>
      </c>
      <c r="L42" s="1" t="s">
        <v>191</v>
      </c>
      <c r="M42" s="6" t="s">
        <v>252</v>
      </c>
      <c r="N42" s="6"/>
      <c r="O42" s="6"/>
      <c r="P42" s="6"/>
      <c r="Q42" s="6"/>
      <c r="R42" s="1" t="str">
        <f t="shared" si="0"/>
        <v>Match</v>
      </c>
      <c r="S42" s="1" t="s">
        <v>500</v>
      </c>
      <c r="T42" s="1" t="s">
        <v>500</v>
      </c>
      <c r="U42" s="1" t="s">
        <v>500</v>
      </c>
      <c r="V42" s="6">
        <v>1</v>
      </c>
      <c r="W42" s="6">
        <v>1</v>
      </c>
      <c r="X42" s="6">
        <v>1</v>
      </c>
      <c r="Y42" s="6">
        <v>1</v>
      </c>
      <c r="AA42" s="1" t="s">
        <v>22</v>
      </c>
      <c r="AB42" s="1" t="s">
        <v>19</v>
      </c>
      <c r="AC42" s="1" t="s">
        <v>192</v>
      </c>
      <c r="AD42" s="1" t="s">
        <v>24</v>
      </c>
      <c r="AE42" s="1" t="s">
        <v>20</v>
      </c>
      <c r="AF42" s="1" t="s">
        <v>19</v>
      </c>
      <c r="AG42" s="1" t="s">
        <v>27</v>
      </c>
      <c r="AH42" s="1" t="s">
        <v>27</v>
      </c>
      <c r="AI42" s="1" t="s">
        <v>19</v>
      </c>
    </row>
    <row r="43" spans="1:35" x14ac:dyDescent="0.55000000000000004">
      <c r="A43" s="1">
        <v>430</v>
      </c>
      <c r="B43" s="1">
        <v>430</v>
      </c>
      <c r="C43" s="1">
        <v>430</v>
      </c>
      <c r="D43" s="1">
        <v>700</v>
      </c>
      <c r="E43" s="1" t="s">
        <v>193</v>
      </c>
      <c r="F43" s="2">
        <v>1.44E+18</v>
      </c>
      <c r="G43" s="2" t="s">
        <v>551</v>
      </c>
      <c r="H43" s="1" t="s">
        <v>194</v>
      </c>
      <c r="I43" s="1" t="s">
        <v>127</v>
      </c>
      <c r="J43" s="6" t="s">
        <v>127</v>
      </c>
      <c r="L43" s="1" t="s">
        <v>195</v>
      </c>
      <c r="M43" s="6" t="s">
        <v>173</v>
      </c>
      <c r="N43" s="6" t="s">
        <v>592</v>
      </c>
      <c r="O43" s="6"/>
      <c r="P43" s="6"/>
      <c r="Q43" s="6"/>
      <c r="R43" s="1" t="str">
        <f t="shared" si="0"/>
        <v>No match</v>
      </c>
      <c r="S43" s="1" t="s">
        <v>500</v>
      </c>
      <c r="T43" s="1" t="s">
        <v>507</v>
      </c>
      <c r="U43" s="1" t="s">
        <v>500</v>
      </c>
      <c r="V43" s="6">
        <v>2</v>
      </c>
      <c r="W43" s="6">
        <v>2</v>
      </c>
      <c r="X43" s="6">
        <v>2</v>
      </c>
      <c r="Y43" s="6">
        <v>2</v>
      </c>
      <c r="AA43" s="1" t="s">
        <v>22</v>
      </c>
      <c r="AB43" s="1" t="s">
        <v>23</v>
      </c>
      <c r="AC43" s="1" t="s">
        <v>196</v>
      </c>
      <c r="AD43" s="1" t="s">
        <v>24</v>
      </c>
      <c r="AE43" s="1" t="s">
        <v>25</v>
      </c>
      <c r="AF43" s="1" t="s">
        <v>19</v>
      </c>
      <c r="AG43" s="1" t="s">
        <v>26</v>
      </c>
      <c r="AH43" s="1" t="s">
        <v>27</v>
      </c>
      <c r="AI43" s="1" t="s">
        <v>28</v>
      </c>
    </row>
    <row r="44" spans="1:35" x14ac:dyDescent="0.55000000000000004">
      <c r="A44" s="1">
        <v>467</v>
      </c>
      <c r="B44" s="1">
        <v>467</v>
      </c>
      <c r="C44" s="1">
        <v>467</v>
      </c>
      <c r="D44" s="1">
        <v>768</v>
      </c>
      <c r="E44" s="1" t="s">
        <v>197</v>
      </c>
      <c r="F44" s="2">
        <v>1.44E+18</v>
      </c>
      <c r="G44" s="2"/>
      <c r="H44" s="1" t="s">
        <v>198</v>
      </c>
      <c r="I44" s="1" t="s">
        <v>436</v>
      </c>
      <c r="J44" s="6" t="s">
        <v>436</v>
      </c>
      <c r="L44" s="1" t="s">
        <v>18</v>
      </c>
      <c r="M44" s="6" t="s">
        <v>436</v>
      </c>
      <c r="N44" s="6"/>
      <c r="O44" s="6"/>
      <c r="P44" s="6"/>
      <c r="Q44" s="6"/>
      <c r="R44" s="1" t="str">
        <f t="shared" si="0"/>
        <v>Match</v>
      </c>
      <c r="S44" s="1" t="s">
        <v>436</v>
      </c>
      <c r="T44" s="1" t="s">
        <v>436</v>
      </c>
      <c r="U44" s="1" t="s">
        <v>436</v>
      </c>
      <c r="V44" s="6">
        <v>0</v>
      </c>
      <c r="W44" s="6">
        <v>0</v>
      </c>
      <c r="X44" s="6">
        <v>0</v>
      </c>
      <c r="Y44" s="6">
        <v>0</v>
      </c>
      <c r="AA44" s="1" t="s">
        <v>19</v>
      </c>
      <c r="AB44" s="1" t="s">
        <v>19</v>
      </c>
      <c r="AC44" s="1" t="s">
        <v>19</v>
      </c>
      <c r="AD44" s="1" t="s">
        <v>20</v>
      </c>
      <c r="AE44" s="1" t="s">
        <v>20</v>
      </c>
      <c r="AF44" s="1" t="s">
        <v>19</v>
      </c>
      <c r="AG44" s="1" t="s">
        <v>19</v>
      </c>
      <c r="AH44" s="1" t="s">
        <v>19</v>
      </c>
      <c r="AI44" s="1" t="s">
        <v>19</v>
      </c>
    </row>
    <row r="45" spans="1:35" x14ac:dyDescent="0.55000000000000004">
      <c r="A45" s="1">
        <v>213</v>
      </c>
      <c r="B45" s="1">
        <v>213</v>
      </c>
      <c r="C45" s="1">
        <v>213</v>
      </c>
      <c r="D45" s="1">
        <v>337</v>
      </c>
      <c r="E45" s="1" t="s">
        <v>199</v>
      </c>
      <c r="F45" s="2">
        <v>1.44E+18</v>
      </c>
      <c r="G45" s="2"/>
      <c r="H45" s="1" t="s">
        <v>200</v>
      </c>
      <c r="I45" s="1" t="s">
        <v>436</v>
      </c>
      <c r="J45" s="6" t="s">
        <v>436</v>
      </c>
      <c r="L45" s="1" t="s">
        <v>201</v>
      </c>
      <c r="M45" s="6" t="s">
        <v>436</v>
      </c>
      <c r="N45" s="6"/>
      <c r="O45" s="6"/>
      <c r="P45" s="6"/>
      <c r="Q45" s="6"/>
      <c r="R45" s="1" t="str">
        <f t="shared" si="0"/>
        <v>Match</v>
      </c>
      <c r="S45" s="1" t="s">
        <v>436</v>
      </c>
      <c r="T45" s="1" t="s">
        <v>436</v>
      </c>
      <c r="U45" s="1" t="s">
        <v>436</v>
      </c>
      <c r="V45" s="6">
        <v>0</v>
      </c>
      <c r="W45" s="6">
        <v>0</v>
      </c>
      <c r="X45" s="6">
        <v>0</v>
      </c>
      <c r="Y45" s="6">
        <v>0</v>
      </c>
      <c r="AA45" s="1" t="s">
        <v>19</v>
      </c>
      <c r="AB45" s="1" t="s">
        <v>19</v>
      </c>
      <c r="AC45" s="1" t="s">
        <v>202</v>
      </c>
      <c r="AD45" s="1" t="s">
        <v>20</v>
      </c>
      <c r="AE45" s="1" t="s">
        <v>20</v>
      </c>
      <c r="AF45" s="1" t="s">
        <v>19</v>
      </c>
      <c r="AG45" s="1" t="s">
        <v>19</v>
      </c>
      <c r="AH45" s="1" t="s">
        <v>19</v>
      </c>
      <c r="AI45" s="1" t="s">
        <v>19</v>
      </c>
    </row>
    <row r="46" spans="1:35" s="4" customFormat="1" x14ac:dyDescent="0.55000000000000004">
      <c r="A46" s="4">
        <v>330</v>
      </c>
      <c r="B46" s="4">
        <v>330</v>
      </c>
      <c r="C46" s="4">
        <v>330</v>
      </c>
      <c r="D46" s="4">
        <v>521</v>
      </c>
      <c r="E46" s="4" t="s">
        <v>203</v>
      </c>
      <c r="F46" s="5">
        <v>1.44E+18</v>
      </c>
      <c r="G46" s="2" t="s">
        <v>556</v>
      </c>
      <c r="H46" s="4" t="s">
        <v>204</v>
      </c>
      <c r="I46" s="4" t="s">
        <v>462</v>
      </c>
      <c r="J46" s="6" t="s">
        <v>462</v>
      </c>
      <c r="K46" s="4" t="s">
        <v>466</v>
      </c>
      <c r="L46" s="4" t="s">
        <v>205</v>
      </c>
      <c r="M46" s="4" t="s">
        <v>462</v>
      </c>
      <c r="R46" s="1" t="str">
        <f t="shared" si="0"/>
        <v>Match</v>
      </c>
      <c r="S46" s="4" t="s">
        <v>436</v>
      </c>
      <c r="T46" s="4" t="s">
        <v>436</v>
      </c>
      <c r="U46" s="4" t="s">
        <v>500</v>
      </c>
      <c r="V46" s="4">
        <v>1</v>
      </c>
      <c r="W46" s="4">
        <v>1</v>
      </c>
      <c r="X46" s="4">
        <v>1</v>
      </c>
      <c r="Y46" s="4">
        <v>1</v>
      </c>
      <c r="AA46" s="4" t="s">
        <v>19</v>
      </c>
      <c r="AB46" s="4" t="s">
        <v>19</v>
      </c>
      <c r="AC46" s="4" t="s">
        <v>206</v>
      </c>
      <c r="AD46" s="4" t="s">
        <v>20</v>
      </c>
      <c r="AE46" s="4" t="s">
        <v>20</v>
      </c>
      <c r="AF46" s="4" t="s">
        <v>19</v>
      </c>
      <c r="AG46" s="4" t="s">
        <v>19</v>
      </c>
      <c r="AH46" s="4" t="s">
        <v>19</v>
      </c>
      <c r="AI46" s="4" t="s">
        <v>19</v>
      </c>
    </row>
    <row r="47" spans="1:35" s="4" customFormat="1" x14ac:dyDescent="0.55000000000000004">
      <c r="A47" s="4">
        <v>329</v>
      </c>
      <c r="B47" s="4">
        <v>329</v>
      </c>
      <c r="C47" s="4">
        <v>329</v>
      </c>
      <c r="D47" s="4">
        <v>520</v>
      </c>
      <c r="E47" s="4" t="s">
        <v>207</v>
      </c>
      <c r="F47" s="5">
        <v>1.44E+18</v>
      </c>
      <c r="G47" s="2" t="s">
        <v>557</v>
      </c>
      <c r="H47" s="4" t="s">
        <v>208</v>
      </c>
      <c r="I47" s="4" t="s">
        <v>464</v>
      </c>
      <c r="J47" s="6" t="s">
        <v>534</v>
      </c>
      <c r="K47" s="4" t="s">
        <v>465</v>
      </c>
      <c r="L47" s="4" t="s">
        <v>18</v>
      </c>
      <c r="M47" s="4" t="s">
        <v>436</v>
      </c>
      <c r="R47" s="1" t="str">
        <f t="shared" si="0"/>
        <v>No match</v>
      </c>
      <c r="S47" s="4" t="s">
        <v>505</v>
      </c>
      <c r="T47" s="4" t="s">
        <v>511</v>
      </c>
      <c r="U47" s="4" t="s">
        <v>505</v>
      </c>
      <c r="V47" s="4">
        <v>1</v>
      </c>
      <c r="W47" s="4">
        <v>0</v>
      </c>
      <c r="X47" s="4">
        <v>1</v>
      </c>
      <c r="Y47" s="4">
        <v>0</v>
      </c>
      <c r="AA47" s="4" t="s">
        <v>19</v>
      </c>
      <c r="AB47" s="4" t="s">
        <v>19</v>
      </c>
      <c r="AC47" s="4" t="s">
        <v>19</v>
      </c>
      <c r="AD47" s="4" t="s">
        <v>20</v>
      </c>
      <c r="AE47" s="4" t="s">
        <v>20</v>
      </c>
      <c r="AF47" s="4" t="s">
        <v>19</v>
      </c>
      <c r="AG47" s="4" t="s">
        <v>19</v>
      </c>
      <c r="AH47" s="4" t="s">
        <v>19</v>
      </c>
      <c r="AI47" s="4" t="s">
        <v>19</v>
      </c>
    </row>
    <row r="48" spans="1:35" x14ac:dyDescent="0.55000000000000004">
      <c r="A48" s="1">
        <v>295</v>
      </c>
      <c r="B48" s="1">
        <v>295</v>
      </c>
      <c r="C48" s="1">
        <v>295</v>
      </c>
      <c r="D48" s="1">
        <v>458</v>
      </c>
      <c r="E48" s="1" t="s">
        <v>209</v>
      </c>
      <c r="F48" s="2">
        <v>1.44E+18</v>
      </c>
      <c r="G48" s="2"/>
      <c r="H48" s="1" t="s">
        <v>210</v>
      </c>
      <c r="I48" s="1" t="s">
        <v>436</v>
      </c>
      <c r="J48" s="6" t="s">
        <v>436</v>
      </c>
      <c r="L48" s="1" t="s">
        <v>18</v>
      </c>
      <c r="M48" s="6" t="s">
        <v>436</v>
      </c>
      <c r="N48" s="6"/>
      <c r="O48" s="6"/>
      <c r="P48" s="6"/>
      <c r="Q48" s="6"/>
      <c r="R48" s="1" t="str">
        <f t="shared" si="0"/>
        <v>Match</v>
      </c>
      <c r="S48" s="1" t="s">
        <v>436</v>
      </c>
      <c r="T48" s="1" t="s">
        <v>436</v>
      </c>
      <c r="U48" s="1" t="s">
        <v>436</v>
      </c>
      <c r="V48" s="6">
        <v>0</v>
      </c>
      <c r="W48" s="6">
        <v>0</v>
      </c>
      <c r="X48" s="6">
        <v>0</v>
      </c>
      <c r="Y48" s="6">
        <v>0</v>
      </c>
      <c r="AA48" s="1" t="s">
        <v>19</v>
      </c>
      <c r="AB48" s="1" t="s">
        <v>19</v>
      </c>
      <c r="AC48" s="1" t="s">
        <v>19</v>
      </c>
      <c r="AD48" s="1" t="s">
        <v>20</v>
      </c>
      <c r="AE48" s="1" t="s">
        <v>20</v>
      </c>
      <c r="AF48" s="1" t="s">
        <v>19</v>
      </c>
      <c r="AG48" s="1" t="s">
        <v>19</v>
      </c>
      <c r="AH48" s="1" t="s">
        <v>19</v>
      </c>
      <c r="AI48" s="1" t="s">
        <v>19</v>
      </c>
    </row>
    <row r="49" spans="1:35" x14ac:dyDescent="0.55000000000000004">
      <c r="A49" s="1">
        <v>416</v>
      </c>
      <c r="B49" s="1">
        <v>416</v>
      </c>
      <c r="C49" s="1">
        <v>416</v>
      </c>
      <c r="D49" s="1">
        <v>671</v>
      </c>
      <c r="E49" s="1" t="s">
        <v>211</v>
      </c>
      <c r="F49" s="2">
        <v>1.44E+18</v>
      </c>
      <c r="G49" s="2" t="s">
        <v>551</v>
      </c>
      <c r="H49" s="1" t="s">
        <v>212</v>
      </c>
      <c r="I49" s="1" t="s">
        <v>127</v>
      </c>
      <c r="J49" s="6" t="s">
        <v>127</v>
      </c>
      <c r="L49" s="1" t="s">
        <v>213</v>
      </c>
      <c r="M49" s="6" t="s">
        <v>173</v>
      </c>
      <c r="N49" s="6" t="s">
        <v>592</v>
      </c>
      <c r="O49" s="6"/>
      <c r="P49" s="6"/>
      <c r="Q49" s="6"/>
      <c r="R49" s="1" t="str">
        <f t="shared" si="0"/>
        <v>No match</v>
      </c>
      <c r="S49" s="1" t="s">
        <v>500</v>
      </c>
      <c r="T49" s="1" t="s">
        <v>504</v>
      </c>
      <c r="U49" s="1" t="s">
        <v>500</v>
      </c>
      <c r="V49" s="6">
        <v>2</v>
      </c>
      <c r="W49" s="6">
        <v>2</v>
      </c>
      <c r="X49" s="6">
        <v>2</v>
      </c>
      <c r="Y49" s="6">
        <v>2</v>
      </c>
      <c r="AA49" s="1" t="s">
        <v>22</v>
      </c>
      <c r="AB49" s="1" t="s">
        <v>23</v>
      </c>
      <c r="AC49" s="1" t="s">
        <v>214</v>
      </c>
      <c r="AD49" s="1" t="s">
        <v>24</v>
      </c>
      <c r="AE49" s="1" t="s">
        <v>25</v>
      </c>
      <c r="AF49" s="1" t="s">
        <v>19</v>
      </c>
      <c r="AG49" s="1" t="s">
        <v>26</v>
      </c>
      <c r="AH49" s="1" t="s">
        <v>27</v>
      </c>
      <c r="AI49" s="1" t="s">
        <v>28</v>
      </c>
    </row>
    <row r="50" spans="1:35" x14ac:dyDescent="0.55000000000000004">
      <c r="A50" s="1">
        <v>406</v>
      </c>
      <c r="B50" s="1">
        <v>406</v>
      </c>
      <c r="C50" s="1">
        <v>406</v>
      </c>
      <c r="D50" s="1">
        <v>651</v>
      </c>
      <c r="E50" s="1" t="s">
        <v>215</v>
      </c>
      <c r="F50" s="2">
        <v>1.44E+18</v>
      </c>
      <c r="G50" s="2" t="s">
        <v>442</v>
      </c>
      <c r="H50" s="1" t="s">
        <v>216</v>
      </c>
      <c r="I50" s="1" t="s">
        <v>467</v>
      </c>
      <c r="J50" s="6" t="s">
        <v>535</v>
      </c>
      <c r="K50" s="1" t="s">
        <v>468</v>
      </c>
      <c r="L50" s="1" t="s">
        <v>217</v>
      </c>
      <c r="M50" s="6" t="s">
        <v>593</v>
      </c>
      <c r="N50" s="6" t="s">
        <v>594</v>
      </c>
      <c r="O50" s="6" t="s">
        <v>583</v>
      </c>
      <c r="P50" s="6"/>
      <c r="Q50" s="6"/>
      <c r="R50" s="1" t="str">
        <f t="shared" si="0"/>
        <v>No match</v>
      </c>
      <c r="S50" s="1" t="s">
        <v>500</v>
      </c>
      <c r="T50" s="1" t="s">
        <v>504</v>
      </c>
      <c r="U50" s="1" t="s">
        <v>500</v>
      </c>
      <c r="V50" s="6">
        <v>3</v>
      </c>
      <c r="W50" s="6">
        <v>3</v>
      </c>
      <c r="X50" s="6">
        <v>3</v>
      </c>
      <c r="Y50" s="6">
        <v>3</v>
      </c>
      <c r="AA50" s="1" t="s">
        <v>218</v>
      </c>
      <c r="AB50" s="1" t="s">
        <v>218</v>
      </c>
      <c r="AC50" s="1" t="s">
        <v>219</v>
      </c>
      <c r="AD50" s="1" t="s">
        <v>220</v>
      </c>
      <c r="AE50" s="1" t="s">
        <v>221</v>
      </c>
      <c r="AF50" s="1" t="s">
        <v>19</v>
      </c>
      <c r="AG50" s="1" t="s">
        <v>61</v>
      </c>
      <c r="AH50" s="1" t="s">
        <v>222</v>
      </c>
      <c r="AI50" s="1" t="s">
        <v>223</v>
      </c>
    </row>
    <row r="51" spans="1:35" x14ac:dyDescent="0.55000000000000004">
      <c r="A51" s="1">
        <v>102</v>
      </c>
      <c r="B51" s="1">
        <v>102</v>
      </c>
      <c r="C51" s="1">
        <v>102</v>
      </c>
      <c r="D51" s="1">
        <v>161</v>
      </c>
      <c r="E51" s="1" t="s">
        <v>224</v>
      </c>
      <c r="F51" s="2">
        <v>1.44E+18</v>
      </c>
      <c r="G51" s="2" t="s">
        <v>442</v>
      </c>
      <c r="H51" s="1" t="s">
        <v>225</v>
      </c>
      <c r="I51" s="1" t="s">
        <v>469</v>
      </c>
      <c r="J51" s="6" t="s">
        <v>469</v>
      </c>
      <c r="L51" s="1" t="s">
        <v>226</v>
      </c>
      <c r="M51" s="6" t="s">
        <v>595</v>
      </c>
      <c r="N51" s="6" t="s">
        <v>583</v>
      </c>
      <c r="O51" s="6"/>
      <c r="P51" s="6"/>
      <c r="Q51" s="6"/>
      <c r="R51" s="1" t="str">
        <f t="shared" si="0"/>
        <v>No match</v>
      </c>
      <c r="S51" s="1" t="s">
        <v>500</v>
      </c>
      <c r="T51" s="1" t="s">
        <v>504</v>
      </c>
      <c r="U51" s="1" t="s">
        <v>500</v>
      </c>
      <c r="V51" s="6">
        <v>2</v>
      </c>
      <c r="W51" s="6">
        <v>2</v>
      </c>
      <c r="X51" s="6">
        <v>2</v>
      </c>
      <c r="Y51" s="6">
        <v>2</v>
      </c>
      <c r="AA51" s="1" t="s">
        <v>19</v>
      </c>
      <c r="AB51" s="1" t="s">
        <v>227</v>
      </c>
      <c r="AC51" s="1" t="s">
        <v>228</v>
      </c>
      <c r="AD51" s="1" t="s">
        <v>53</v>
      </c>
      <c r="AE51" s="1" t="s">
        <v>229</v>
      </c>
      <c r="AF51" s="1" t="s">
        <v>19</v>
      </c>
      <c r="AG51" s="1" t="s">
        <v>230</v>
      </c>
      <c r="AH51" s="1" t="s">
        <v>19</v>
      </c>
      <c r="AI51" s="1" t="s">
        <v>231</v>
      </c>
    </row>
    <row r="52" spans="1:35" x14ac:dyDescent="0.55000000000000004">
      <c r="A52" s="1">
        <v>164</v>
      </c>
      <c r="B52" s="1">
        <v>164</v>
      </c>
      <c r="C52" s="1">
        <v>164</v>
      </c>
      <c r="D52" s="1">
        <v>267</v>
      </c>
      <c r="E52" s="1" t="s">
        <v>232</v>
      </c>
      <c r="F52" s="2">
        <v>1.44E+18</v>
      </c>
      <c r="G52" s="2"/>
      <c r="H52" s="1" t="s">
        <v>233</v>
      </c>
      <c r="I52" s="1" t="s">
        <v>436</v>
      </c>
      <c r="J52" s="6" t="s">
        <v>436</v>
      </c>
      <c r="L52" s="1" t="s">
        <v>234</v>
      </c>
      <c r="M52" s="6" t="s">
        <v>436</v>
      </c>
      <c r="N52" s="6"/>
      <c r="O52" s="6"/>
      <c r="P52" s="6"/>
      <c r="Q52" s="6"/>
      <c r="R52" s="1" t="str">
        <f t="shared" si="0"/>
        <v>Match</v>
      </c>
      <c r="S52" s="1" t="s">
        <v>436</v>
      </c>
      <c r="T52" s="1" t="s">
        <v>436</v>
      </c>
      <c r="U52" s="1" t="s">
        <v>436</v>
      </c>
      <c r="V52" s="6">
        <v>0</v>
      </c>
      <c r="W52" s="6">
        <v>0</v>
      </c>
      <c r="X52" s="6">
        <v>0</v>
      </c>
      <c r="Y52" s="6">
        <v>0</v>
      </c>
      <c r="AA52" s="1" t="s">
        <v>19</v>
      </c>
      <c r="AB52" s="1" t="s">
        <v>19</v>
      </c>
      <c r="AC52" s="1" t="s">
        <v>235</v>
      </c>
      <c r="AD52" s="1" t="s">
        <v>20</v>
      </c>
      <c r="AE52" s="1" t="s">
        <v>20</v>
      </c>
      <c r="AF52" s="1" t="s">
        <v>19</v>
      </c>
      <c r="AG52" s="1" t="s">
        <v>19</v>
      </c>
      <c r="AH52" s="1" t="s">
        <v>19</v>
      </c>
      <c r="AI52" s="1" t="s">
        <v>19</v>
      </c>
    </row>
    <row r="53" spans="1:35" x14ac:dyDescent="0.55000000000000004">
      <c r="A53" s="1">
        <v>214</v>
      </c>
      <c r="B53" s="1">
        <v>214</v>
      </c>
      <c r="C53" s="1">
        <v>214</v>
      </c>
      <c r="D53" s="1">
        <v>339</v>
      </c>
      <c r="E53" s="1" t="s">
        <v>236</v>
      </c>
      <c r="F53" s="2">
        <v>1.44E+18</v>
      </c>
      <c r="G53" s="2" t="s">
        <v>558</v>
      </c>
      <c r="H53" s="1" t="s">
        <v>237</v>
      </c>
      <c r="I53" s="1" t="s">
        <v>470</v>
      </c>
      <c r="J53" s="6" t="s">
        <v>470</v>
      </c>
      <c r="K53" s="1" t="s">
        <v>471</v>
      </c>
      <c r="L53" s="1" t="s">
        <v>238</v>
      </c>
      <c r="M53" s="6" t="s">
        <v>569</v>
      </c>
      <c r="N53" s="6"/>
      <c r="O53" s="6"/>
      <c r="P53" s="6"/>
      <c r="Q53" s="6"/>
      <c r="R53" s="1" t="str">
        <f t="shared" si="0"/>
        <v>No match</v>
      </c>
      <c r="S53" s="1" t="s">
        <v>505</v>
      </c>
      <c r="T53" s="1" t="s">
        <v>511</v>
      </c>
      <c r="U53" s="1" t="s">
        <v>505</v>
      </c>
      <c r="V53" s="6">
        <v>2</v>
      </c>
      <c r="W53" s="6">
        <v>0</v>
      </c>
      <c r="X53" s="6">
        <v>2</v>
      </c>
      <c r="Y53" s="6">
        <v>0</v>
      </c>
      <c r="AA53" s="1" t="s">
        <v>19</v>
      </c>
      <c r="AB53" s="1" t="s">
        <v>19</v>
      </c>
      <c r="AC53" s="1" t="s">
        <v>239</v>
      </c>
      <c r="AD53" s="1" t="s">
        <v>20</v>
      </c>
      <c r="AE53" s="1" t="s">
        <v>20</v>
      </c>
      <c r="AF53" s="1" t="s">
        <v>19</v>
      </c>
      <c r="AG53" s="1" t="s">
        <v>19</v>
      </c>
      <c r="AH53" s="1" t="s">
        <v>19</v>
      </c>
      <c r="AI53" s="1" t="s">
        <v>19</v>
      </c>
    </row>
    <row r="54" spans="1:35" s="4" customFormat="1" x14ac:dyDescent="0.55000000000000004">
      <c r="A54" s="4">
        <v>5</v>
      </c>
      <c r="B54" s="4">
        <v>5</v>
      </c>
      <c r="C54" s="4">
        <v>5</v>
      </c>
      <c r="D54" s="4">
        <v>7</v>
      </c>
      <c r="E54" s="4" t="s">
        <v>240</v>
      </c>
      <c r="F54" s="5">
        <v>1.44E+18</v>
      </c>
      <c r="G54" s="2" t="s">
        <v>445</v>
      </c>
      <c r="H54" s="4" t="s">
        <v>241</v>
      </c>
      <c r="I54" s="4" t="s">
        <v>472</v>
      </c>
      <c r="J54" s="6" t="s">
        <v>472</v>
      </c>
      <c r="K54" s="4" t="s">
        <v>473</v>
      </c>
      <c r="L54" s="4" t="s">
        <v>18</v>
      </c>
      <c r="M54" s="4" t="s">
        <v>436</v>
      </c>
      <c r="R54" s="1" t="str">
        <f t="shared" si="0"/>
        <v>No match</v>
      </c>
      <c r="S54" s="4" t="s">
        <v>436</v>
      </c>
      <c r="T54" s="4" t="s">
        <v>436</v>
      </c>
      <c r="U54" s="4" t="s">
        <v>436</v>
      </c>
      <c r="V54" s="4">
        <v>0</v>
      </c>
      <c r="W54" s="4">
        <v>0</v>
      </c>
      <c r="X54" s="4">
        <v>0</v>
      </c>
      <c r="Y54" s="4">
        <v>0</v>
      </c>
      <c r="AA54" s="4" t="s">
        <v>19</v>
      </c>
      <c r="AB54" s="4" t="s">
        <v>19</v>
      </c>
      <c r="AC54" s="4" t="s">
        <v>19</v>
      </c>
      <c r="AD54" s="4" t="s">
        <v>20</v>
      </c>
      <c r="AE54" s="4" t="s">
        <v>20</v>
      </c>
      <c r="AF54" s="4" t="s">
        <v>19</v>
      </c>
      <c r="AG54" s="4" t="s">
        <v>19</v>
      </c>
      <c r="AH54" s="4" t="s">
        <v>19</v>
      </c>
      <c r="AI54" s="4" t="s">
        <v>19</v>
      </c>
    </row>
    <row r="55" spans="1:35" x14ac:dyDescent="0.55000000000000004">
      <c r="A55" s="1">
        <v>419</v>
      </c>
      <c r="B55" s="1">
        <v>419</v>
      </c>
      <c r="C55" s="1">
        <v>419</v>
      </c>
      <c r="D55" s="1">
        <v>678</v>
      </c>
      <c r="E55" s="1" t="s">
        <v>242</v>
      </c>
      <c r="F55" s="2">
        <v>1.44E+18</v>
      </c>
      <c r="G55" s="2"/>
      <c r="H55" s="1" t="s">
        <v>243</v>
      </c>
      <c r="I55" s="1" t="s">
        <v>436</v>
      </c>
      <c r="J55" s="6" t="s">
        <v>436</v>
      </c>
      <c r="L55" s="1" t="s">
        <v>18</v>
      </c>
      <c r="M55" s="6" t="s">
        <v>436</v>
      </c>
      <c r="N55" s="6"/>
      <c r="O55" s="6"/>
      <c r="P55" s="6"/>
      <c r="Q55" s="6"/>
      <c r="R55" s="1" t="str">
        <f t="shared" si="0"/>
        <v>Match</v>
      </c>
      <c r="S55" s="1" t="s">
        <v>436</v>
      </c>
      <c r="T55" s="1" t="s">
        <v>436</v>
      </c>
      <c r="U55" s="1" t="s">
        <v>436</v>
      </c>
      <c r="V55" s="6">
        <v>0</v>
      </c>
      <c r="W55" s="6">
        <v>0</v>
      </c>
      <c r="X55" s="6">
        <v>0</v>
      </c>
      <c r="Y55" s="6">
        <v>0</v>
      </c>
      <c r="AA55" s="1" t="s">
        <v>19</v>
      </c>
      <c r="AB55" s="1" t="s">
        <v>19</v>
      </c>
      <c r="AC55" s="1" t="s">
        <v>19</v>
      </c>
      <c r="AD55" s="1" t="s">
        <v>20</v>
      </c>
      <c r="AE55" s="1" t="s">
        <v>20</v>
      </c>
      <c r="AF55" s="1" t="s">
        <v>19</v>
      </c>
      <c r="AG55" s="1" t="s">
        <v>19</v>
      </c>
      <c r="AH55" s="1" t="s">
        <v>19</v>
      </c>
      <c r="AI55" s="1" t="s">
        <v>19</v>
      </c>
    </row>
    <row r="56" spans="1:35" x14ac:dyDescent="0.55000000000000004">
      <c r="A56" s="1">
        <v>449</v>
      </c>
      <c r="B56" s="1">
        <v>449</v>
      </c>
      <c r="C56" s="1">
        <v>449</v>
      </c>
      <c r="D56" s="1">
        <v>733</v>
      </c>
      <c r="E56" s="1" t="s">
        <v>244</v>
      </c>
      <c r="F56" s="2">
        <v>1.44E+18</v>
      </c>
      <c r="G56" s="2" t="s">
        <v>551</v>
      </c>
      <c r="H56" s="1" t="s">
        <v>245</v>
      </c>
      <c r="I56" s="1" t="s">
        <v>474</v>
      </c>
      <c r="J56" s="6" t="s">
        <v>474</v>
      </c>
      <c r="K56" s="1" t="s">
        <v>542</v>
      </c>
      <c r="L56" s="1" t="s">
        <v>246</v>
      </c>
      <c r="M56" s="6" t="s">
        <v>596</v>
      </c>
      <c r="N56" s="6" t="s">
        <v>597</v>
      </c>
      <c r="O56" s="6"/>
      <c r="P56" s="6"/>
      <c r="Q56" s="6"/>
      <c r="R56" s="1" t="str">
        <f t="shared" si="0"/>
        <v>No match</v>
      </c>
      <c r="S56" s="1" t="s">
        <v>504</v>
      </c>
      <c r="T56" s="1" t="s">
        <v>504</v>
      </c>
      <c r="U56" s="1" t="s">
        <v>500</v>
      </c>
      <c r="V56" s="6">
        <v>2</v>
      </c>
      <c r="W56" s="6">
        <v>2</v>
      </c>
      <c r="X56" s="6">
        <v>2</v>
      </c>
      <c r="Y56" s="6">
        <v>2</v>
      </c>
      <c r="AA56" s="1" t="s">
        <v>19</v>
      </c>
      <c r="AB56" s="1" t="s">
        <v>73</v>
      </c>
      <c r="AC56" s="1" t="s">
        <v>247</v>
      </c>
      <c r="AD56" s="1" t="s">
        <v>20</v>
      </c>
      <c r="AE56" s="1" t="s">
        <v>248</v>
      </c>
      <c r="AF56" s="1" t="s">
        <v>19</v>
      </c>
      <c r="AG56" s="1" t="s">
        <v>249</v>
      </c>
      <c r="AH56" s="1" t="s">
        <v>19</v>
      </c>
      <c r="AI56" s="1" t="s">
        <v>76</v>
      </c>
    </row>
    <row r="57" spans="1:35" s="8" customFormat="1" x14ac:dyDescent="0.55000000000000004">
      <c r="A57" s="8">
        <v>62</v>
      </c>
      <c r="B57" s="8">
        <v>62</v>
      </c>
      <c r="C57" s="8">
        <v>62</v>
      </c>
      <c r="D57" s="8">
        <v>96</v>
      </c>
      <c r="E57" s="8" t="s">
        <v>250</v>
      </c>
      <c r="F57" s="9">
        <v>1.44E+18</v>
      </c>
      <c r="G57" s="2" t="s">
        <v>551</v>
      </c>
      <c r="H57" s="8" t="s">
        <v>251</v>
      </c>
      <c r="I57" s="8" t="s">
        <v>475</v>
      </c>
      <c r="J57" s="8" t="s">
        <v>562</v>
      </c>
      <c r="K57" s="8" t="s">
        <v>543</v>
      </c>
      <c r="L57" s="8" t="s">
        <v>253</v>
      </c>
      <c r="M57" s="8" t="s">
        <v>598</v>
      </c>
      <c r="N57" s="8" t="s">
        <v>599</v>
      </c>
      <c r="R57" s="1" t="str">
        <f t="shared" si="0"/>
        <v>No match</v>
      </c>
      <c r="S57" s="8" t="s">
        <v>505</v>
      </c>
      <c r="T57" s="8" t="s">
        <v>511</v>
      </c>
      <c r="X57" s="8">
        <v>2</v>
      </c>
      <c r="Y57" s="8">
        <v>0</v>
      </c>
      <c r="AA57" s="8" t="s">
        <v>19</v>
      </c>
      <c r="AB57" s="8" t="s">
        <v>19</v>
      </c>
      <c r="AC57" s="8" t="s">
        <v>254</v>
      </c>
      <c r="AD57" s="8" t="s">
        <v>20</v>
      </c>
      <c r="AE57" s="8" t="s">
        <v>20</v>
      </c>
      <c r="AF57" s="8" t="s">
        <v>19</v>
      </c>
      <c r="AG57" s="8" t="s">
        <v>19</v>
      </c>
      <c r="AH57" s="8" t="s">
        <v>19</v>
      </c>
      <c r="AI57" s="8" t="s">
        <v>19</v>
      </c>
    </row>
    <row r="58" spans="1:35" s="8" customFormat="1" x14ac:dyDescent="0.55000000000000004">
      <c r="A58" s="8">
        <v>334</v>
      </c>
      <c r="B58" s="8">
        <v>334</v>
      </c>
      <c r="C58" s="8">
        <v>334</v>
      </c>
      <c r="D58" s="8">
        <v>525</v>
      </c>
      <c r="E58" s="8" t="s">
        <v>203</v>
      </c>
      <c r="F58" s="9">
        <v>1.44E+18</v>
      </c>
      <c r="G58" s="2" t="s">
        <v>551</v>
      </c>
      <c r="H58" s="8" t="s">
        <v>255</v>
      </c>
      <c r="I58" s="8" t="s">
        <v>435</v>
      </c>
      <c r="J58" s="8" t="s">
        <v>435</v>
      </c>
      <c r="K58" s="8" t="s">
        <v>544</v>
      </c>
      <c r="L58" s="8" t="s">
        <v>256</v>
      </c>
      <c r="M58" s="8" t="s">
        <v>252</v>
      </c>
      <c r="N58" s="8" t="s">
        <v>600</v>
      </c>
      <c r="R58" s="1" t="str">
        <f t="shared" si="0"/>
        <v>No match</v>
      </c>
      <c r="S58" s="8" t="s">
        <v>505</v>
      </c>
      <c r="T58" s="8" t="s">
        <v>511</v>
      </c>
      <c r="X58" s="8">
        <v>2</v>
      </c>
      <c r="Y58" s="8">
        <v>1</v>
      </c>
      <c r="AA58" s="8" t="s">
        <v>22</v>
      </c>
      <c r="AB58" s="8" t="s">
        <v>19</v>
      </c>
      <c r="AC58" s="8" t="s">
        <v>257</v>
      </c>
      <c r="AD58" s="8" t="s">
        <v>24</v>
      </c>
      <c r="AE58" s="8" t="s">
        <v>20</v>
      </c>
      <c r="AF58" s="8" t="s">
        <v>19</v>
      </c>
      <c r="AG58" s="8" t="s">
        <v>27</v>
      </c>
      <c r="AH58" s="8" t="s">
        <v>27</v>
      </c>
      <c r="AI58" s="8" t="s">
        <v>19</v>
      </c>
    </row>
    <row r="59" spans="1:35" x14ac:dyDescent="0.55000000000000004">
      <c r="A59" s="1">
        <v>300</v>
      </c>
      <c r="B59" s="1">
        <v>300</v>
      </c>
      <c r="C59" s="1">
        <v>300</v>
      </c>
      <c r="D59" s="1">
        <v>467</v>
      </c>
      <c r="E59" s="1" t="s">
        <v>258</v>
      </c>
      <c r="F59" s="2">
        <v>1.44E+18</v>
      </c>
      <c r="G59" s="2" t="s">
        <v>442</v>
      </c>
      <c r="H59" s="1" t="s">
        <v>259</v>
      </c>
      <c r="I59" s="1" t="s">
        <v>453</v>
      </c>
      <c r="J59" s="6" t="s">
        <v>453</v>
      </c>
      <c r="L59" s="1" t="s">
        <v>260</v>
      </c>
      <c r="M59" s="1" t="s">
        <v>436</v>
      </c>
      <c r="R59" s="1" t="str">
        <f t="shared" si="0"/>
        <v>No match</v>
      </c>
      <c r="S59" s="1" t="s">
        <v>505</v>
      </c>
      <c r="T59" s="1" t="s">
        <v>511</v>
      </c>
      <c r="U59" s="1" t="s">
        <v>505</v>
      </c>
      <c r="V59" s="6">
        <v>1</v>
      </c>
      <c r="W59" s="6">
        <v>0</v>
      </c>
      <c r="X59" s="6">
        <v>1</v>
      </c>
      <c r="Y59" s="6">
        <v>0</v>
      </c>
      <c r="AA59" s="1" t="s">
        <v>19</v>
      </c>
      <c r="AB59" s="1" t="s">
        <v>19</v>
      </c>
      <c r="AC59" s="1" t="s">
        <v>261</v>
      </c>
      <c r="AD59" s="1" t="s">
        <v>20</v>
      </c>
      <c r="AE59" s="1" t="s">
        <v>20</v>
      </c>
      <c r="AF59" s="1" t="s">
        <v>19</v>
      </c>
      <c r="AG59" s="1" t="s">
        <v>19</v>
      </c>
      <c r="AH59" s="1" t="s">
        <v>19</v>
      </c>
      <c r="AI59" s="1" t="s">
        <v>19</v>
      </c>
    </row>
    <row r="60" spans="1:35" x14ac:dyDescent="0.55000000000000004">
      <c r="A60" s="1">
        <v>17</v>
      </c>
      <c r="B60" s="1">
        <v>17</v>
      </c>
      <c r="C60" s="1">
        <v>17</v>
      </c>
      <c r="D60" s="1">
        <v>25</v>
      </c>
      <c r="E60" s="1" t="s">
        <v>262</v>
      </c>
      <c r="F60" s="2">
        <v>1.44E+18</v>
      </c>
      <c r="G60" s="2"/>
      <c r="H60" s="1" t="s">
        <v>263</v>
      </c>
      <c r="I60" s="1" t="s">
        <v>436</v>
      </c>
      <c r="J60" s="6" t="s">
        <v>436</v>
      </c>
      <c r="L60" s="1" t="s">
        <v>264</v>
      </c>
      <c r="M60" s="1" t="s">
        <v>570</v>
      </c>
      <c r="R60" s="1" t="str">
        <f t="shared" si="0"/>
        <v>No match</v>
      </c>
      <c r="S60" s="1" t="s">
        <v>436</v>
      </c>
      <c r="T60" s="1" t="s">
        <v>436</v>
      </c>
      <c r="U60" s="1" t="s">
        <v>504</v>
      </c>
      <c r="V60" s="6">
        <v>0</v>
      </c>
      <c r="W60" s="6">
        <v>1</v>
      </c>
      <c r="X60" s="6">
        <v>0</v>
      </c>
      <c r="Y60" s="6">
        <v>1</v>
      </c>
      <c r="AA60" s="1" t="s">
        <v>19</v>
      </c>
      <c r="AB60" s="1" t="s">
        <v>265</v>
      </c>
      <c r="AC60" s="1" t="s">
        <v>266</v>
      </c>
      <c r="AD60" s="1" t="s">
        <v>20</v>
      </c>
      <c r="AE60" s="1" t="s">
        <v>267</v>
      </c>
      <c r="AF60" s="1" t="s">
        <v>19</v>
      </c>
      <c r="AG60" s="1" t="s">
        <v>156</v>
      </c>
      <c r="AH60" s="1" t="s">
        <v>19</v>
      </c>
      <c r="AI60" s="1" t="s">
        <v>268</v>
      </c>
    </row>
    <row r="61" spans="1:35" x14ac:dyDescent="0.55000000000000004">
      <c r="A61" s="1">
        <v>350</v>
      </c>
      <c r="B61" s="1">
        <v>350</v>
      </c>
      <c r="C61" s="1">
        <v>350</v>
      </c>
      <c r="D61" s="1">
        <v>551</v>
      </c>
      <c r="E61" s="1" t="s">
        <v>269</v>
      </c>
      <c r="F61" s="2">
        <v>1.44E+18</v>
      </c>
      <c r="G61" s="2"/>
      <c r="H61" s="1" t="s">
        <v>270</v>
      </c>
      <c r="I61" s="1" t="s">
        <v>436</v>
      </c>
      <c r="J61" s="6" t="s">
        <v>436</v>
      </c>
      <c r="L61" s="1" t="s">
        <v>271</v>
      </c>
      <c r="M61" s="1" t="s">
        <v>436</v>
      </c>
      <c r="R61" s="1" t="str">
        <f t="shared" si="0"/>
        <v>Match</v>
      </c>
      <c r="S61" s="1" t="s">
        <v>436</v>
      </c>
      <c r="T61" s="1" t="s">
        <v>436</v>
      </c>
      <c r="U61" s="1" t="s">
        <v>436</v>
      </c>
      <c r="V61" s="6">
        <v>0</v>
      </c>
      <c r="W61" s="6">
        <v>0</v>
      </c>
      <c r="X61" s="6">
        <v>0</v>
      </c>
      <c r="Y61" s="6">
        <v>0</v>
      </c>
      <c r="AA61" s="1" t="s">
        <v>19</v>
      </c>
      <c r="AB61" s="1" t="s">
        <v>19</v>
      </c>
      <c r="AC61" s="1" t="s">
        <v>272</v>
      </c>
      <c r="AD61" s="1" t="s">
        <v>20</v>
      </c>
      <c r="AE61" s="1" t="s">
        <v>20</v>
      </c>
      <c r="AF61" s="1" t="s">
        <v>19</v>
      </c>
      <c r="AG61" s="1" t="s">
        <v>19</v>
      </c>
      <c r="AH61" s="1" t="s">
        <v>19</v>
      </c>
      <c r="AI61" s="1" t="s">
        <v>19</v>
      </c>
    </row>
    <row r="62" spans="1:35" s="8" customFormat="1" x14ac:dyDescent="0.55000000000000004">
      <c r="A62" s="8">
        <v>347</v>
      </c>
      <c r="B62" s="8">
        <v>347</v>
      </c>
      <c r="C62" s="8">
        <v>347</v>
      </c>
      <c r="D62" s="8">
        <v>546</v>
      </c>
      <c r="E62" s="8" t="s">
        <v>273</v>
      </c>
      <c r="F62" s="9">
        <v>1.44E+18</v>
      </c>
      <c r="G62" s="2" t="s">
        <v>551</v>
      </c>
      <c r="H62" s="8" t="s">
        <v>274</v>
      </c>
      <c r="I62" s="8" t="s">
        <v>476</v>
      </c>
      <c r="J62" s="8" t="s">
        <v>563</v>
      </c>
      <c r="K62" s="8" t="s">
        <v>512</v>
      </c>
      <c r="L62" s="8" t="s">
        <v>275</v>
      </c>
      <c r="M62" s="8" t="s">
        <v>571</v>
      </c>
      <c r="R62" s="1" t="str">
        <f t="shared" si="0"/>
        <v>No match</v>
      </c>
      <c r="S62" s="8" t="s">
        <v>505</v>
      </c>
      <c r="T62" s="8" t="s">
        <v>511</v>
      </c>
      <c r="U62" s="8" t="s">
        <v>505</v>
      </c>
      <c r="V62" s="8">
        <v>2</v>
      </c>
      <c r="W62" s="8">
        <v>1</v>
      </c>
      <c r="X62" s="8">
        <v>2</v>
      </c>
      <c r="Y62" s="8">
        <v>1</v>
      </c>
      <c r="AA62" s="8" t="s">
        <v>19</v>
      </c>
      <c r="AB62" s="8" t="s">
        <v>19</v>
      </c>
      <c r="AC62" s="8" t="s">
        <v>276</v>
      </c>
      <c r="AD62" s="8" t="s">
        <v>20</v>
      </c>
      <c r="AE62" s="8" t="s">
        <v>20</v>
      </c>
      <c r="AF62" s="8" t="s">
        <v>19</v>
      </c>
      <c r="AG62" s="8" t="s">
        <v>19</v>
      </c>
      <c r="AH62" s="8" t="s">
        <v>19</v>
      </c>
      <c r="AI62" s="8" t="s">
        <v>19</v>
      </c>
    </row>
    <row r="63" spans="1:35" x14ac:dyDescent="0.55000000000000004">
      <c r="A63" s="1">
        <v>85</v>
      </c>
      <c r="B63" s="1">
        <v>85</v>
      </c>
      <c r="C63" s="1">
        <v>85</v>
      </c>
      <c r="D63" s="1">
        <v>130</v>
      </c>
      <c r="E63" s="1" t="s">
        <v>277</v>
      </c>
      <c r="F63" s="2">
        <v>1.44E+18</v>
      </c>
      <c r="G63" s="2"/>
      <c r="H63" s="1" t="s">
        <v>278</v>
      </c>
      <c r="I63" s="1" t="s">
        <v>436</v>
      </c>
      <c r="J63" s="6" t="s">
        <v>436</v>
      </c>
      <c r="L63" s="1" t="s">
        <v>279</v>
      </c>
      <c r="M63" s="1" t="s">
        <v>436</v>
      </c>
      <c r="R63" s="1" t="str">
        <f t="shared" si="0"/>
        <v>Match</v>
      </c>
      <c r="S63" s="1" t="s">
        <v>436</v>
      </c>
      <c r="T63" s="1" t="s">
        <v>436</v>
      </c>
      <c r="U63" s="1" t="s">
        <v>436</v>
      </c>
      <c r="V63" s="1">
        <v>0</v>
      </c>
      <c r="W63" s="6">
        <v>0</v>
      </c>
      <c r="X63" s="1">
        <v>0</v>
      </c>
      <c r="Y63" s="6">
        <v>0</v>
      </c>
      <c r="AA63" s="1" t="s">
        <v>19</v>
      </c>
      <c r="AB63" s="1" t="s">
        <v>19</v>
      </c>
      <c r="AC63" s="1" t="s">
        <v>280</v>
      </c>
      <c r="AD63" s="1" t="s">
        <v>20</v>
      </c>
      <c r="AE63" s="1" t="s">
        <v>20</v>
      </c>
      <c r="AF63" s="1" t="s">
        <v>19</v>
      </c>
      <c r="AG63" s="1" t="s">
        <v>19</v>
      </c>
      <c r="AH63" s="1" t="s">
        <v>19</v>
      </c>
      <c r="AI63" s="1" t="s">
        <v>19</v>
      </c>
    </row>
    <row r="64" spans="1:35" x14ac:dyDescent="0.55000000000000004">
      <c r="A64" s="1">
        <v>257</v>
      </c>
      <c r="B64" s="1">
        <v>257</v>
      </c>
      <c r="C64" s="1">
        <v>257</v>
      </c>
      <c r="D64" s="1">
        <v>402</v>
      </c>
      <c r="E64" s="1" t="s">
        <v>281</v>
      </c>
      <c r="F64" s="2">
        <v>1.44E+18</v>
      </c>
      <c r="G64" s="2"/>
      <c r="H64" s="1" t="s">
        <v>282</v>
      </c>
      <c r="I64" s="1" t="s">
        <v>436</v>
      </c>
      <c r="J64" s="6" t="s">
        <v>436</v>
      </c>
      <c r="L64" s="1" t="s">
        <v>283</v>
      </c>
      <c r="M64" s="1" t="s">
        <v>436</v>
      </c>
      <c r="R64" s="1" t="str">
        <f t="shared" si="0"/>
        <v>Match</v>
      </c>
      <c r="S64" s="1" t="s">
        <v>436</v>
      </c>
      <c r="T64" s="1" t="s">
        <v>436</v>
      </c>
      <c r="U64" s="1" t="s">
        <v>436</v>
      </c>
      <c r="V64" s="1">
        <v>0</v>
      </c>
      <c r="W64" s="6">
        <v>0</v>
      </c>
      <c r="X64" s="1">
        <v>0</v>
      </c>
      <c r="Y64" s="6">
        <v>0</v>
      </c>
      <c r="AA64" s="1" t="s">
        <v>19</v>
      </c>
      <c r="AB64" s="1" t="s">
        <v>19</v>
      </c>
      <c r="AC64" s="1" t="s">
        <v>284</v>
      </c>
      <c r="AD64" s="1" t="s">
        <v>20</v>
      </c>
      <c r="AE64" s="1" t="s">
        <v>20</v>
      </c>
      <c r="AF64" s="1" t="s">
        <v>19</v>
      </c>
      <c r="AG64" s="1" t="s">
        <v>19</v>
      </c>
      <c r="AH64" s="1" t="s">
        <v>19</v>
      </c>
      <c r="AI64" s="1" t="s">
        <v>19</v>
      </c>
    </row>
    <row r="65" spans="1:35" x14ac:dyDescent="0.55000000000000004">
      <c r="A65" s="1">
        <v>365</v>
      </c>
      <c r="B65" s="1">
        <v>365</v>
      </c>
      <c r="C65" s="1">
        <v>365</v>
      </c>
      <c r="D65" s="1">
        <v>580</v>
      </c>
      <c r="E65" s="1" t="s">
        <v>285</v>
      </c>
      <c r="F65" s="2">
        <v>1.44E+18</v>
      </c>
      <c r="G65" s="2"/>
      <c r="H65" s="1" t="s">
        <v>286</v>
      </c>
      <c r="I65" s="1" t="s">
        <v>436</v>
      </c>
      <c r="J65" s="6" t="s">
        <v>436</v>
      </c>
      <c r="L65" s="1" t="s">
        <v>18</v>
      </c>
      <c r="M65" s="1" t="s">
        <v>436</v>
      </c>
      <c r="R65" s="1" t="str">
        <f t="shared" si="0"/>
        <v>Match</v>
      </c>
      <c r="S65" s="1" t="s">
        <v>436</v>
      </c>
      <c r="T65" s="1" t="s">
        <v>436</v>
      </c>
      <c r="U65" s="1" t="s">
        <v>436</v>
      </c>
      <c r="V65" s="1">
        <v>0</v>
      </c>
      <c r="W65" s="6">
        <v>0</v>
      </c>
      <c r="X65" s="1">
        <v>0</v>
      </c>
      <c r="Y65" s="6">
        <v>0</v>
      </c>
      <c r="AA65" s="1" t="s">
        <v>19</v>
      </c>
      <c r="AB65" s="1" t="s">
        <v>19</v>
      </c>
      <c r="AC65" s="1" t="s">
        <v>19</v>
      </c>
      <c r="AD65" s="1" t="s">
        <v>20</v>
      </c>
      <c r="AE65" s="1" t="s">
        <v>20</v>
      </c>
      <c r="AF65" s="1" t="s">
        <v>19</v>
      </c>
      <c r="AG65" s="1" t="s">
        <v>19</v>
      </c>
      <c r="AH65" s="1" t="s">
        <v>19</v>
      </c>
      <c r="AI65" s="1" t="s">
        <v>19</v>
      </c>
    </row>
    <row r="66" spans="1:35" x14ac:dyDescent="0.55000000000000004">
      <c r="A66" s="1">
        <v>385</v>
      </c>
      <c r="B66" s="1">
        <v>385</v>
      </c>
      <c r="C66" s="1">
        <v>385</v>
      </c>
      <c r="D66" s="1">
        <v>618</v>
      </c>
      <c r="E66" s="1" t="s">
        <v>287</v>
      </c>
      <c r="F66" s="2">
        <v>1.44E+18</v>
      </c>
      <c r="G66" s="2"/>
      <c r="H66" s="1" t="s">
        <v>288</v>
      </c>
      <c r="I66" s="1" t="s">
        <v>436</v>
      </c>
      <c r="J66" s="6" t="s">
        <v>436</v>
      </c>
      <c r="L66" s="1" t="s">
        <v>18</v>
      </c>
      <c r="M66" s="1" t="s">
        <v>436</v>
      </c>
      <c r="R66" s="1" t="str">
        <f t="shared" si="0"/>
        <v>Match</v>
      </c>
      <c r="S66" s="1" t="s">
        <v>436</v>
      </c>
      <c r="T66" s="1" t="s">
        <v>436</v>
      </c>
      <c r="U66" s="1" t="s">
        <v>436</v>
      </c>
      <c r="V66" s="1">
        <v>0</v>
      </c>
      <c r="W66" s="6">
        <v>0</v>
      </c>
      <c r="X66" s="1">
        <v>0</v>
      </c>
      <c r="Y66" s="6">
        <v>0</v>
      </c>
      <c r="AA66" s="1" t="s">
        <v>19</v>
      </c>
      <c r="AB66" s="1" t="s">
        <v>19</v>
      </c>
      <c r="AC66" s="1" t="s">
        <v>19</v>
      </c>
      <c r="AD66" s="1" t="s">
        <v>20</v>
      </c>
      <c r="AE66" s="1" t="s">
        <v>20</v>
      </c>
      <c r="AF66" s="1" t="s">
        <v>19</v>
      </c>
      <c r="AG66" s="1" t="s">
        <v>19</v>
      </c>
      <c r="AH66" s="1" t="s">
        <v>19</v>
      </c>
      <c r="AI66" s="1" t="s">
        <v>19</v>
      </c>
    </row>
    <row r="67" spans="1:35" s="8" customFormat="1" x14ac:dyDescent="0.55000000000000004">
      <c r="A67" s="8">
        <v>315</v>
      </c>
      <c r="B67" s="8">
        <v>315</v>
      </c>
      <c r="C67" s="8">
        <v>315</v>
      </c>
      <c r="D67" s="8">
        <v>497</v>
      </c>
      <c r="E67" s="8" t="s">
        <v>289</v>
      </c>
      <c r="F67" s="9">
        <v>1.44E+18</v>
      </c>
      <c r="G67" s="2" t="s">
        <v>551</v>
      </c>
      <c r="H67" s="8" t="s">
        <v>290</v>
      </c>
      <c r="I67" s="8" t="s">
        <v>477</v>
      </c>
      <c r="J67" s="8" t="s">
        <v>477</v>
      </c>
      <c r="K67" s="8" t="s">
        <v>513</v>
      </c>
      <c r="L67" s="8" t="s">
        <v>291</v>
      </c>
      <c r="M67" s="8" t="s">
        <v>572</v>
      </c>
      <c r="R67" s="1" t="str">
        <f t="shared" ref="R67:R101" si="1">IF(J67=M67, "Match", "No match")</f>
        <v>No match</v>
      </c>
      <c r="S67" s="8" t="s">
        <v>505</v>
      </c>
      <c r="T67" s="8" t="s">
        <v>507</v>
      </c>
      <c r="U67" s="8" t="s">
        <v>505</v>
      </c>
      <c r="V67" s="8">
        <v>2</v>
      </c>
      <c r="W67" s="8">
        <v>1</v>
      </c>
      <c r="X67" s="8">
        <v>2</v>
      </c>
      <c r="Y67" s="8">
        <v>1</v>
      </c>
      <c r="AA67" s="8" t="s">
        <v>19</v>
      </c>
      <c r="AB67" s="8" t="s">
        <v>19</v>
      </c>
      <c r="AC67" s="8" t="s">
        <v>292</v>
      </c>
      <c r="AD67" s="8" t="s">
        <v>20</v>
      </c>
      <c r="AE67" s="8" t="s">
        <v>20</v>
      </c>
      <c r="AF67" s="8" t="s">
        <v>19</v>
      </c>
      <c r="AG67" s="8" t="s">
        <v>19</v>
      </c>
      <c r="AH67" s="8" t="s">
        <v>19</v>
      </c>
      <c r="AI67" s="8" t="s">
        <v>19</v>
      </c>
    </row>
    <row r="68" spans="1:35" x14ac:dyDescent="0.55000000000000004">
      <c r="A68" s="1">
        <v>389</v>
      </c>
      <c r="B68" s="1">
        <v>389</v>
      </c>
      <c r="C68" s="1">
        <v>389</v>
      </c>
      <c r="D68" s="1">
        <v>625</v>
      </c>
      <c r="E68" s="1" t="s">
        <v>293</v>
      </c>
      <c r="F68" s="2">
        <v>1.44E+18</v>
      </c>
      <c r="G68" s="2" t="s">
        <v>553</v>
      </c>
      <c r="H68" s="1" t="s">
        <v>294</v>
      </c>
      <c r="I68" s="1" t="s">
        <v>478</v>
      </c>
      <c r="J68" s="6" t="s">
        <v>478</v>
      </c>
      <c r="L68" s="1" t="s">
        <v>295</v>
      </c>
      <c r="M68" s="1" t="s">
        <v>573</v>
      </c>
      <c r="R68" s="1" t="str">
        <f t="shared" si="1"/>
        <v>No match</v>
      </c>
      <c r="S68" s="1" t="s">
        <v>505</v>
      </c>
      <c r="T68" s="1" t="s">
        <v>504</v>
      </c>
      <c r="U68" s="1" t="s">
        <v>505</v>
      </c>
      <c r="V68" s="1">
        <v>2</v>
      </c>
      <c r="W68" s="6">
        <v>1</v>
      </c>
      <c r="X68" s="1">
        <v>2</v>
      </c>
      <c r="Y68" s="6">
        <v>1</v>
      </c>
      <c r="AA68" s="1" t="s">
        <v>19</v>
      </c>
      <c r="AB68" s="1" t="s">
        <v>296</v>
      </c>
      <c r="AC68" s="1" t="s">
        <v>19</v>
      </c>
      <c r="AD68" s="1" t="s">
        <v>20</v>
      </c>
      <c r="AE68" s="1" t="s">
        <v>297</v>
      </c>
      <c r="AF68" s="1" t="s">
        <v>19</v>
      </c>
      <c r="AG68" s="1" t="s">
        <v>298</v>
      </c>
      <c r="AH68" s="1" t="s">
        <v>19</v>
      </c>
      <c r="AI68" s="1" t="s">
        <v>299</v>
      </c>
    </row>
    <row r="69" spans="1:35" s="4" customFormat="1" x14ac:dyDescent="0.55000000000000004">
      <c r="A69" s="4">
        <v>339</v>
      </c>
      <c r="B69" s="4">
        <v>339</v>
      </c>
      <c r="C69" s="4">
        <v>339</v>
      </c>
      <c r="D69" s="4">
        <v>535</v>
      </c>
      <c r="E69" s="4" t="s">
        <v>29</v>
      </c>
      <c r="F69" s="5">
        <v>1.44E+18</v>
      </c>
      <c r="G69" s="2" t="s">
        <v>551</v>
      </c>
      <c r="H69" s="4" t="s">
        <v>300</v>
      </c>
      <c r="I69" s="4" t="s">
        <v>479</v>
      </c>
      <c r="J69" s="6" t="s">
        <v>479</v>
      </c>
      <c r="L69" s="4" t="s">
        <v>301</v>
      </c>
      <c r="M69" s="4" t="s">
        <v>601</v>
      </c>
      <c r="N69" s="4" t="s">
        <v>602</v>
      </c>
      <c r="O69" s="4" t="s">
        <v>597</v>
      </c>
      <c r="P69" s="4" t="s">
        <v>603</v>
      </c>
      <c r="R69" s="1" t="str">
        <f t="shared" si="1"/>
        <v>No match</v>
      </c>
      <c r="S69" s="4" t="s">
        <v>505</v>
      </c>
      <c r="T69" s="4" t="s">
        <v>511</v>
      </c>
      <c r="U69" s="4" t="s">
        <v>505</v>
      </c>
      <c r="V69" s="4">
        <v>4</v>
      </c>
      <c r="W69" s="4">
        <v>2</v>
      </c>
      <c r="X69" s="4">
        <v>4</v>
      </c>
      <c r="Y69" s="4">
        <v>2</v>
      </c>
      <c r="AA69" s="4" t="s">
        <v>19</v>
      </c>
      <c r="AB69" s="4" t="s">
        <v>302</v>
      </c>
      <c r="AC69" s="4" t="s">
        <v>303</v>
      </c>
      <c r="AD69" s="4" t="s">
        <v>20</v>
      </c>
      <c r="AE69" s="4" t="s">
        <v>304</v>
      </c>
      <c r="AF69" s="4" t="s">
        <v>19</v>
      </c>
      <c r="AG69" s="4" t="s">
        <v>249</v>
      </c>
      <c r="AH69" s="4" t="s">
        <v>19</v>
      </c>
      <c r="AI69" s="4" t="s">
        <v>305</v>
      </c>
    </row>
    <row r="70" spans="1:35" x14ac:dyDescent="0.55000000000000004">
      <c r="A70" s="1">
        <v>284</v>
      </c>
      <c r="B70" s="1">
        <v>284</v>
      </c>
      <c r="C70" s="1">
        <v>284</v>
      </c>
      <c r="D70" s="1">
        <v>443</v>
      </c>
      <c r="E70" s="1" t="s">
        <v>306</v>
      </c>
      <c r="F70" s="2">
        <v>1.44E+18</v>
      </c>
      <c r="G70" s="2" t="s">
        <v>442</v>
      </c>
      <c r="H70" s="1" t="s">
        <v>307</v>
      </c>
      <c r="I70" s="1" t="s">
        <v>480</v>
      </c>
      <c r="J70" s="6" t="s">
        <v>480</v>
      </c>
      <c r="L70" s="1" t="s">
        <v>308</v>
      </c>
      <c r="M70" s="6" t="s">
        <v>604</v>
      </c>
      <c r="N70" s="6" t="s">
        <v>583</v>
      </c>
      <c r="O70" s="6"/>
      <c r="P70" s="6"/>
      <c r="Q70" s="6"/>
      <c r="R70" s="1" t="str">
        <f t="shared" si="1"/>
        <v>No match</v>
      </c>
      <c r="S70" s="1" t="s">
        <v>505</v>
      </c>
      <c r="T70" s="1" t="s">
        <v>511</v>
      </c>
      <c r="U70" s="1" t="s">
        <v>500</v>
      </c>
      <c r="V70" s="1">
        <v>2</v>
      </c>
      <c r="W70" s="6">
        <v>2</v>
      </c>
      <c r="X70" s="1">
        <v>2</v>
      </c>
      <c r="Y70" s="6">
        <v>2</v>
      </c>
      <c r="AA70" s="1" t="s">
        <v>19</v>
      </c>
      <c r="AB70" s="1" t="s">
        <v>19</v>
      </c>
      <c r="AC70" s="1" t="s">
        <v>309</v>
      </c>
      <c r="AD70" s="1" t="s">
        <v>53</v>
      </c>
      <c r="AE70" s="1" t="s">
        <v>20</v>
      </c>
      <c r="AF70" s="1" t="s">
        <v>19</v>
      </c>
      <c r="AG70" s="1" t="s">
        <v>54</v>
      </c>
      <c r="AH70" s="1" t="s">
        <v>19</v>
      </c>
      <c r="AI70" s="1" t="s">
        <v>19</v>
      </c>
    </row>
    <row r="71" spans="1:35" x14ac:dyDescent="0.55000000000000004">
      <c r="A71" s="1">
        <v>162</v>
      </c>
      <c r="B71" s="1">
        <v>162</v>
      </c>
      <c r="C71" s="1">
        <v>162</v>
      </c>
      <c r="D71" s="1">
        <v>264</v>
      </c>
      <c r="E71" s="1" t="s">
        <v>310</v>
      </c>
      <c r="F71" s="2">
        <v>1.44E+18</v>
      </c>
      <c r="G71" s="2"/>
      <c r="H71" s="1" t="s">
        <v>311</v>
      </c>
      <c r="I71" s="1" t="s">
        <v>436</v>
      </c>
      <c r="J71" s="6" t="s">
        <v>436</v>
      </c>
      <c r="L71" s="1" t="s">
        <v>18</v>
      </c>
      <c r="M71" s="6" t="s">
        <v>436</v>
      </c>
      <c r="N71" s="6"/>
      <c r="O71" s="6"/>
      <c r="P71" s="6"/>
      <c r="Q71" s="6"/>
      <c r="R71" s="1" t="str">
        <f t="shared" si="1"/>
        <v>Match</v>
      </c>
      <c r="S71" s="1" t="s">
        <v>436</v>
      </c>
      <c r="T71" s="1" t="s">
        <v>436</v>
      </c>
      <c r="U71" s="1" t="s">
        <v>436</v>
      </c>
      <c r="V71" s="1">
        <v>0</v>
      </c>
      <c r="W71" s="6">
        <v>0</v>
      </c>
      <c r="X71" s="1">
        <v>0</v>
      </c>
      <c r="Y71" s="6">
        <v>0</v>
      </c>
      <c r="AA71" s="1" t="s">
        <v>19</v>
      </c>
      <c r="AB71" s="1" t="s">
        <v>19</v>
      </c>
      <c r="AC71" s="1" t="s">
        <v>19</v>
      </c>
      <c r="AD71" s="1" t="s">
        <v>20</v>
      </c>
      <c r="AE71" s="1" t="s">
        <v>20</v>
      </c>
      <c r="AF71" s="1" t="s">
        <v>19</v>
      </c>
      <c r="AG71" s="1" t="s">
        <v>19</v>
      </c>
      <c r="AH71" s="1" t="s">
        <v>19</v>
      </c>
      <c r="AI71" s="1" t="s">
        <v>19</v>
      </c>
    </row>
    <row r="72" spans="1:35" x14ac:dyDescent="0.55000000000000004">
      <c r="A72" s="1">
        <v>323</v>
      </c>
      <c r="B72" s="1">
        <v>323</v>
      </c>
      <c r="C72" s="1">
        <v>323</v>
      </c>
      <c r="D72" s="1">
        <v>509</v>
      </c>
      <c r="E72" s="1" t="s">
        <v>70</v>
      </c>
      <c r="F72" s="2">
        <v>1.44E+18</v>
      </c>
      <c r="G72" s="2"/>
      <c r="H72" s="1" t="s">
        <v>312</v>
      </c>
      <c r="I72" s="1" t="s">
        <v>436</v>
      </c>
      <c r="J72" s="6" t="s">
        <v>436</v>
      </c>
      <c r="L72" s="1" t="s">
        <v>313</v>
      </c>
      <c r="M72" s="6" t="s">
        <v>436</v>
      </c>
      <c r="N72" s="6"/>
      <c r="O72" s="6"/>
      <c r="P72" s="6"/>
      <c r="Q72" s="6"/>
      <c r="R72" s="1" t="str">
        <f t="shared" si="1"/>
        <v>Match</v>
      </c>
      <c r="S72" s="1" t="s">
        <v>436</v>
      </c>
      <c r="T72" s="1" t="s">
        <v>436</v>
      </c>
      <c r="U72" s="1" t="s">
        <v>436</v>
      </c>
      <c r="V72" s="1">
        <v>0</v>
      </c>
      <c r="W72" s="6">
        <v>0</v>
      </c>
      <c r="X72" s="1">
        <v>0</v>
      </c>
      <c r="Y72" s="6">
        <v>0</v>
      </c>
      <c r="AA72" s="1" t="s">
        <v>19</v>
      </c>
      <c r="AB72" s="1" t="s">
        <v>19</v>
      </c>
      <c r="AC72" s="1" t="s">
        <v>314</v>
      </c>
      <c r="AD72" s="1" t="s">
        <v>20</v>
      </c>
      <c r="AE72" s="1" t="s">
        <v>20</v>
      </c>
      <c r="AF72" s="1" t="s">
        <v>19</v>
      </c>
      <c r="AG72" s="1" t="s">
        <v>19</v>
      </c>
      <c r="AH72" s="1" t="s">
        <v>19</v>
      </c>
      <c r="AI72" s="1" t="s">
        <v>19</v>
      </c>
    </row>
    <row r="73" spans="1:35" x14ac:dyDescent="0.55000000000000004">
      <c r="A73" s="1">
        <v>324</v>
      </c>
      <c r="B73" s="1">
        <v>324</v>
      </c>
      <c r="C73" s="1">
        <v>324</v>
      </c>
      <c r="D73" s="1">
        <v>510</v>
      </c>
      <c r="E73" s="1" t="s">
        <v>315</v>
      </c>
      <c r="F73" s="2">
        <v>1.44E+18</v>
      </c>
      <c r="G73" s="2"/>
      <c r="H73" s="1" t="s">
        <v>316</v>
      </c>
      <c r="I73" s="1" t="s">
        <v>436</v>
      </c>
      <c r="J73" s="6" t="s">
        <v>436</v>
      </c>
      <c r="L73" s="1" t="s">
        <v>18</v>
      </c>
      <c r="M73" s="6" t="s">
        <v>436</v>
      </c>
      <c r="N73" s="6"/>
      <c r="O73" s="6"/>
      <c r="P73" s="6"/>
      <c r="Q73" s="6"/>
      <c r="R73" s="1" t="str">
        <f t="shared" si="1"/>
        <v>Match</v>
      </c>
      <c r="S73" s="1" t="s">
        <v>436</v>
      </c>
      <c r="T73" s="1" t="s">
        <v>436</v>
      </c>
      <c r="U73" s="1" t="s">
        <v>436</v>
      </c>
      <c r="V73" s="1">
        <v>0</v>
      </c>
      <c r="W73" s="6">
        <v>0</v>
      </c>
      <c r="X73" s="1">
        <v>0</v>
      </c>
      <c r="Y73" s="6">
        <v>0</v>
      </c>
      <c r="AA73" s="1" t="s">
        <v>19</v>
      </c>
      <c r="AB73" s="1" t="s">
        <v>19</v>
      </c>
      <c r="AC73" s="1" t="s">
        <v>19</v>
      </c>
      <c r="AD73" s="1" t="s">
        <v>20</v>
      </c>
      <c r="AE73" s="1" t="s">
        <v>20</v>
      </c>
      <c r="AF73" s="1" t="s">
        <v>19</v>
      </c>
      <c r="AG73" s="1" t="s">
        <v>19</v>
      </c>
      <c r="AH73" s="1" t="s">
        <v>19</v>
      </c>
      <c r="AI73" s="1" t="s">
        <v>19</v>
      </c>
    </row>
    <row r="74" spans="1:35" s="8" customFormat="1" x14ac:dyDescent="0.55000000000000004">
      <c r="A74" s="8">
        <v>147</v>
      </c>
      <c r="B74" s="8">
        <v>147</v>
      </c>
      <c r="C74" s="8">
        <v>147</v>
      </c>
      <c r="D74" s="8">
        <v>238</v>
      </c>
      <c r="E74" s="8" t="s">
        <v>104</v>
      </c>
      <c r="F74" s="9">
        <v>1.44E+18</v>
      </c>
      <c r="G74" s="2" t="s">
        <v>442</v>
      </c>
      <c r="H74" s="8" t="s">
        <v>317</v>
      </c>
      <c r="I74" s="8" t="s">
        <v>481</v>
      </c>
      <c r="J74" s="8" t="s">
        <v>481</v>
      </c>
      <c r="K74" s="8" t="s">
        <v>545</v>
      </c>
      <c r="L74" s="8" t="s">
        <v>318</v>
      </c>
      <c r="M74" s="8" t="s">
        <v>605</v>
      </c>
      <c r="N74" s="8" t="s">
        <v>583</v>
      </c>
      <c r="R74" s="1" t="str">
        <f t="shared" si="1"/>
        <v>No match</v>
      </c>
      <c r="S74" s="8" t="s">
        <v>505</v>
      </c>
      <c r="T74" s="8" t="s">
        <v>511</v>
      </c>
      <c r="U74" s="8" t="s">
        <v>500</v>
      </c>
      <c r="V74" s="8">
        <v>3</v>
      </c>
      <c r="W74" s="8">
        <v>3</v>
      </c>
      <c r="X74" s="8">
        <v>3</v>
      </c>
      <c r="Y74" s="8">
        <v>3</v>
      </c>
      <c r="AA74" s="8" t="s">
        <v>19</v>
      </c>
      <c r="AB74" s="8" t="s">
        <v>19</v>
      </c>
      <c r="AC74" s="8" t="s">
        <v>319</v>
      </c>
      <c r="AD74" s="8" t="s">
        <v>53</v>
      </c>
      <c r="AE74" s="8" t="s">
        <v>20</v>
      </c>
      <c r="AF74" s="8" t="s">
        <v>19</v>
      </c>
      <c r="AG74" s="8" t="s">
        <v>54</v>
      </c>
      <c r="AH74" s="8" t="s">
        <v>19</v>
      </c>
      <c r="AI74" s="8" t="s">
        <v>19</v>
      </c>
    </row>
    <row r="75" spans="1:35" x14ac:dyDescent="0.55000000000000004">
      <c r="A75" s="1">
        <v>29</v>
      </c>
      <c r="B75" s="1">
        <v>29</v>
      </c>
      <c r="C75" s="1">
        <v>29</v>
      </c>
      <c r="D75" s="1">
        <v>40</v>
      </c>
      <c r="E75" s="1" t="s">
        <v>320</v>
      </c>
      <c r="F75" s="2">
        <v>1.44E+18</v>
      </c>
      <c r="G75" s="2"/>
      <c r="H75" s="1" t="s">
        <v>321</v>
      </c>
      <c r="I75" s="1" t="s">
        <v>436</v>
      </c>
      <c r="J75" s="6" t="s">
        <v>436</v>
      </c>
      <c r="K75" s="1" t="s">
        <v>482</v>
      </c>
      <c r="L75" s="1" t="s">
        <v>322</v>
      </c>
      <c r="M75" s="6" t="s">
        <v>574</v>
      </c>
      <c r="N75" s="6"/>
      <c r="O75" s="6"/>
      <c r="P75" s="6"/>
      <c r="Q75" s="6"/>
      <c r="R75" s="1" t="str">
        <f t="shared" si="1"/>
        <v>No match</v>
      </c>
      <c r="S75" s="1" t="s">
        <v>504</v>
      </c>
      <c r="T75" s="1" t="s">
        <v>504</v>
      </c>
      <c r="U75" s="1" t="s">
        <v>504</v>
      </c>
      <c r="V75" s="1">
        <v>0</v>
      </c>
      <c r="W75" s="6">
        <v>1</v>
      </c>
      <c r="X75" s="1">
        <v>0</v>
      </c>
      <c r="Y75" s="6">
        <v>1</v>
      </c>
      <c r="AA75" s="1" t="s">
        <v>19</v>
      </c>
      <c r="AB75" s="1" t="s">
        <v>323</v>
      </c>
      <c r="AC75" s="1" t="s">
        <v>19</v>
      </c>
      <c r="AD75" s="1" t="s">
        <v>20</v>
      </c>
      <c r="AE75" s="1" t="s">
        <v>324</v>
      </c>
      <c r="AF75" s="1" t="s">
        <v>19</v>
      </c>
      <c r="AG75" s="1" t="s">
        <v>156</v>
      </c>
      <c r="AH75" s="1" t="s">
        <v>19</v>
      </c>
      <c r="AI75" s="1" t="s">
        <v>325</v>
      </c>
    </row>
    <row r="76" spans="1:35" x14ac:dyDescent="0.55000000000000004">
      <c r="A76" s="1">
        <v>107</v>
      </c>
      <c r="B76" s="1">
        <v>107</v>
      </c>
      <c r="C76" s="1">
        <v>107</v>
      </c>
      <c r="D76" s="1">
        <v>173</v>
      </c>
      <c r="E76" s="1" t="s">
        <v>326</v>
      </c>
      <c r="F76" s="2">
        <v>1.44E+18</v>
      </c>
      <c r="G76" s="2" t="s">
        <v>551</v>
      </c>
      <c r="H76" s="1" t="s">
        <v>327</v>
      </c>
      <c r="I76" s="1" t="s">
        <v>252</v>
      </c>
      <c r="J76" s="6" t="s">
        <v>252</v>
      </c>
      <c r="L76" s="1" t="s">
        <v>150</v>
      </c>
      <c r="M76" s="6" t="s">
        <v>252</v>
      </c>
      <c r="N76" s="6"/>
      <c r="O76" s="6"/>
      <c r="P76" s="6"/>
      <c r="Q76" s="6"/>
      <c r="R76" s="1" t="str">
        <f t="shared" si="1"/>
        <v>Match</v>
      </c>
      <c r="S76" s="1" t="s">
        <v>500</v>
      </c>
      <c r="T76" s="1" t="s">
        <v>500</v>
      </c>
      <c r="U76" s="1" t="s">
        <v>500</v>
      </c>
      <c r="V76" s="1">
        <v>1</v>
      </c>
      <c r="W76" s="6">
        <v>1</v>
      </c>
      <c r="X76" s="1">
        <v>1</v>
      </c>
      <c r="Y76" s="6">
        <v>1</v>
      </c>
      <c r="AA76" s="1" t="s">
        <v>22</v>
      </c>
      <c r="AB76" s="1" t="s">
        <v>19</v>
      </c>
      <c r="AC76" s="1" t="s">
        <v>19</v>
      </c>
      <c r="AD76" s="1" t="s">
        <v>24</v>
      </c>
      <c r="AE76" s="1" t="s">
        <v>20</v>
      </c>
      <c r="AF76" s="1" t="s">
        <v>19</v>
      </c>
      <c r="AG76" s="1" t="s">
        <v>27</v>
      </c>
      <c r="AH76" s="1" t="s">
        <v>27</v>
      </c>
      <c r="AI76" s="1" t="s">
        <v>19</v>
      </c>
    </row>
    <row r="77" spans="1:35" s="8" customFormat="1" x14ac:dyDescent="0.55000000000000004">
      <c r="A77" s="8">
        <v>463</v>
      </c>
      <c r="B77" s="8">
        <v>463</v>
      </c>
      <c r="C77" s="8">
        <v>463</v>
      </c>
      <c r="D77" s="8">
        <v>764</v>
      </c>
      <c r="E77" s="8" t="s">
        <v>328</v>
      </c>
      <c r="F77" s="9">
        <v>1.44E+18</v>
      </c>
      <c r="G77" s="2" t="s">
        <v>555</v>
      </c>
      <c r="H77" s="8" t="s">
        <v>329</v>
      </c>
      <c r="I77" s="8" t="s">
        <v>483</v>
      </c>
      <c r="J77" s="8" t="s">
        <v>483</v>
      </c>
      <c r="K77" s="8" t="s">
        <v>484</v>
      </c>
      <c r="L77" s="8" t="s">
        <v>330</v>
      </c>
      <c r="M77" s="8" t="s">
        <v>567</v>
      </c>
      <c r="R77" s="1" t="str">
        <f t="shared" si="1"/>
        <v>No match</v>
      </c>
      <c r="S77" s="8" t="s">
        <v>500</v>
      </c>
      <c r="T77" s="8" t="s">
        <v>504</v>
      </c>
      <c r="U77" s="8" t="s">
        <v>500</v>
      </c>
      <c r="V77" s="8">
        <v>1</v>
      </c>
      <c r="W77" s="8">
        <v>1</v>
      </c>
      <c r="X77" s="8">
        <v>1</v>
      </c>
      <c r="Y77" s="8">
        <v>1</v>
      </c>
      <c r="AA77" s="8" t="s">
        <v>331</v>
      </c>
      <c r="AB77" s="8" t="s">
        <v>331</v>
      </c>
      <c r="AC77" s="8" t="s">
        <v>19</v>
      </c>
      <c r="AD77" s="8" t="s">
        <v>332</v>
      </c>
      <c r="AE77" s="8" t="s">
        <v>333</v>
      </c>
      <c r="AF77" s="8" t="s">
        <v>19</v>
      </c>
      <c r="AG77" s="8" t="s">
        <v>334</v>
      </c>
      <c r="AH77" s="8" t="s">
        <v>335</v>
      </c>
      <c r="AI77" s="8" t="s">
        <v>335</v>
      </c>
    </row>
    <row r="78" spans="1:35" x14ac:dyDescent="0.55000000000000004">
      <c r="A78" s="1">
        <v>495</v>
      </c>
      <c r="B78" s="1">
        <v>495</v>
      </c>
      <c r="C78" s="1">
        <v>495</v>
      </c>
      <c r="D78" s="1">
        <v>825</v>
      </c>
      <c r="E78" s="1" t="s">
        <v>336</v>
      </c>
      <c r="F78" s="2">
        <v>1.44E+18</v>
      </c>
      <c r="G78" s="2" t="s">
        <v>442</v>
      </c>
      <c r="H78" s="1" t="s">
        <v>337</v>
      </c>
      <c r="I78" s="1" t="s">
        <v>469</v>
      </c>
      <c r="J78" s="6" t="s">
        <v>469</v>
      </c>
      <c r="L78" s="1" t="s">
        <v>338</v>
      </c>
      <c r="M78" s="6" t="s">
        <v>595</v>
      </c>
      <c r="N78" s="6" t="s">
        <v>583</v>
      </c>
      <c r="O78" s="6"/>
      <c r="P78" s="6"/>
      <c r="Q78" s="6"/>
      <c r="R78" s="1" t="str">
        <f t="shared" si="1"/>
        <v>No match</v>
      </c>
      <c r="S78" s="1" t="s">
        <v>500</v>
      </c>
      <c r="T78" s="1" t="s">
        <v>504</v>
      </c>
      <c r="U78" s="1" t="s">
        <v>500</v>
      </c>
      <c r="V78" s="1">
        <v>1</v>
      </c>
      <c r="W78" s="6">
        <v>1</v>
      </c>
      <c r="X78" s="1">
        <v>1</v>
      </c>
      <c r="Y78" s="6">
        <v>1</v>
      </c>
      <c r="AA78" s="1" t="s">
        <v>19</v>
      </c>
      <c r="AB78" s="1" t="s">
        <v>227</v>
      </c>
      <c r="AC78" s="1" t="s">
        <v>19</v>
      </c>
      <c r="AD78" s="1" t="s">
        <v>53</v>
      </c>
      <c r="AE78" s="1" t="s">
        <v>229</v>
      </c>
      <c r="AF78" s="1" t="s">
        <v>19</v>
      </c>
      <c r="AG78" s="1" t="s">
        <v>230</v>
      </c>
      <c r="AH78" s="1" t="s">
        <v>19</v>
      </c>
      <c r="AI78" s="1" t="s">
        <v>231</v>
      </c>
    </row>
    <row r="79" spans="1:35" x14ac:dyDescent="0.55000000000000004">
      <c r="A79" s="1">
        <v>425</v>
      </c>
      <c r="B79" s="1">
        <v>425</v>
      </c>
      <c r="C79" s="1">
        <v>425</v>
      </c>
      <c r="D79" s="1">
        <v>686</v>
      </c>
      <c r="E79" s="1" t="s">
        <v>339</v>
      </c>
      <c r="F79" s="2">
        <v>1.44E+18</v>
      </c>
      <c r="G79" s="2"/>
      <c r="H79" s="1" t="s">
        <v>340</v>
      </c>
      <c r="I79" s="1" t="s">
        <v>436</v>
      </c>
      <c r="J79" s="6" t="s">
        <v>436</v>
      </c>
      <c r="L79" s="1" t="s">
        <v>18</v>
      </c>
      <c r="M79" s="6" t="s">
        <v>436</v>
      </c>
      <c r="N79" s="6"/>
      <c r="O79" s="6"/>
      <c r="P79" s="6"/>
      <c r="Q79" s="6"/>
      <c r="R79" s="1" t="str">
        <f t="shared" si="1"/>
        <v>Match</v>
      </c>
      <c r="S79" s="1" t="s">
        <v>436</v>
      </c>
      <c r="T79" s="1" t="s">
        <v>436</v>
      </c>
      <c r="U79" s="1" t="s">
        <v>436</v>
      </c>
      <c r="V79" s="1">
        <v>0</v>
      </c>
      <c r="W79" s="6">
        <v>0</v>
      </c>
      <c r="X79" s="1">
        <v>0</v>
      </c>
      <c r="Y79" s="6">
        <v>0</v>
      </c>
      <c r="AA79" s="1" t="s">
        <v>19</v>
      </c>
      <c r="AB79" s="1" t="s">
        <v>19</v>
      </c>
      <c r="AC79" s="1" t="s">
        <v>19</v>
      </c>
      <c r="AD79" s="1" t="s">
        <v>20</v>
      </c>
      <c r="AE79" s="1" t="s">
        <v>20</v>
      </c>
      <c r="AF79" s="1" t="s">
        <v>19</v>
      </c>
      <c r="AG79" s="1" t="s">
        <v>19</v>
      </c>
      <c r="AH79" s="1" t="s">
        <v>19</v>
      </c>
      <c r="AI79" s="1" t="s">
        <v>19</v>
      </c>
    </row>
    <row r="80" spans="1:35" x14ac:dyDescent="0.55000000000000004">
      <c r="A80" s="1">
        <v>250</v>
      </c>
      <c r="B80" s="1">
        <v>250</v>
      </c>
      <c r="C80" s="1">
        <v>250</v>
      </c>
      <c r="D80" s="1">
        <v>393</v>
      </c>
      <c r="E80" s="1" t="s">
        <v>341</v>
      </c>
      <c r="F80" s="2">
        <v>1.44E+18</v>
      </c>
      <c r="G80" s="2"/>
      <c r="H80" s="1" t="s">
        <v>342</v>
      </c>
      <c r="I80" s="1" t="s">
        <v>436</v>
      </c>
      <c r="J80" s="6" t="s">
        <v>436</v>
      </c>
      <c r="L80" s="1" t="s">
        <v>343</v>
      </c>
      <c r="M80" s="6" t="s">
        <v>436</v>
      </c>
      <c r="N80" s="6"/>
      <c r="O80" s="6"/>
      <c r="P80" s="6"/>
      <c r="Q80" s="6"/>
      <c r="R80" s="1" t="str">
        <f t="shared" si="1"/>
        <v>Match</v>
      </c>
      <c r="S80" s="1" t="s">
        <v>436</v>
      </c>
      <c r="T80" s="1" t="s">
        <v>436</v>
      </c>
      <c r="U80" s="1" t="s">
        <v>436</v>
      </c>
      <c r="V80" s="1">
        <v>0</v>
      </c>
      <c r="W80" s="6">
        <v>0</v>
      </c>
      <c r="X80" s="1">
        <v>0</v>
      </c>
      <c r="Y80" s="6">
        <v>0</v>
      </c>
      <c r="AA80" s="1" t="s">
        <v>19</v>
      </c>
      <c r="AB80" s="1" t="s">
        <v>19</v>
      </c>
      <c r="AC80" s="1" t="s">
        <v>344</v>
      </c>
      <c r="AD80" s="1" t="s">
        <v>20</v>
      </c>
      <c r="AE80" s="1" t="s">
        <v>20</v>
      </c>
      <c r="AF80" s="1" t="s">
        <v>19</v>
      </c>
      <c r="AG80" s="1" t="s">
        <v>19</v>
      </c>
      <c r="AH80" s="1" t="s">
        <v>19</v>
      </c>
      <c r="AI80" s="1" t="s">
        <v>19</v>
      </c>
    </row>
    <row r="81" spans="1:35" x14ac:dyDescent="0.55000000000000004">
      <c r="A81" s="1">
        <v>135</v>
      </c>
      <c r="B81" s="1">
        <v>135</v>
      </c>
      <c r="C81" s="1">
        <v>135</v>
      </c>
      <c r="D81" s="1">
        <v>218</v>
      </c>
      <c r="E81" s="1" t="s">
        <v>345</v>
      </c>
      <c r="F81" s="2">
        <v>1.44E+18</v>
      </c>
      <c r="G81" s="2" t="s">
        <v>553</v>
      </c>
      <c r="H81" s="1" t="s">
        <v>346</v>
      </c>
      <c r="I81" s="1" t="s">
        <v>478</v>
      </c>
      <c r="J81" s="6" t="s">
        <v>478</v>
      </c>
      <c r="K81" s="1" t="s">
        <v>485</v>
      </c>
      <c r="L81" s="1" t="s">
        <v>295</v>
      </c>
      <c r="M81" s="6" t="s">
        <v>573</v>
      </c>
      <c r="N81" s="6"/>
      <c r="O81" s="6"/>
      <c r="P81" s="6"/>
      <c r="Q81" s="6"/>
      <c r="R81" s="1" t="str">
        <f t="shared" si="1"/>
        <v>No match</v>
      </c>
      <c r="S81" s="1" t="s">
        <v>505</v>
      </c>
      <c r="T81" s="1" t="s">
        <v>504</v>
      </c>
      <c r="U81" s="1" t="s">
        <v>505</v>
      </c>
      <c r="V81" s="1">
        <v>2</v>
      </c>
      <c r="W81" s="6">
        <v>1</v>
      </c>
      <c r="X81" s="1">
        <v>2</v>
      </c>
      <c r="Y81" s="6">
        <v>1</v>
      </c>
      <c r="AA81" s="1" t="s">
        <v>19</v>
      </c>
      <c r="AB81" s="1" t="s">
        <v>296</v>
      </c>
      <c r="AC81" s="1" t="s">
        <v>19</v>
      </c>
      <c r="AD81" s="1" t="s">
        <v>20</v>
      </c>
      <c r="AE81" s="1" t="s">
        <v>297</v>
      </c>
      <c r="AF81" s="1" t="s">
        <v>19</v>
      </c>
      <c r="AG81" s="1" t="s">
        <v>298</v>
      </c>
      <c r="AH81" s="1" t="s">
        <v>19</v>
      </c>
      <c r="AI81" s="1" t="s">
        <v>299</v>
      </c>
    </row>
    <row r="82" spans="1:35" s="8" customFormat="1" x14ac:dyDescent="0.55000000000000004">
      <c r="A82" s="8">
        <v>260</v>
      </c>
      <c r="B82" s="8">
        <v>260</v>
      </c>
      <c r="C82" s="8">
        <v>260</v>
      </c>
      <c r="D82" s="8">
        <v>407</v>
      </c>
      <c r="E82" s="8" t="s">
        <v>347</v>
      </c>
      <c r="F82" s="9">
        <v>1.44E+18</v>
      </c>
      <c r="G82" s="2" t="s">
        <v>442</v>
      </c>
      <c r="H82" s="8" t="s">
        <v>348</v>
      </c>
      <c r="I82" s="8" t="s">
        <v>486</v>
      </c>
      <c r="J82" s="8" t="s">
        <v>546</v>
      </c>
      <c r="K82" s="8" t="s">
        <v>547</v>
      </c>
      <c r="L82" s="8" t="s">
        <v>349</v>
      </c>
      <c r="M82" s="8" t="s">
        <v>575</v>
      </c>
      <c r="R82" s="1" t="str">
        <f t="shared" si="1"/>
        <v>No match</v>
      </c>
      <c r="S82" s="8" t="s">
        <v>505</v>
      </c>
      <c r="T82" s="8" t="s">
        <v>511</v>
      </c>
      <c r="U82" s="8" t="s">
        <v>538</v>
      </c>
      <c r="X82" s="8">
        <v>2</v>
      </c>
      <c r="Y82" s="8">
        <v>1</v>
      </c>
      <c r="AA82" s="8" t="s">
        <v>19</v>
      </c>
      <c r="AB82" s="8" t="s">
        <v>350</v>
      </c>
      <c r="AC82" s="8" t="s">
        <v>19</v>
      </c>
      <c r="AD82" s="8" t="s">
        <v>20</v>
      </c>
      <c r="AE82" s="8" t="s">
        <v>351</v>
      </c>
      <c r="AF82" s="8" t="s">
        <v>19</v>
      </c>
      <c r="AG82" s="8" t="s">
        <v>352</v>
      </c>
      <c r="AH82" s="8" t="s">
        <v>19</v>
      </c>
      <c r="AI82" s="8" t="s">
        <v>353</v>
      </c>
    </row>
    <row r="83" spans="1:35" x14ac:dyDescent="0.55000000000000004">
      <c r="A83" s="1">
        <v>117</v>
      </c>
      <c r="B83" s="1">
        <v>117</v>
      </c>
      <c r="C83" s="1">
        <v>117</v>
      </c>
      <c r="D83" s="1">
        <v>189</v>
      </c>
      <c r="E83" s="1" t="s">
        <v>354</v>
      </c>
      <c r="F83" s="2">
        <v>1.44E+18</v>
      </c>
      <c r="G83" s="2"/>
      <c r="H83" s="1" t="s">
        <v>355</v>
      </c>
      <c r="I83" s="1" t="s">
        <v>487</v>
      </c>
      <c r="J83" s="6" t="s">
        <v>535</v>
      </c>
      <c r="L83" s="1" t="s">
        <v>356</v>
      </c>
      <c r="M83" s="6" t="s">
        <v>593</v>
      </c>
      <c r="N83" s="6" t="s">
        <v>594</v>
      </c>
      <c r="O83" s="6" t="s">
        <v>583</v>
      </c>
      <c r="P83" s="6"/>
      <c r="Q83" s="6"/>
      <c r="R83" s="1" t="str">
        <f t="shared" si="1"/>
        <v>No match</v>
      </c>
      <c r="S83" s="1" t="s">
        <v>500</v>
      </c>
      <c r="T83" s="1" t="s">
        <v>504</v>
      </c>
      <c r="U83" s="1" t="s">
        <v>500</v>
      </c>
      <c r="V83" s="1">
        <v>2</v>
      </c>
      <c r="W83" s="6">
        <v>2</v>
      </c>
      <c r="X83" s="1">
        <v>2</v>
      </c>
      <c r="Y83" s="6">
        <v>2</v>
      </c>
      <c r="AA83" s="1" t="s">
        <v>218</v>
      </c>
      <c r="AB83" s="1" t="s">
        <v>218</v>
      </c>
      <c r="AC83" s="1" t="s">
        <v>357</v>
      </c>
      <c r="AD83" s="1" t="s">
        <v>220</v>
      </c>
      <c r="AE83" s="1" t="s">
        <v>221</v>
      </c>
      <c r="AF83" s="1" t="s">
        <v>19</v>
      </c>
      <c r="AG83" s="1" t="s">
        <v>61</v>
      </c>
      <c r="AH83" s="1" t="s">
        <v>222</v>
      </c>
      <c r="AI83" s="1" t="s">
        <v>223</v>
      </c>
    </row>
    <row r="84" spans="1:35" x14ac:dyDescent="0.55000000000000004">
      <c r="A84" s="1">
        <v>187</v>
      </c>
      <c r="B84" s="1">
        <v>187</v>
      </c>
      <c r="C84" s="1">
        <v>187</v>
      </c>
      <c r="D84" s="1">
        <v>302</v>
      </c>
      <c r="E84" s="1" t="s">
        <v>358</v>
      </c>
      <c r="F84" s="2">
        <v>1.44E+18</v>
      </c>
      <c r="G84" s="2" t="s">
        <v>551</v>
      </c>
      <c r="H84" s="1" t="s">
        <v>359</v>
      </c>
      <c r="I84" s="1" t="s">
        <v>127</v>
      </c>
      <c r="J84" s="6" t="s">
        <v>127</v>
      </c>
      <c r="L84" s="1" t="s">
        <v>360</v>
      </c>
      <c r="M84" s="6" t="s">
        <v>173</v>
      </c>
      <c r="N84" s="6" t="s">
        <v>592</v>
      </c>
      <c r="O84" s="6" t="s">
        <v>606</v>
      </c>
      <c r="P84" s="6"/>
      <c r="Q84" s="6"/>
      <c r="R84" s="1" t="str">
        <f t="shared" si="1"/>
        <v>No match</v>
      </c>
      <c r="S84" s="1" t="s">
        <v>504</v>
      </c>
      <c r="T84" s="1" t="s">
        <v>504</v>
      </c>
      <c r="U84" s="1" t="s">
        <v>504</v>
      </c>
      <c r="V84" s="1">
        <v>2</v>
      </c>
      <c r="W84" s="6">
        <v>3</v>
      </c>
      <c r="X84" s="1">
        <v>2</v>
      </c>
      <c r="Y84" s="6">
        <v>3</v>
      </c>
      <c r="AA84" s="1" t="s">
        <v>19</v>
      </c>
      <c r="AB84" s="1" t="s">
        <v>361</v>
      </c>
      <c r="AC84" s="1" t="s">
        <v>19</v>
      </c>
      <c r="AD84" s="1" t="s">
        <v>20</v>
      </c>
      <c r="AE84" s="1" t="s">
        <v>362</v>
      </c>
      <c r="AF84" s="1" t="s">
        <v>19</v>
      </c>
      <c r="AG84" s="1" t="s">
        <v>26</v>
      </c>
      <c r="AH84" s="1" t="s">
        <v>19</v>
      </c>
      <c r="AI84" s="1" t="s">
        <v>363</v>
      </c>
    </row>
    <row r="85" spans="1:35" x14ac:dyDescent="0.55000000000000004">
      <c r="A85" s="1">
        <v>415</v>
      </c>
      <c r="B85" s="1">
        <v>415</v>
      </c>
      <c r="C85" s="1">
        <v>415</v>
      </c>
      <c r="D85" s="1">
        <v>670</v>
      </c>
      <c r="E85" s="1" t="s">
        <v>211</v>
      </c>
      <c r="F85" s="2">
        <v>1.44E+18</v>
      </c>
      <c r="G85" s="2"/>
      <c r="H85" s="1" t="s">
        <v>364</v>
      </c>
      <c r="I85" s="1" t="s">
        <v>436</v>
      </c>
      <c r="J85" s="6" t="s">
        <v>436</v>
      </c>
      <c r="L85" s="1" t="s">
        <v>18</v>
      </c>
      <c r="M85" s="6" t="s">
        <v>436</v>
      </c>
      <c r="N85" s="6"/>
      <c r="O85" s="6"/>
      <c r="P85" s="6"/>
      <c r="Q85" s="6"/>
      <c r="R85" s="1" t="str">
        <f t="shared" si="1"/>
        <v>Match</v>
      </c>
      <c r="S85" s="1" t="s">
        <v>436</v>
      </c>
      <c r="T85" s="1" t="s">
        <v>436</v>
      </c>
      <c r="U85" s="1" t="s">
        <v>436</v>
      </c>
      <c r="V85" s="1">
        <v>0</v>
      </c>
      <c r="W85" s="6">
        <v>0</v>
      </c>
      <c r="X85" s="1">
        <v>0</v>
      </c>
      <c r="Y85" s="6">
        <v>0</v>
      </c>
      <c r="AA85" s="1" t="s">
        <v>19</v>
      </c>
      <c r="AB85" s="1" t="s">
        <v>19</v>
      </c>
      <c r="AC85" s="1" t="s">
        <v>19</v>
      </c>
      <c r="AD85" s="1" t="s">
        <v>20</v>
      </c>
      <c r="AE85" s="1" t="s">
        <v>20</v>
      </c>
      <c r="AF85" s="1" t="s">
        <v>19</v>
      </c>
      <c r="AG85" s="1" t="s">
        <v>19</v>
      </c>
      <c r="AH85" s="1" t="s">
        <v>19</v>
      </c>
      <c r="AI85" s="1" t="s">
        <v>19</v>
      </c>
    </row>
    <row r="86" spans="1:35" s="4" customFormat="1" x14ac:dyDescent="0.55000000000000004">
      <c r="A86" s="4">
        <v>165</v>
      </c>
      <c r="B86" s="4">
        <v>165</v>
      </c>
      <c r="C86" s="4">
        <v>165</v>
      </c>
      <c r="D86" s="4">
        <v>269</v>
      </c>
      <c r="E86" s="4" t="s">
        <v>232</v>
      </c>
      <c r="F86" s="5">
        <v>1.44E+18</v>
      </c>
      <c r="G86" s="2" t="s">
        <v>551</v>
      </c>
      <c r="H86" s="4" t="s">
        <v>365</v>
      </c>
      <c r="I86" s="4" t="s">
        <v>488</v>
      </c>
      <c r="J86" s="6" t="s">
        <v>576</v>
      </c>
      <c r="L86" s="4" t="s">
        <v>366</v>
      </c>
      <c r="M86" s="6" t="s">
        <v>252</v>
      </c>
      <c r="N86" s="6" t="s">
        <v>580</v>
      </c>
      <c r="O86" s="6" t="s">
        <v>597</v>
      </c>
      <c r="P86" s="6" t="s">
        <v>584</v>
      </c>
      <c r="Q86" s="6"/>
      <c r="R86" s="1" t="str">
        <f t="shared" si="1"/>
        <v>No match</v>
      </c>
      <c r="S86" s="4" t="s">
        <v>500</v>
      </c>
      <c r="T86" s="4" t="s">
        <v>504</v>
      </c>
      <c r="U86" s="4" t="s">
        <v>500</v>
      </c>
      <c r="V86" s="4">
        <v>4</v>
      </c>
      <c r="W86" s="4">
        <v>4</v>
      </c>
      <c r="X86" s="4">
        <v>4</v>
      </c>
      <c r="Y86" s="4">
        <v>4</v>
      </c>
      <c r="AA86" s="4" t="s">
        <v>367</v>
      </c>
      <c r="AB86" s="4" t="s">
        <v>368</v>
      </c>
      <c r="AC86" s="4" t="s">
        <v>19</v>
      </c>
      <c r="AD86" s="4" t="s">
        <v>369</v>
      </c>
      <c r="AE86" s="4" t="s">
        <v>370</v>
      </c>
      <c r="AF86" s="4" t="s">
        <v>371</v>
      </c>
      <c r="AG86" s="4" t="s">
        <v>372</v>
      </c>
      <c r="AH86" s="4" t="s">
        <v>373</v>
      </c>
      <c r="AI86" s="4" t="s">
        <v>374</v>
      </c>
    </row>
    <row r="87" spans="1:35" x14ac:dyDescent="0.55000000000000004">
      <c r="A87" s="1">
        <v>223</v>
      </c>
      <c r="B87" s="1">
        <v>223</v>
      </c>
      <c r="C87" s="1">
        <v>223</v>
      </c>
      <c r="D87" s="1">
        <v>351</v>
      </c>
      <c r="E87" s="1" t="s">
        <v>375</v>
      </c>
      <c r="F87" s="2">
        <v>1.44E+18</v>
      </c>
      <c r="G87" s="2"/>
      <c r="H87" s="1" t="s">
        <v>376</v>
      </c>
      <c r="I87" s="1" t="s">
        <v>436</v>
      </c>
      <c r="J87" s="6" t="s">
        <v>436</v>
      </c>
      <c r="L87" s="1" t="s">
        <v>377</v>
      </c>
      <c r="M87" s="6" t="s">
        <v>436</v>
      </c>
      <c r="N87" s="6"/>
      <c r="O87" s="6"/>
      <c r="P87" s="6"/>
      <c r="Q87" s="6"/>
      <c r="R87" s="1" t="str">
        <f t="shared" si="1"/>
        <v>Match</v>
      </c>
      <c r="S87" s="1" t="s">
        <v>436</v>
      </c>
      <c r="T87" s="1" t="s">
        <v>436</v>
      </c>
      <c r="U87" s="1" t="s">
        <v>436</v>
      </c>
      <c r="V87" s="1">
        <v>0</v>
      </c>
      <c r="W87" s="6">
        <v>0</v>
      </c>
      <c r="X87" s="1">
        <v>0</v>
      </c>
      <c r="Y87" s="6">
        <v>0</v>
      </c>
      <c r="AA87" s="1" t="s">
        <v>19</v>
      </c>
      <c r="AB87" s="1" t="s">
        <v>19</v>
      </c>
      <c r="AC87" s="1" t="s">
        <v>378</v>
      </c>
      <c r="AD87" s="1" t="s">
        <v>20</v>
      </c>
      <c r="AE87" s="1" t="s">
        <v>20</v>
      </c>
      <c r="AF87" s="1" t="s">
        <v>19</v>
      </c>
      <c r="AG87" s="1" t="s">
        <v>19</v>
      </c>
      <c r="AH87" s="1" t="s">
        <v>19</v>
      </c>
      <c r="AI87" s="1" t="s">
        <v>19</v>
      </c>
    </row>
    <row r="88" spans="1:35" x14ac:dyDescent="0.55000000000000004">
      <c r="A88" s="1">
        <v>444</v>
      </c>
      <c r="B88" s="1">
        <v>444</v>
      </c>
      <c r="C88" s="1">
        <v>444</v>
      </c>
      <c r="D88" s="1">
        <v>723</v>
      </c>
      <c r="E88" s="1" t="s">
        <v>157</v>
      </c>
      <c r="F88" s="2">
        <v>1.44E+18</v>
      </c>
      <c r="G88" s="2"/>
      <c r="H88" s="1" t="s">
        <v>379</v>
      </c>
      <c r="I88" s="1" t="s">
        <v>436</v>
      </c>
      <c r="J88" s="6" t="s">
        <v>436</v>
      </c>
      <c r="L88" s="1" t="s">
        <v>380</v>
      </c>
      <c r="M88" s="6" t="s">
        <v>436</v>
      </c>
      <c r="N88" s="6"/>
      <c r="O88" s="6"/>
      <c r="P88" s="6"/>
      <c r="Q88" s="6"/>
      <c r="R88" s="1" t="str">
        <f t="shared" si="1"/>
        <v>Match</v>
      </c>
      <c r="S88" s="1" t="s">
        <v>436</v>
      </c>
      <c r="T88" s="1" t="s">
        <v>436</v>
      </c>
      <c r="U88" s="1" t="s">
        <v>436</v>
      </c>
      <c r="V88" s="1">
        <v>0</v>
      </c>
      <c r="W88" s="6">
        <v>0</v>
      </c>
      <c r="X88" s="1">
        <v>0</v>
      </c>
      <c r="Y88" s="6">
        <v>0</v>
      </c>
      <c r="AA88" s="1" t="s">
        <v>19</v>
      </c>
      <c r="AB88" s="1" t="s">
        <v>19</v>
      </c>
      <c r="AC88" s="1" t="s">
        <v>381</v>
      </c>
      <c r="AD88" s="1" t="s">
        <v>20</v>
      </c>
      <c r="AE88" s="1" t="s">
        <v>20</v>
      </c>
      <c r="AF88" s="1" t="s">
        <v>19</v>
      </c>
      <c r="AG88" s="1" t="s">
        <v>19</v>
      </c>
      <c r="AH88" s="1" t="s">
        <v>19</v>
      </c>
      <c r="AI88" s="1" t="s">
        <v>19</v>
      </c>
    </row>
    <row r="89" spans="1:35" x14ac:dyDescent="0.55000000000000004">
      <c r="A89" s="1">
        <v>285</v>
      </c>
      <c r="B89" s="1">
        <v>285</v>
      </c>
      <c r="C89" s="1">
        <v>285</v>
      </c>
      <c r="D89" s="1">
        <v>444</v>
      </c>
      <c r="E89" s="1" t="s">
        <v>306</v>
      </c>
      <c r="F89" s="2">
        <v>1.44E+18</v>
      </c>
      <c r="G89" s="2" t="s">
        <v>551</v>
      </c>
      <c r="H89" s="1" t="s">
        <v>382</v>
      </c>
      <c r="I89" s="1" t="s">
        <v>448</v>
      </c>
      <c r="J89" s="6" t="s">
        <v>448</v>
      </c>
      <c r="K89" s="1" t="s">
        <v>489</v>
      </c>
      <c r="L89" s="1" t="s">
        <v>383</v>
      </c>
      <c r="M89" s="6" t="s">
        <v>552</v>
      </c>
      <c r="N89" s="6" t="s">
        <v>580</v>
      </c>
      <c r="O89" s="6"/>
      <c r="P89" s="6"/>
      <c r="Q89" s="6"/>
      <c r="R89" s="1" t="str">
        <f t="shared" si="1"/>
        <v>No match</v>
      </c>
      <c r="S89" s="1" t="s">
        <v>505</v>
      </c>
      <c r="T89" s="1" t="s">
        <v>507</v>
      </c>
      <c r="U89" s="1" t="s">
        <v>505</v>
      </c>
      <c r="V89" s="1">
        <v>3</v>
      </c>
      <c r="W89" s="6">
        <v>2</v>
      </c>
      <c r="X89" s="1">
        <v>3</v>
      </c>
      <c r="Y89" s="6">
        <v>2</v>
      </c>
      <c r="AA89" s="1" t="s">
        <v>19</v>
      </c>
      <c r="AB89" s="1" t="s">
        <v>384</v>
      </c>
      <c r="AC89" s="1" t="s">
        <v>19</v>
      </c>
      <c r="AD89" s="1" t="s">
        <v>20</v>
      </c>
      <c r="AE89" s="1" t="s">
        <v>385</v>
      </c>
      <c r="AF89" s="1" t="s">
        <v>19</v>
      </c>
      <c r="AG89" s="1" t="s">
        <v>372</v>
      </c>
      <c r="AH89" s="1" t="s">
        <v>19</v>
      </c>
      <c r="AI89" s="1" t="s">
        <v>386</v>
      </c>
    </row>
    <row r="90" spans="1:35" s="4" customFormat="1" x14ac:dyDescent="0.55000000000000004">
      <c r="A90" s="4">
        <v>491</v>
      </c>
      <c r="B90" s="4">
        <v>491</v>
      </c>
      <c r="C90" s="4">
        <v>491</v>
      </c>
      <c r="D90" s="4">
        <v>820</v>
      </c>
      <c r="E90" s="4" t="s">
        <v>387</v>
      </c>
      <c r="F90" s="5">
        <v>1.44E+18</v>
      </c>
      <c r="G90" s="2" t="s">
        <v>551</v>
      </c>
      <c r="H90" s="4" t="s">
        <v>388</v>
      </c>
      <c r="I90" s="4" t="s">
        <v>490</v>
      </c>
      <c r="J90" s="6" t="s">
        <v>490</v>
      </c>
      <c r="K90" s="4" t="s">
        <v>491</v>
      </c>
      <c r="L90" s="4" t="s">
        <v>18</v>
      </c>
      <c r="M90" s="4" t="s">
        <v>436</v>
      </c>
      <c r="R90" s="1" t="str">
        <f t="shared" si="1"/>
        <v>No match</v>
      </c>
      <c r="S90" s="4" t="s">
        <v>436</v>
      </c>
      <c r="T90" s="4" t="s">
        <v>436</v>
      </c>
      <c r="U90" s="4" t="s">
        <v>436</v>
      </c>
      <c r="V90" s="4">
        <v>0</v>
      </c>
      <c r="W90" s="4">
        <v>0</v>
      </c>
      <c r="X90" s="4">
        <v>0</v>
      </c>
      <c r="Y90" s="4">
        <v>0</v>
      </c>
      <c r="AA90" s="4" t="s">
        <v>19</v>
      </c>
      <c r="AB90" s="4" t="s">
        <v>19</v>
      </c>
      <c r="AC90" s="4" t="s">
        <v>19</v>
      </c>
      <c r="AD90" s="4" t="s">
        <v>20</v>
      </c>
      <c r="AE90" s="4" t="s">
        <v>20</v>
      </c>
      <c r="AF90" s="4" t="s">
        <v>19</v>
      </c>
      <c r="AG90" s="4" t="s">
        <v>19</v>
      </c>
      <c r="AH90" s="4" t="s">
        <v>19</v>
      </c>
      <c r="AI90" s="4" t="s">
        <v>19</v>
      </c>
    </row>
    <row r="91" spans="1:35" x14ac:dyDescent="0.55000000000000004">
      <c r="A91" s="1">
        <v>476</v>
      </c>
      <c r="B91" s="1">
        <v>476</v>
      </c>
      <c r="C91" s="1">
        <v>476</v>
      </c>
      <c r="D91" s="1">
        <v>782</v>
      </c>
      <c r="E91" s="1" t="s">
        <v>389</v>
      </c>
      <c r="F91" s="2">
        <v>1.44E+18</v>
      </c>
      <c r="G91" s="2"/>
      <c r="H91" s="1" t="s">
        <v>390</v>
      </c>
      <c r="I91" s="1" t="s">
        <v>492</v>
      </c>
      <c r="J91" s="6" t="s">
        <v>492</v>
      </c>
      <c r="L91" s="1" t="s">
        <v>391</v>
      </c>
      <c r="M91" s="6" t="s">
        <v>492</v>
      </c>
      <c r="N91" s="6"/>
      <c r="O91" s="6"/>
      <c r="P91" s="6"/>
      <c r="Q91" s="6"/>
      <c r="R91" s="1" t="str">
        <f t="shared" si="1"/>
        <v>Match</v>
      </c>
      <c r="S91" s="1" t="s">
        <v>500</v>
      </c>
      <c r="T91" s="1" t="s">
        <v>504</v>
      </c>
      <c r="U91" s="1" t="s">
        <v>500</v>
      </c>
      <c r="V91" s="1">
        <v>1</v>
      </c>
      <c r="W91" s="6">
        <v>1</v>
      </c>
      <c r="X91" s="1">
        <v>1</v>
      </c>
      <c r="Y91" s="6">
        <v>1</v>
      </c>
      <c r="AA91" s="1" t="s">
        <v>19</v>
      </c>
      <c r="AB91" s="1" t="s">
        <v>392</v>
      </c>
      <c r="AC91" s="1" t="s">
        <v>19</v>
      </c>
      <c r="AD91" s="1" t="s">
        <v>393</v>
      </c>
      <c r="AE91" s="1" t="s">
        <v>394</v>
      </c>
      <c r="AF91" s="1" t="s">
        <v>19</v>
      </c>
      <c r="AG91" s="1" t="s">
        <v>395</v>
      </c>
      <c r="AH91" s="1" t="s">
        <v>19</v>
      </c>
      <c r="AI91" s="1" t="s">
        <v>396</v>
      </c>
    </row>
    <row r="92" spans="1:35" s="4" customFormat="1" x14ac:dyDescent="0.55000000000000004">
      <c r="A92" s="4">
        <v>477</v>
      </c>
      <c r="B92" s="4">
        <v>477</v>
      </c>
      <c r="C92" s="4">
        <v>477</v>
      </c>
      <c r="D92" s="4">
        <v>783</v>
      </c>
      <c r="E92" s="4" t="s">
        <v>397</v>
      </c>
      <c r="F92" s="5">
        <v>1.44E+18</v>
      </c>
      <c r="G92" s="2" t="s">
        <v>551</v>
      </c>
      <c r="H92" s="4" t="s">
        <v>398</v>
      </c>
      <c r="I92" s="4" t="s">
        <v>493</v>
      </c>
      <c r="J92" s="6" t="s">
        <v>493</v>
      </c>
      <c r="K92" s="4" t="s">
        <v>494</v>
      </c>
      <c r="L92" s="4" t="s">
        <v>399</v>
      </c>
      <c r="M92" s="6" t="s">
        <v>457</v>
      </c>
      <c r="N92" s="6" t="s">
        <v>607</v>
      </c>
      <c r="O92" s="6"/>
      <c r="P92" s="6"/>
      <c r="Q92" s="6"/>
      <c r="R92" s="1" t="str">
        <f t="shared" si="1"/>
        <v>No match</v>
      </c>
      <c r="S92" s="4" t="s">
        <v>500</v>
      </c>
      <c r="T92" s="4" t="s">
        <v>504</v>
      </c>
      <c r="U92" s="4" t="s">
        <v>500</v>
      </c>
      <c r="V92" s="4">
        <v>1</v>
      </c>
      <c r="W92" s="4">
        <v>1</v>
      </c>
      <c r="X92" s="4">
        <v>1</v>
      </c>
      <c r="Y92" s="4">
        <v>1</v>
      </c>
      <c r="AA92" s="4" t="s">
        <v>19</v>
      </c>
      <c r="AB92" s="4" t="s">
        <v>400</v>
      </c>
      <c r="AC92" s="4" t="s">
        <v>401</v>
      </c>
      <c r="AD92" s="4" t="s">
        <v>20</v>
      </c>
      <c r="AE92" s="4" t="s">
        <v>402</v>
      </c>
      <c r="AF92" s="4" t="s">
        <v>19</v>
      </c>
      <c r="AG92" s="4" t="s">
        <v>403</v>
      </c>
      <c r="AH92" s="4" t="s">
        <v>19</v>
      </c>
      <c r="AI92" s="4" t="s">
        <v>404</v>
      </c>
    </row>
    <row r="93" spans="1:35" s="4" customFormat="1" x14ac:dyDescent="0.55000000000000004">
      <c r="A93" s="4">
        <v>480</v>
      </c>
      <c r="B93" s="4">
        <v>480</v>
      </c>
      <c r="C93" s="4">
        <v>480</v>
      </c>
      <c r="D93" s="4">
        <v>788</v>
      </c>
      <c r="E93" s="4" t="s">
        <v>405</v>
      </c>
      <c r="F93" s="5">
        <v>1.44E+18</v>
      </c>
      <c r="G93" s="2" t="s">
        <v>551</v>
      </c>
      <c r="H93" s="4" t="s">
        <v>406</v>
      </c>
      <c r="I93" s="4" t="s">
        <v>461</v>
      </c>
      <c r="J93" s="6" t="s">
        <v>461</v>
      </c>
      <c r="K93" s="4" t="s">
        <v>485</v>
      </c>
      <c r="L93" s="4" t="s">
        <v>407</v>
      </c>
      <c r="M93" s="4" t="s">
        <v>436</v>
      </c>
      <c r="R93" s="1" t="str">
        <f t="shared" si="1"/>
        <v>No match</v>
      </c>
      <c r="S93" s="4" t="s">
        <v>505</v>
      </c>
      <c r="T93" s="4" t="s">
        <v>511</v>
      </c>
      <c r="U93" s="4" t="s">
        <v>505</v>
      </c>
      <c r="V93" s="4">
        <v>1</v>
      </c>
      <c r="W93" s="4">
        <v>0</v>
      </c>
      <c r="X93" s="4">
        <v>1</v>
      </c>
      <c r="Y93" s="4">
        <v>0</v>
      </c>
      <c r="AA93" s="4" t="s">
        <v>19</v>
      </c>
      <c r="AB93" s="4" t="s">
        <v>19</v>
      </c>
      <c r="AC93" s="4" t="s">
        <v>408</v>
      </c>
      <c r="AD93" s="4" t="s">
        <v>20</v>
      </c>
      <c r="AE93" s="4" t="s">
        <v>20</v>
      </c>
      <c r="AF93" s="4" t="s">
        <v>19</v>
      </c>
      <c r="AG93" s="4" t="s">
        <v>19</v>
      </c>
      <c r="AH93" s="4" t="s">
        <v>19</v>
      </c>
      <c r="AI93" s="4" t="s">
        <v>19</v>
      </c>
    </row>
    <row r="94" spans="1:35" x14ac:dyDescent="0.55000000000000004">
      <c r="A94" s="1">
        <v>417</v>
      </c>
      <c r="B94" s="1">
        <v>417</v>
      </c>
      <c r="C94" s="1">
        <v>417</v>
      </c>
      <c r="D94" s="1">
        <v>672</v>
      </c>
      <c r="E94" s="1" t="s">
        <v>409</v>
      </c>
      <c r="F94" s="2">
        <v>1.44E+18</v>
      </c>
      <c r="G94" s="2"/>
      <c r="H94" s="1" t="s">
        <v>410</v>
      </c>
      <c r="I94" s="1" t="s">
        <v>436</v>
      </c>
      <c r="J94" s="6" t="s">
        <v>436</v>
      </c>
      <c r="L94" s="1" t="s">
        <v>18</v>
      </c>
      <c r="M94" s="6" t="s">
        <v>436</v>
      </c>
      <c r="N94" s="6"/>
      <c r="O94" s="6"/>
      <c r="P94" s="6"/>
      <c r="Q94" s="6"/>
      <c r="R94" s="1" t="str">
        <f t="shared" si="1"/>
        <v>Match</v>
      </c>
      <c r="S94" s="1" t="s">
        <v>436</v>
      </c>
      <c r="T94" s="1" t="s">
        <v>436</v>
      </c>
      <c r="U94" s="1" t="s">
        <v>436</v>
      </c>
      <c r="V94" s="4">
        <v>0</v>
      </c>
      <c r="W94" s="4">
        <v>0</v>
      </c>
      <c r="X94" s="4">
        <v>0</v>
      </c>
      <c r="Y94" s="4">
        <v>0</v>
      </c>
      <c r="AA94" s="1" t="s">
        <v>19</v>
      </c>
      <c r="AB94" s="1" t="s">
        <v>19</v>
      </c>
      <c r="AC94" s="1" t="s">
        <v>19</v>
      </c>
      <c r="AD94" s="1" t="s">
        <v>20</v>
      </c>
      <c r="AE94" s="1" t="s">
        <v>20</v>
      </c>
      <c r="AF94" s="1" t="s">
        <v>19</v>
      </c>
      <c r="AG94" s="1" t="s">
        <v>19</v>
      </c>
      <c r="AH94" s="1" t="s">
        <v>19</v>
      </c>
      <c r="AI94" s="1" t="s">
        <v>19</v>
      </c>
    </row>
    <row r="95" spans="1:35" s="8" customFormat="1" x14ac:dyDescent="0.55000000000000004">
      <c r="A95" s="8">
        <v>6</v>
      </c>
      <c r="B95" s="8">
        <v>6</v>
      </c>
      <c r="C95" s="8">
        <v>6</v>
      </c>
      <c r="D95" s="8">
        <v>8</v>
      </c>
      <c r="E95" s="8" t="s">
        <v>411</v>
      </c>
      <c r="F95" s="9">
        <v>1.44E+18</v>
      </c>
      <c r="G95" s="2" t="s">
        <v>551</v>
      </c>
      <c r="H95" s="8" t="s">
        <v>412</v>
      </c>
      <c r="I95" s="8" t="s">
        <v>495</v>
      </c>
      <c r="J95" s="8" t="s">
        <v>436</v>
      </c>
      <c r="K95" s="8" t="s">
        <v>496</v>
      </c>
      <c r="L95" s="8" t="s">
        <v>18</v>
      </c>
      <c r="M95" s="8" t="s">
        <v>436</v>
      </c>
      <c r="R95" s="1" t="str">
        <f t="shared" si="1"/>
        <v>Match</v>
      </c>
      <c r="S95" s="8" t="s">
        <v>436</v>
      </c>
      <c r="T95" s="8" t="s">
        <v>436</v>
      </c>
      <c r="U95" s="8" t="s">
        <v>436</v>
      </c>
      <c r="V95" s="8">
        <v>0</v>
      </c>
      <c r="W95" s="8">
        <v>0</v>
      </c>
      <c r="X95" s="8">
        <v>0</v>
      </c>
      <c r="Y95" s="8">
        <v>0</v>
      </c>
      <c r="AA95" s="8" t="s">
        <v>19</v>
      </c>
      <c r="AB95" s="8" t="s">
        <v>19</v>
      </c>
      <c r="AC95" s="8" t="s">
        <v>19</v>
      </c>
      <c r="AD95" s="8" t="s">
        <v>20</v>
      </c>
      <c r="AE95" s="8" t="s">
        <v>20</v>
      </c>
      <c r="AF95" s="8" t="s">
        <v>19</v>
      </c>
      <c r="AG95" s="8" t="s">
        <v>19</v>
      </c>
      <c r="AH95" s="8" t="s">
        <v>19</v>
      </c>
      <c r="AI95" s="8" t="s">
        <v>19</v>
      </c>
    </row>
    <row r="96" spans="1:35" x14ac:dyDescent="0.55000000000000004">
      <c r="A96" s="1">
        <v>422</v>
      </c>
      <c r="B96" s="1">
        <v>422</v>
      </c>
      <c r="C96" s="1">
        <v>422</v>
      </c>
      <c r="D96" s="1">
        <v>681</v>
      </c>
      <c r="E96" s="1" t="s">
        <v>413</v>
      </c>
      <c r="F96" s="2">
        <v>1.44E+18</v>
      </c>
      <c r="G96" s="2"/>
      <c r="H96" s="1" t="s">
        <v>414</v>
      </c>
      <c r="I96" s="1" t="s">
        <v>436</v>
      </c>
      <c r="J96" s="6" t="s">
        <v>436</v>
      </c>
      <c r="L96" s="1" t="s">
        <v>415</v>
      </c>
      <c r="M96" s="6" t="s">
        <v>577</v>
      </c>
      <c r="N96" s="6"/>
      <c r="O96" s="6"/>
      <c r="P96" s="6"/>
      <c r="Q96" s="6"/>
      <c r="R96" s="1" t="str">
        <f t="shared" si="1"/>
        <v>No match</v>
      </c>
      <c r="S96" s="1" t="s">
        <v>504</v>
      </c>
      <c r="T96" s="1" t="s">
        <v>436</v>
      </c>
      <c r="U96" s="1" t="s">
        <v>504</v>
      </c>
      <c r="V96" s="6">
        <v>0</v>
      </c>
      <c r="W96" s="6">
        <v>0</v>
      </c>
      <c r="X96" s="6">
        <v>0</v>
      </c>
      <c r="Y96" s="6">
        <v>0</v>
      </c>
      <c r="AA96" s="1" t="s">
        <v>19</v>
      </c>
      <c r="AB96" s="1" t="s">
        <v>416</v>
      </c>
      <c r="AC96" s="1" t="s">
        <v>417</v>
      </c>
      <c r="AD96" s="1" t="s">
        <v>20</v>
      </c>
      <c r="AE96" s="1" t="s">
        <v>418</v>
      </c>
      <c r="AF96" s="1" t="s">
        <v>19</v>
      </c>
      <c r="AG96" s="1" t="s">
        <v>156</v>
      </c>
      <c r="AH96" s="1" t="s">
        <v>19</v>
      </c>
      <c r="AI96" s="1" t="s">
        <v>419</v>
      </c>
    </row>
    <row r="97" spans="1:35" x14ac:dyDescent="0.55000000000000004">
      <c r="A97" s="1">
        <v>11</v>
      </c>
      <c r="B97" s="1">
        <v>11</v>
      </c>
      <c r="C97" s="1">
        <v>11</v>
      </c>
      <c r="D97" s="1">
        <v>16</v>
      </c>
      <c r="E97" s="1" t="s">
        <v>420</v>
      </c>
      <c r="F97" s="2">
        <v>1.44E+18</v>
      </c>
      <c r="G97" s="2"/>
      <c r="H97" s="1" t="s">
        <v>421</v>
      </c>
      <c r="I97" s="1" t="s">
        <v>436</v>
      </c>
      <c r="J97" s="6" t="s">
        <v>436</v>
      </c>
      <c r="L97" s="1" t="s">
        <v>422</v>
      </c>
      <c r="M97" s="6" t="s">
        <v>436</v>
      </c>
      <c r="N97" s="6"/>
      <c r="O97" s="6"/>
      <c r="P97" s="6"/>
      <c r="Q97" s="6"/>
      <c r="R97" s="1" t="str">
        <f t="shared" si="1"/>
        <v>Match</v>
      </c>
      <c r="S97" s="1" t="s">
        <v>436</v>
      </c>
      <c r="T97" s="1" t="s">
        <v>436</v>
      </c>
      <c r="U97" s="1" t="s">
        <v>436</v>
      </c>
      <c r="V97" s="6">
        <v>0</v>
      </c>
      <c r="W97" s="6">
        <v>0</v>
      </c>
      <c r="X97" s="6">
        <v>0</v>
      </c>
      <c r="Y97" s="6">
        <v>0</v>
      </c>
      <c r="AA97" s="1" t="s">
        <v>19</v>
      </c>
      <c r="AB97" s="1" t="s">
        <v>19</v>
      </c>
      <c r="AC97" s="1" t="s">
        <v>423</v>
      </c>
      <c r="AD97" s="1" t="s">
        <v>20</v>
      </c>
      <c r="AE97" s="1" t="s">
        <v>20</v>
      </c>
      <c r="AF97" s="1" t="s">
        <v>19</v>
      </c>
      <c r="AG97" s="1" t="s">
        <v>19</v>
      </c>
      <c r="AH97" s="1" t="s">
        <v>19</v>
      </c>
      <c r="AI97" s="1" t="s">
        <v>19</v>
      </c>
    </row>
    <row r="98" spans="1:35" s="8" customFormat="1" x14ac:dyDescent="0.55000000000000004">
      <c r="A98" s="8">
        <v>192</v>
      </c>
      <c r="B98" s="8">
        <v>192</v>
      </c>
      <c r="C98" s="8">
        <v>192</v>
      </c>
      <c r="D98" s="8">
        <v>307</v>
      </c>
      <c r="E98" s="8" t="s">
        <v>424</v>
      </c>
      <c r="F98" s="9">
        <v>1.44E+18</v>
      </c>
      <c r="G98" s="2"/>
      <c r="H98" s="8" t="s">
        <v>425</v>
      </c>
      <c r="I98" s="8" t="s">
        <v>436</v>
      </c>
      <c r="J98" s="8" t="s">
        <v>436</v>
      </c>
      <c r="K98" s="8" t="s">
        <v>497</v>
      </c>
      <c r="L98" s="8" t="s">
        <v>426</v>
      </c>
      <c r="M98" s="8" t="s">
        <v>578</v>
      </c>
      <c r="R98" s="1" t="str">
        <f t="shared" si="1"/>
        <v>No match</v>
      </c>
      <c r="S98" s="8" t="s">
        <v>436</v>
      </c>
      <c r="T98" s="8" t="s">
        <v>436</v>
      </c>
      <c r="V98" s="8">
        <v>0</v>
      </c>
      <c r="W98" s="8">
        <v>0</v>
      </c>
      <c r="X98" s="8">
        <v>0</v>
      </c>
      <c r="Y98" s="8">
        <v>0</v>
      </c>
      <c r="AA98" s="8" t="s">
        <v>19</v>
      </c>
      <c r="AB98" s="8" t="s">
        <v>19</v>
      </c>
      <c r="AC98" s="8" t="s">
        <v>427</v>
      </c>
      <c r="AD98" s="8" t="s">
        <v>20</v>
      </c>
      <c r="AE98" s="8" t="s">
        <v>20</v>
      </c>
      <c r="AF98" s="8" t="s">
        <v>19</v>
      </c>
      <c r="AG98" s="8" t="s">
        <v>19</v>
      </c>
      <c r="AH98" s="8" t="s">
        <v>19</v>
      </c>
      <c r="AI98" s="8" t="s">
        <v>19</v>
      </c>
    </row>
    <row r="99" spans="1:35" x14ac:dyDescent="0.55000000000000004">
      <c r="A99" s="1">
        <v>92</v>
      </c>
      <c r="B99" s="1">
        <v>92</v>
      </c>
      <c r="C99" s="1">
        <v>92</v>
      </c>
      <c r="D99" s="1">
        <v>139</v>
      </c>
      <c r="E99" s="1" t="s">
        <v>428</v>
      </c>
      <c r="F99" s="2">
        <v>1.44E+18</v>
      </c>
      <c r="G99" s="2" t="s">
        <v>551</v>
      </c>
      <c r="H99" s="1" t="s">
        <v>429</v>
      </c>
      <c r="I99" s="1" t="s">
        <v>252</v>
      </c>
      <c r="J99" s="6" t="s">
        <v>252</v>
      </c>
      <c r="L99" s="1" t="s">
        <v>150</v>
      </c>
      <c r="M99" s="6" t="s">
        <v>252</v>
      </c>
      <c r="N99" s="6"/>
      <c r="O99" s="6"/>
      <c r="P99" s="6"/>
      <c r="Q99" s="6"/>
      <c r="R99" s="1" t="str">
        <f t="shared" si="1"/>
        <v>Match</v>
      </c>
      <c r="S99" s="1" t="s">
        <v>500</v>
      </c>
      <c r="T99" s="1" t="s">
        <v>500</v>
      </c>
      <c r="U99" s="1" t="s">
        <v>500</v>
      </c>
      <c r="V99" s="6">
        <v>1</v>
      </c>
      <c r="W99" s="6">
        <v>1</v>
      </c>
      <c r="X99" s="6">
        <v>1</v>
      </c>
      <c r="Y99" s="6">
        <v>1</v>
      </c>
      <c r="AA99" s="1" t="s">
        <v>22</v>
      </c>
      <c r="AB99" s="1" t="s">
        <v>19</v>
      </c>
      <c r="AC99" s="1" t="s">
        <v>19</v>
      </c>
      <c r="AD99" s="1" t="s">
        <v>24</v>
      </c>
      <c r="AE99" s="1" t="s">
        <v>20</v>
      </c>
      <c r="AF99" s="1" t="s">
        <v>19</v>
      </c>
      <c r="AG99" s="1" t="s">
        <v>27</v>
      </c>
      <c r="AH99" s="1" t="s">
        <v>27</v>
      </c>
      <c r="AI99" s="1" t="s">
        <v>19</v>
      </c>
    </row>
    <row r="100" spans="1:35" x14ac:dyDescent="0.55000000000000004">
      <c r="A100" s="1">
        <v>221</v>
      </c>
      <c r="B100" s="1">
        <v>221</v>
      </c>
      <c r="C100" s="1">
        <v>221</v>
      </c>
      <c r="D100" s="1">
        <v>347</v>
      </c>
      <c r="E100" s="1" t="s">
        <v>430</v>
      </c>
      <c r="F100" s="2">
        <v>1.44E+18</v>
      </c>
      <c r="G100" s="2" t="s">
        <v>551</v>
      </c>
      <c r="H100" s="1" t="s">
        <v>431</v>
      </c>
      <c r="I100" s="1" t="s">
        <v>173</v>
      </c>
      <c r="J100" s="6" t="s">
        <v>173</v>
      </c>
      <c r="L100" s="1" t="s">
        <v>40</v>
      </c>
      <c r="M100" s="6" t="s">
        <v>173</v>
      </c>
      <c r="N100" s="6"/>
      <c r="O100" s="6"/>
      <c r="P100" s="6"/>
      <c r="Q100" s="6"/>
      <c r="R100" s="1" t="str">
        <f t="shared" si="1"/>
        <v>Match</v>
      </c>
      <c r="S100" s="1" t="s">
        <v>500</v>
      </c>
      <c r="T100" s="1" t="s">
        <v>504</v>
      </c>
      <c r="U100" s="1" t="s">
        <v>500</v>
      </c>
      <c r="V100" s="6">
        <v>1</v>
      </c>
      <c r="W100" s="6">
        <v>1</v>
      </c>
      <c r="X100" s="6">
        <v>1</v>
      </c>
      <c r="Y100" s="6">
        <v>1</v>
      </c>
      <c r="AA100" s="1" t="s">
        <v>19</v>
      </c>
      <c r="AB100" s="1" t="s">
        <v>23</v>
      </c>
      <c r="AC100" s="1" t="s">
        <v>19</v>
      </c>
      <c r="AD100" s="1" t="s">
        <v>20</v>
      </c>
      <c r="AE100" s="1" t="s">
        <v>25</v>
      </c>
      <c r="AF100" s="1" t="s">
        <v>19</v>
      </c>
      <c r="AG100" s="1" t="s">
        <v>26</v>
      </c>
      <c r="AH100" s="1" t="s">
        <v>19</v>
      </c>
      <c r="AI100" s="1" t="s">
        <v>28</v>
      </c>
    </row>
    <row r="101" spans="1:35" x14ac:dyDescent="0.55000000000000004">
      <c r="A101" s="1">
        <v>110</v>
      </c>
      <c r="B101" s="1">
        <v>110</v>
      </c>
      <c r="C101" s="1">
        <v>110</v>
      </c>
      <c r="D101" s="1">
        <v>178</v>
      </c>
      <c r="E101" s="1" t="s">
        <v>432</v>
      </c>
      <c r="F101" s="2">
        <v>1.44E+18</v>
      </c>
      <c r="G101" s="2" t="s">
        <v>442</v>
      </c>
      <c r="H101" s="1" t="s">
        <v>433</v>
      </c>
      <c r="I101" s="1" t="s">
        <v>442</v>
      </c>
      <c r="J101" s="6" t="s">
        <v>442</v>
      </c>
      <c r="L101" s="1" t="s">
        <v>52</v>
      </c>
      <c r="M101" s="6" t="s">
        <v>442</v>
      </c>
      <c r="N101" s="6"/>
      <c r="O101" s="6"/>
      <c r="P101" s="6"/>
      <c r="Q101" s="6"/>
      <c r="R101" s="1" t="str">
        <f t="shared" si="1"/>
        <v>Match</v>
      </c>
      <c r="S101" s="1" t="s">
        <v>500</v>
      </c>
      <c r="T101" s="1" t="s">
        <v>500</v>
      </c>
      <c r="U101" s="1" t="s">
        <v>500</v>
      </c>
      <c r="V101" s="6">
        <v>1</v>
      </c>
      <c r="W101" s="6">
        <v>1</v>
      </c>
      <c r="X101" s="6">
        <v>1</v>
      </c>
      <c r="Y101" s="6">
        <v>1</v>
      </c>
      <c r="AA101" s="1" t="s">
        <v>19</v>
      </c>
      <c r="AB101" s="1" t="s">
        <v>19</v>
      </c>
      <c r="AC101" s="1" t="s">
        <v>19</v>
      </c>
      <c r="AD101" s="1" t="s">
        <v>53</v>
      </c>
      <c r="AE101" s="1" t="s">
        <v>20</v>
      </c>
      <c r="AF101" s="1" t="s">
        <v>19</v>
      </c>
      <c r="AG101" s="1" t="s">
        <v>54</v>
      </c>
      <c r="AH101" s="1" t="s">
        <v>19</v>
      </c>
      <c r="AI101" s="1" t="s">
        <v>19</v>
      </c>
    </row>
    <row r="102" spans="1:35" x14ac:dyDescent="0.55000000000000004">
      <c r="G102" s="2"/>
    </row>
    <row r="103" spans="1:35" x14ac:dyDescent="0.55000000000000004">
      <c r="A103" s="1" t="s">
        <v>559</v>
      </c>
      <c r="G103" s="1">
        <f>COUNTIF(G2:G101, "Aus")</f>
        <v>40</v>
      </c>
      <c r="H103" s="3" t="s">
        <v>550</v>
      </c>
    </row>
    <row r="104" spans="1:35" x14ac:dyDescent="0.55000000000000004">
      <c r="A104" s="1" t="s">
        <v>560</v>
      </c>
      <c r="G104" s="1">
        <f>COUNTIF(G2:G101, "Nicaragua")</f>
        <v>14</v>
      </c>
    </row>
    <row r="105" spans="1:35" x14ac:dyDescent="0.55000000000000004">
      <c r="A105" s="1" t="s">
        <v>561</v>
      </c>
      <c r="G105" s="1">
        <f>COUNTIF(G2:G101, "US")</f>
        <v>3</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Melb_geograpy3_random100_F1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 Rome</cp:lastModifiedBy>
  <dcterms:created xsi:type="dcterms:W3CDTF">2021-12-11T23:54:00Z</dcterms:created>
  <dcterms:modified xsi:type="dcterms:W3CDTF">2021-12-15T20:39:34Z</dcterms:modified>
</cp:coreProperties>
</file>