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sy6sh\Documents\A.UNSW_COURSE_FOLDERS\Honours 2021\Honours\Tweepy_Datacollection\"/>
    </mc:Choice>
  </mc:AlternateContent>
  <xr:revisionPtr revIDLastSave="0" documentId="8_{30D4F7EB-E021-4E05-A6A7-049239B33366}" xr6:coauthVersionLast="47" xr6:coauthVersionMax="47" xr10:uidLastSave="{00000000-0000-0000-0000-000000000000}"/>
  <bookViews>
    <workbookView xWindow="-96" yWindow="-96" windowWidth="19392" windowHeight="10392"/>
  </bookViews>
  <sheets>
    <sheet name="Seroja__place_context_100randro" sheetId="1" r:id="rId1"/>
    <sheet name="Sheet1" sheetId="2" r:id="rId2"/>
  </sheets>
  <calcPr calcId="0"/>
</workbook>
</file>

<file path=xl/calcChain.xml><?xml version="1.0" encoding="utf-8"?>
<calcChain xmlns="http://schemas.openxmlformats.org/spreadsheetml/2006/main">
  <c r="B102" i="1" l="1"/>
  <c r="Q24" i="1"/>
  <c r="Q23" i="1"/>
  <c r="Q22" i="1"/>
  <c r="Q21" i="1"/>
  <c r="Q2" i="1"/>
  <c r="Q5" i="1"/>
  <c r="Q4" i="1"/>
  <c r="Q3" i="1"/>
  <c r="Q25" i="1" l="1"/>
  <c r="R29" i="1"/>
  <c r="R28" i="1"/>
  <c r="R9" i="1"/>
  <c r="R10" i="1"/>
  <c r="R31" i="1" l="1"/>
  <c r="R12" i="1"/>
</calcChain>
</file>

<file path=xl/sharedStrings.xml><?xml version="1.0" encoding="utf-8"?>
<sst xmlns="http://schemas.openxmlformats.org/spreadsheetml/2006/main" count="849" uniqueCount="330">
  <si>
    <t>text</t>
  </si>
  <si>
    <t>place_context.text</t>
  </si>
  <si>
    <t>@gabbiesonline Thereâ€™s a cyclone happening near me ðŸ™ƒ fun times</t>
  </si>
  <si>
    <t>countries=[]
regions=[]
cities=[]
other=[]</t>
  </si>
  <si>
    <t>RT @Wellingtonflgov: The National Weather Service has issued a severe thunderstorm watch for our area until 8 PM. Winds ðŸ’¨ have really pickeâ€¦</t>
  </si>
  <si>
    <t>countries=[]
regions=[]
cities=[]
other=['National Weather Service']</t>
  </si>
  <si>
    <t>A lot of innovation comes from cross-pollination</t>
  </si>
  <si>
    <t>#WRESTLEMANIA WEATHER ALERT: ENHANCED RISK BRIEFING
The main severe-thunderstorm threat today will be over portionâ€¦ https://t.co/dwevtz8an1</t>
  </si>
  <si>
    <t>countries=[]
regions=[]
cities=[]
other=['WRESTLEMANIA', 'ENHANCED']</t>
  </si>
  <si>
    <t>Severe weather, tornado blamed for at least 2 deaths, multiple injuries in Louisiana https://t.co/J9RuHzRBFW https://t.co/o7ENX0pqCG</t>
  </si>
  <si>
    <t>countries=['United States of America']
regions=[]
cities=['Louisiana']
other=['Severe']</t>
  </si>
  <si>
    <t>RT @RussellDengel: View of Africa and the Indian Ocean basin featuring TC #Seroja today 04/11 real-time #Meteosat8 SEVIRI Visible and Infraâ€¦</t>
  </si>
  <si>
    <t>countries=['United States of America']
regions=[]
cities=['Indian', 'Africa']
other=['Seroja', 'Meteosat8']</t>
  </si>
  <si>
    <t>Cyclone Seroja weakens after wreaking havoc along Western Australia coast https://t.co/kgvBAs4lgj https://t.co/ylnP83rN9n</t>
  </si>
  <si>
    <t>countries=['United States of America']
regions=[]
cities=['Cyclone']
other=['Seroja']</t>
  </si>
  <si>
    <t>"Weather News: 1 Dead, At Least 7 Injured After Severe Weather Hits Louisiana's St. Landry Parish #News": https://t.co/d0UCSQbhc2</t>
  </si>
  <si>
    <t>countries=[]
regions=[]
cities=[]
other=['Severe Weather Hits Louisiana', 'Landry Parish']</t>
  </si>
  <si>
    <t>Deadly severe #WEATHER outbreak spawns tornadoes, #FLOODING, hail https://t.co/rxmcnnbaBL</t>
  </si>
  <si>
    <t>RT @salpane: This is a work, bro. All part of Undertaker's entrance. https://t.co/XZRZVskLa1</t>
  </si>
  <si>
    <t>countries=[]
regions=[]
cities=[]
other=['Undertaker']</t>
  </si>
  <si>
    <t>@Cherie_L___ @SDHamiltonVIC WATCH LIVE: The cyclone approaches the coast https://t.co/4GsfBXq0Am</t>
  </si>
  <si>
    <t>â€˜You are in dangerâ€™: WA residents told to take shelter as Cyclone Seroja crossesÂ coast https://t.co/ekPENiijsv</t>
  </si>
  <si>
    <t>countries=[]
regions=[]
cities=[]
other=['Cyclone Seroja']</t>
  </si>
  <si>
    <t>WDWNT Daily Recap (4/11/21): Severe Weather Impacts Walt Disney World, Frozen Ever After Closed Due to Power Surge,â€¦ https://t.co/9jO1ynxaH7</t>
  </si>
  <si>
    <t>countries=['Russia']
regions=[]
cities=['Due']
other=['Daily Recap', 'Weather Impacts Walt Disney World', 'Frozen Ever', 'Power Surge']</t>
  </si>
  <si>
    <t>#WesternAustralia #Seroja #Australia #Cyclone #Geraldton
The North-Eastern and Eastern side of the Cyclone is the sâ€¦ https://t.co/34SuNOyD6N</t>
  </si>
  <si>
    <t>countries=['Australia', 'United States of America']
regions=['Australia']
cities=['Geraldton', 'Cyclone', 'Eastern']
other=['Seroja']</t>
  </si>
  <si>
    <t>Yikes WM night 2 weather</t>
  </si>
  <si>
    <t>Tropical Cyclone Three Day Outlook for the Western Region https://t.co/7WASnMIzXq 
Further informationâ€¦ https://t.co/XKUpMZO5dz</t>
  </si>
  <si>
    <t>countries=[]
regions=[]
cities=[]
other=['Tropical', 'Cyclone Three', 'Further']</t>
  </si>
  <si>
    <t>@RyanNorthover Lucky Geraldton has all those cyclone proof buildings eh https://t.co/TGsE2VlZnW</t>
  </si>
  <si>
    <t>countries=[]
regions=[]
cities=[]
other=['RyanNorthover Lucky Geraldton']</t>
  </si>
  <si>
    <t>Here is the media coverage of the cyclone in WA?</t>
  </si>
  <si>
    <t>@mysrrl Okay... found it</t>
  </si>
  <si>
    <t>countries=['United States of America']
regions=[]
cities=['Okay']
other=[]</t>
  </si>
  <si>
    <t>A severe storm threat has been issued for the area. Track the storms live on the FOX 35 Weather App!â€¦ https://t.co/gZtq7VZMjE</t>
  </si>
  <si>
    <t>countries=[]
regions=[]
cities=[]
other=['FOX']</t>
  </si>
  <si>
    <t>The severe weather threat for our area is over. Check out some of the damage these storms left behind here.
https://t.co/08NCd7zg5G</t>
  </si>
  <si>
    <t>Covering Severe Weather, 2% TOR Risk. 04/10/21
#Weather https://t.co/4IduPSNfhD</t>
  </si>
  <si>
    <t>countries=[]
regions=[]
cities=[]
other=['Severe Weather', 'TOR Risk']</t>
  </si>
  <si>
    <t>Cyclone tears off roofs and cuts power to thousands in Western Australia https://t.co/K43ey0JxNY</t>
  </si>
  <si>
    <t>Look at this ðŸŒ® slayer ðŸ˜» Naturally Cyclone Max @jjewelzzp belongs in this crew âš”ï¸ And how wonderfurl to follow the lâ€¦ https://t.co/TGeIAz20cF</t>
  </si>
  <si>
    <t>countries=['Netherlands']
regions=[]
cities=['Look']
other=[]</t>
  </si>
  <si>
    <t>A severe storm threat has been issued for the area. Track the storms live on the FOX 35 Weather App!â€¦ https://t.co/q0TXldUGAd</t>
  </si>
  <si>
    <t>Small mercy: there are minor injuries, but Premier says no serious injuries and NO DEATHS reported in Kalbarri, Gerâ€¦ https://t.co/UaTOAOvjl3</t>
  </si>
  <si>
    <t>countries=['Norway', 'Australia']
regions=[]
cities=['Kalbarri']
other=['Small', 'NO', 'DEATHS', 'Gerâ€¦']</t>
  </si>
  <si>
    <t>I have no problem, as a taxpayer who directly funds your organisation, in publishing empirical data that questionsâ€¦ https://t.co/LzT6xhUjNU</t>
  </si>
  <si>
    <t>RT @SatPaper: Calls for international support likely after tropical cyclone Seroja causes dozens of deaths in East Timor. https://t.co/1zRMâ€¦</t>
  </si>
  <si>
    <t>countries=['East Timor']
regions=[]
cities=[]
other=['Calls', 'Seroja', 'East Timor']</t>
  </si>
  <si>
    <t>RT @_KevTheRev: â€œLastDays</t>
  </si>
  <si>
    <t>Imagine ðŸ˜­</t>
  </si>
  <si>
    <t>countries=[]
regions=[]
cities=[]
other=['Imagine']</t>
  </si>
  <si>
    <t>RT @harrywx1999: Stick to election analysis, Nate...</t>
  </si>
  <si>
    <t>countries=['Japan']
regions=[]
cities=['Nate']
other=[]</t>
  </si>
  <si>
    <t>Cyclone Seroja: Western Australia braces as category two storm nears https://t.co/Nbp2xx927A</t>
  </si>
  <si>
    <t>Severe weather kills two, injures several in U.S. Louisiana - World News - SINA English https://t.co/8mR6sEbwge</t>
  </si>
  <si>
    <t>countries=[]
regions=[]
cities=[]
other=['Severe', 'U.S. Louisiana', 'World News', 'SINA English']</t>
  </si>
  <si>
    <t>RT @EmergencyBK: @Enjoythe_Day @PeterWMurphy1 @abcnews Still find it disturbing secular Gov &amp;amp; religion streamed as news instead of
-Black dâ€¦</t>
  </si>
  <si>
    <t>Been a pretty good day to be a Cyclone! https://t.co/bbv9vCtl3b</t>
  </si>
  <si>
    <t>RT @nobby15: This footage shows the damage to the Carnarvon Jetty as a result of Ex Tropical Cyclone Seroja.12 Apr 2021 https://t.co/3DU83Qâ€¦</t>
  </si>
  <si>
    <t>countries=[]
regions=[]
cities=[]
other=['Carnarvon Jetty']</t>
  </si>
  <si>
    <t>#CyclONEnation he is staying with us! HUGE NEWS! Give him a shout out</t>
  </si>
  <si>
    <t>countries=[]
regions=[]
cities=[]
other=['HUGE']</t>
  </si>
  <si>
    <t>RT @DemcoLouisiana: DEMCO crews are working in service areas with outages from the severe weather. Since the initial 10,000 outages, now 1,â€¦</t>
  </si>
  <si>
    <t>@MissRAuthor It won't quite get to Perth but we'll get some of the weather from it, it's certainly a freak thing.â€¦ https://t.co/NPY75j2dqe</t>
  </si>
  <si>
    <t>RT @NewsChantAus: â€˜You are in dangerâ€™: WA residents told to take shelter as Cyclone Seroja crossesÂ coast https://t.co/JFzaxCYU9b</t>
  </si>
  <si>
    <t>@PeteTheCop @StephenLevin33 @NYCMayor @bradlander @NYCSpeakerCoJo While DeBozo is busy riding the cyclone ðŸ¤¡</t>
  </si>
  <si>
    <t>countries=[]
regions=[]
cities=[]
other=['PeteTheCop', 'DeBozo']</t>
  </si>
  <si>
    <t>#TCSeroja came ashore as a Cat 3 cyclone near Kalbarri WA. Thatâ€™s much further south than usual, especially for thiâ€¦ https://t.co/M0tsD45NJx</t>
  </si>
  <si>
    <t>countries=[]
regions=[]
cities=[]
other=['TCSeroja', 'Kalbarri WA']</t>
  </si>
  <si>
    <t>Drove through most of the night dodging severe weather, with a 4 hr nap at a rest area in TN. Good to be back at Stâ€¦ https://t.co/7rgiBplU8G</t>
  </si>
  <si>
    <t>countries=['Germany', 'United States of America']
regions=[]
cities=['Drove', 'Good']
other=[]</t>
  </si>
  <si>
    <t>Hello fellow humans Severe weather threat in Florida as over 350 reports of severe weather reported in South sinceâ€¦ https://t.co/MnRIacuh2a</t>
  </si>
  <si>
    <t>countries=['Cuba', 'Colombia', 'Argentina', 'Uruguay', 'United States of America', 'South Africa', 'Australia', 'Italy', 'Canada', 'Chile']
regions=[]
cities=['Florida', 'South']
other=['Hello']</t>
  </si>
  <si>
    <t>We have a cyclone coming across the West Australian coast tonight. So hopefully it wonâ€™t be too destructive. Night everyone.ðŸ’•</t>
  </si>
  <si>
    <t>countries=[]
regions=[]
cities=[]
other=['Night']</t>
  </si>
  <si>
    <t>If you're attending WrestleMania tonight, PLEASE stay safe!</t>
  </si>
  <si>
    <t>countries=[]
regions=[]
cities=[]
other=['WrestleMania', 'PLEASE']</t>
  </si>
  <si>
    <t>Cyclone Seroja: Storm makes landfall in Western Australia https://t.co/CRqMo2sLac</t>
  </si>
  <si>
    <t>I hope the 60min of data of a cyclone has given people an insight into the science of weather events and the amazinâ€¦ https://t.co/yMghYRHGWY</t>
  </si>
  <si>
    <t>RT @WDAYnews: Minnesota residents can take part in Severe Weather Awareness Week https://t.co/9xAtzasSIU</t>
  </si>
  <si>
    <t>countries=[]
regions=[]
cities=[]
other=['Severe']</t>
  </si>
  <si>
    <t>Poor living conditions!</t>
  </si>
  <si>
    <t>countries=[]
regions=[]
cities=[]
other=['Poor']</t>
  </si>
  <si>
    <t>RT @robenfarzad: is it even hail if not golf ball-size?  â›³ï¸ 
https://t.co/jpkwAD4jgp @AndrewNBC12 @MegWiseNBC12</t>
  </si>
  <si>
    <t>God is getting his revenge after Backlash 2006</t>
  </si>
  <si>
    <t>"Tropical cyclone Seroja to make landfall in Western Australia"  https://t.co/GIo4RHEelF</t>
  </si>
  <si>
    <t>countries=[]
regions=[]
cities=[]
other=['Seroja']</t>
  </si>
  <si>
    <t>RT @beanocookie: Heaps of rain and hope this cyclone doesn't hit hard!! ðŸ˜±â˜” #CycloneSeroja #raining https://t.co/atF732aHir</t>
  </si>
  <si>
    <t>Saturday Severe Weather Threat for the Southeast Highlights Damaging Winds - WeatherNation - https://t.co/NCeov3EysA by @macemichaels</t>
  </si>
  <si>
    <t>countries=[]
regions=[]
cities=[]
other=['WeatherNation']</t>
  </si>
  <si>
    <t>RT @aadventuredad: I wanna ride the cyclone</t>
  </si>
  <si>
    <t>RT @raywilton4: Cyclone Seroja weakens after wreaking havoc along Western Australia coast https://t.co/aJzzNURqVI</t>
  </si>
  <si>
    <t>@ShaneHelmsCom You knew there was a â€œHurricane coming throughâ€... didnâ€™t you?
#Wrestlemania #WWEâ€¦ https://t.co/l3FkgVixiW</t>
  </si>
  <si>
    <t>countries=[]
regions=[]
cities=[]
other=['Wrestlemania']</t>
  </si>
  <si>
    <t>Hot take: Cyclone Olaf 2005 was more intense than Hurricane Wilma</t>
  </si>
  <si>
    <t>countries=[]
regions=[]
cities=[]
other=['Hot', 'Cyclone Olaf', 'Hurricane Wilma']</t>
  </si>
  <si>
    <t>OCSD.  Obsessive Compulsive Safety Disordered. https://t.co/pd4mYBPne1</t>
  </si>
  <si>
    <t>countries=[]
regions=[]
cities=[]
other=['Obsessive Compulsive Safety Disordered']</t>
  </si>
  <si>
    <t>RT @TrevorsWeather: There is a marginal/low risk for severe weather across our area today. Sct'd showers/storms expected this afternoon, anâ€¦</t>
  </si>
  <si>
    <t>countries=[]
regions=[]
cities=[]
other=['Sct']</t>
  </si>
  <si>
    <t>RT @newscomauHQ: People caught up in a fierce tropical cyclone that brought wind gusts of up to 170km/h to tourist towns in Western Australâ€¦</t>
  </si>
  <si>
    <t>Severe weather causes significant damage in Manatee County https://t.co/YDGCJMWZ37</t>
  </si>
  <si>
    <t>countries=[]
regions=[]
cities=[]
other=['Severe', 'Manatee']</t>
  </si>
  <si>
    <t>Is love real?
https://t.co/mZ9NzR2TJc
#insiders
#WrestleMania
mark butler
Speers
Probyn
#ScottyFromPhotoOps
Treasâ€¦ https://t.co/QDlv7yMDOM</t>
  </si>
  <si>
    <t>countries=[]
regions=[]
cities=[]
other=['WrestleMania', 'ScottyFromPhotoOps']</t>
  </si>
  <si>
    <t>More than 20,000 without power as Cyclone Seroja lashes WA https://t.co/ZYf23EBS1Z</t>
  </si>
  <si>
    <t>STORM TRACK 3 DIGITAL EXTRA:  Spring severe weather season ramps up across the country.  Here is a look at where Kaâ€¦ https://t.co/6ZnPOqfnOn</t>
  </si>
  <si>
    <t>countries=[]
regions=[]
cities=[]
other=['DIGITAL']</t>
  </si>
  <si>
    <t>CLOSED
Shark Bay Rd CLOSED FROM 10AM SUNDAY 11TH OF APRIL westbound from North West Coastal Hwy to Denham due to aâ€¦ https://t.co/i7mprshkTA</t>
  </si>
  <si>
    <t>Western Australia</t>
  </si>
  <si>
    <t>countries=['United States of America', 'Australia']
regions=[]
cities=['North', 'Denham']
other=['CLOSED', 'Shark Bay Rd', 'OF']</t>
  </si>
  <si>
    <t>This is why they make stadiums with roofs...use them #wwe #WrestleMania #WrestleMania37</t>
  </si>
  <si>
    <t>countries=[]
regions=[]
cities=[]
other=['WrestleMania', 'WrestleMania37']</t>
  </si>
  <si>
    <t>High up in the homelands
Celebration 'cross the land
Builds up like a cyclone
Now the fires begin to rage</t>
  </si>
  <si>
    <t>countries=[]
regions=[]
cities=[]
other=['Builds']</t>
  </si>
  <si>
    <t>Itâ€™s been a day Cyclone fans.   Time to celebrate. https://t.co/DK3eoUtBJz</t>
  </si>
  <si>
    <t>@Tony_Dangler Bars like a cyclone turn you steady to dust, weak songs get the air play when their ready bust, im slâ€¦ https://t.co/z6aoQkslNr</t>
  </si>
  <si>
    <t>countries=[]
regions=[]
cities=[]
other=['Tony_Dangler Bars']</t>
  </si>
  <si>
    <t>RT @MatthewCappucci: Looking ahead, there's no obvious next chance of widespread severe weather on the Plains.
While a few more mesoscaleâ€¦</t>
  </si>
  <si>
    <t>countries=['United States of America', 'United Kingdom']
regions=[]
cities=['Plains']
other=[]</t>
  </si>
  <si>
    <t>@mattpt55 - check out the one that is behind it.....</t>
  </si>
  <si>
    <t>https://t.co/29wi4BP4UX: Bushfire
Alert Summary: Cyclone RED ALERT for south of Carnarvon to Lancelin, including tâ€¦ https://t.co/vIYUFrxkzt</t>
  </si>
  <si>
    <t>countries=['Australia', 'New Zealand', 'United States of America', 'South Africa']
regions=[]
cities=['Carnarvon', 'Lancelin']
other=['Bushfire Alert', 'Cyclone RED ALERT']</t>
  </si>
  <si>
    <t>Tropical Cyclone Seroja set to make landfall shortly https://t.co/Vf73HFmn3y</t>
  </si>
  <si>
    <t>countries=[]
regions=[]
cities=[]
other=['Tropical', 'Cyclone Seroja']</t>
  </si>
  <si>
    <t>Not good for baseball.</t>
  </si>
  <si>
    <t>Western Australian towns evacuated after tropical cyclone barrels down with 100mph winds https://t.co/Qjisee3lcg</t>
  </si>
  <si>
    <t>countries=['United States of America']
regions=[]
cities=['Western']
other=['Australian']</t>
  </si>
  <si>
    <t>The National Weather Service has issued a Severe Thunderstorm Warning for DeSoto, Manatee, Sarasota until 4/10 7:00â€¦ https://t.co/gWwAAxfki6</t>
  </si>
  <si>
    <t>countries=['United States of America']
regions=[]
cities=['Sarasota', 'DeSoto']
other=['National Weather Service', 'Manatee']</t>
  </si>
  <si>
    <t>ROPICAL CYCLONE FORECAST TRACK MAP
Severe Tropical Cyclone Seroja
Issued at 6:57 pm AWST Sunday 11 April 2021. Refâ€¦ https://t.co/nM312McyTe</t>
  </si>
  <si>
    <t>countries=[]
regions=[]
cities=[]
other=['ROPICAL', 'CYCLONE', 'Seroja Issued', 'AWST']</t>
  </si>
  <si>
    <t>RT @newscomauHQ: A powerful tropical cyclone has slammed into the West Australian coast, tearing the roof of a popular tourist resort and dâ€¦</t>
  </si>
  <si>
    <t>RT @ForceThirteenAU: #BREAKING - #Seroja has just made landfall just north of #Gregory, #WesternAustralia as a high-end category 3 cycloneâ€¦</t>
  </si>
  <si>
    <t>countries=['United States of America', 'Australia']
regions=[]
cities=['Gregory']
other=['BREAKING', 'Seroja']</t>
  </si>
  <si>
    <t>RT @CycloneATH: Happy National Sibling Day to our Cyclone siblings! 
ðŸ€  Ashley and Aubrey Joens 
ðŸ¥Ž Ellie and Carli Spelhaug
ðŸ¤¸â€â™€ï¸ Andrea anâ€¦</t>
  </si>
  <si>
    <t>countries=['United States of America', 'New Zealand', 'Australia', 'United Kingdom']
regions=[]
cities=['Ashley']
other=['Happy National Sibling', 'Aubrey Joens', 'Carli Spelhaug']</t>
  </si>
  <si>
    <t>the universe saw all those people in the stadium and was like Hey ðŸ˜€ yall sure this is a good idea??? ðŸ˜€</t>
  </si>
  <si>
    <t>Cyclone Seroja is looking pretty ominous...hey?        Bloody Dan!    #IStandWithDan</t>
  </si>
  <si>
    <t>countries=['United States of America']
regions=[]
cities=['Cyclone']
other=['Seroja', 'IStandWithDan']</t>
  </si>
  <si>
    <t>Thinking of all you WA folk #Seroja @TyFulwood @Callum_Wesley</t>
  </si>
  <si>
    <t>RT @SarasotaPD: Good morning. From @NWSTampaBay, a severe thunderstorm watch has been issued for @CityofSarasota until 4pm EDT.
Watch meanâ€¦</t>
  </si>
  <si>
    <t>countries=['United States of America']
regions=[]
cities=['Watch']
other=['NWSTampaBay']</t>
  </si>
  <si>
    <t>A severe weather outbreak in Louisiana left one dead and seven injured https://t.co/wZ6ATeoec9</t>
  </si>
  <si>
    <t>countries=['United States of America']
regions=[]
cities=['Louisiana']
other=[]</t>
  </si>
  <si>
    <t>Damn wwe really are going in with the pirate theme with high seas aswell ðŸ˜³</t>
  </si>
  <si>
    <t>countries=[]
regions=[]
cities=[]
other=['Damn']</t>
  </si>
  <si>
    <t>Damaging winds, tornadoes among Tampa Bay's severe weather threats this weekend https://t.co/68rLOFcSdP #10newsâ€¦ https://t.co/9telHCvY1k</t>
  </si>
  <si>
    <t>countries=[]
regions=[]
cities=[]
other=['Tampa Bay']</t>
  </si>
  <si>
    <t>What if you
Wanted to have Wrestlemania during a pandemic
But god said</t>
  </si>
  <si>
    <t>RT @MELVVLN: Oh shit lol</t>
  </si>
  <si>
    <t>Tropical Cyclone Seroja forecast to reach land as a category two, bringing destructive winds. Get ready WA!  https://t.co/Ti9c9YvLc7</t>
  </si>
  <si>
    <t>RT @WhitneyOnAir: Weâ€™ve got your full forecast coming up at 6 @WOODTV</t>
  </si>
  <si>
    <t>countries=[]
regions=[]
cities=[]
other=['WOODTV']</t>
  </si>
  <si>
    <t>RT @2017Ferret: Severe Weather Warning
for DAMAGING WINDS and HEAVY RAINFALL
For people in parts of Goldfields, Eucla and South East Coastâ€¦</t>
  </si>
  <si>
    <t>countries=['Australia']
regions=[]
cities=['Eucla', 'Goldfields']
other=['DAMAGING', 'HEAVY', 'South East']</t>
  </si>
  <si>
    <t>RT @Metricsafrica: Cyclone that ravaged Indonesia, East Timor set to hit Australia https://t.co/iHNCEvddei https://t.co/mK2YIAZdfE</t>
  </si>
  <si>
    <t>countries=['Australia', 'Indonesia', 'East Timor']
regions=['Australia', 'East Timor']
cities=[]
other=['East Timor']</t>
  </si>
  <si>
    <t>And how all of their families still live in the next town and weâ€™ve all just been missed by a cyclone and not one hâ€¦ https://t.co/SvOjfshDdN</t>
  </si>
  <si>
    <t>Tropical Cyclone #Seroja...
...is now visible on...
...&amp;gt;&amp;gt;&amp;gt; #Perth &amp;lt;&amp;lt;&amp;lt; radar
Thatâ€™s right, you can see a *tropicaâ€¦ https://t.co/fz4ZivuJaE</t>
  </si>
  <si>
    <t>countries=[]
regions=[]
cities=[]
other=['Tropical', 'Seroja']</t>
  </si>
  <si>
    <t>12/29: Severe #WEATHER causing travel headaches; changing the composition of classical music https://t.co/qJl7wtsefF</t>
  </si>
  <si>
    <t>Western Australia braces for 'worst case scenario' as cyclone Seroja nears https://t.co/TIwuofgePH</t>
  </si>
  <si>
    <t>countries=['Australia', 'United States of America']
regions=['Australia', 'Western']
cities=['Western']
other=['Seroja']</t>
  </si>
  <si>
    <t>@jckmac7 I donâ€™t reckon mate. The bulk of #MAFS numbers would be coming from the eastern states who were long asleeâ€¦ https://t.co/eu7EoTJTLi</t>
  </si>
  <si>
    <t>Perth</t>
  </si>
  <si>
    <t>countries=[]
regions=[]
cities=[]
other=['MAFS']</t>
  </si>
  <si>
    <t>Expected Locations</t>
  </si>
  <si>
    <t>Predicted Locations</t>
  </si>
  <si>
    <t>None</t>
  </si>
  <si>
    <t>Comment</t>
  </si>
  <si>
    <t>Technically the mention has a location</t>
  </si>
  <si>
    <t>Wellington</t>
  </si>
  <si>
    <t>False Negative</t>
  </si>
  <si>
    <t>Louisiana</t>
  </si>
  <si>
    <t>True Positive</t>
  </si>
  <si>
    <t>Africa, Indian</t>
  </si>
  <si>
    <t>False Positive</t>
  </si>
  <si>
    <t xml:space="preserve">It found Indian as a city. Indian City is a place in America. I decided that Africa was the only logical correct one. Indian Ocean was another correct one but it is not a country, city or place so disregard it. </t>
  </si>
  <si>
    <t>Louisiana, St Landry Parish</t>
  </si>
  <si>
    <t>While it correctly extracted them, it classified them incorrectly</t>
  </si>
  <si>
    <t>VIC</t>
  </si>
  <si>
    <t>Mention problem</t>
  </si>
  <si>
    <t>WA</t>
  </si>
  <si>
    <t>Walt Disney World</t>
  </si>
  <si>
    <t>That is kind of a place but would not be in the gazeteer</t>
  </si>
  <si>
    <t>Western Australia, Australia, Geraldton</t>
  </si>
  <si>
    <t>False positive</t>
  </si>
  <si>
    <t>Recognised 2 but not 3.This is a hard one because Western Australia was not recognised but it recognised Eastern. Possibly due to the spacing</t>
  </si>
  <si>
    <t>Should we count Western region???</t>
  </si>
  <si>
    <t>Geraldton</t>
  </si>
  <si>
    <t>Kalbarri</t>
  </si>
  <si>
    <t>Correctly identified</t>
  </si>
  <si>
    <t>East Timor</t>
  </si>
  <si>
    <t>U.S., Louisiana</t>
  </si>
  <si>
    <t>Extracted but classified wrong</t>
  </si>
  <si>
    <t>Carnavorn Jetty</t>
  </si>
  <si>
    <t>What is other</t>
  </si>
  <si>
    <t xml:space="preserve">Carnavorn </t>
  </si>
  <si>
    <t>Aus, WA</t>
  </si>
  <si>
    <t>NYC</t>
  </si>
  <si>
    <t>Kalbarri, WA</t>
  </si>
  <si>
    <t>This extracted correctly but due to the lack of comma it classified it incorrectly</t>
  </si>
  <si>
    <t>Florida</t>
  </si>
  <si>
    <t>West Australian</t>
  </si>
  <si>
    <t>Problem with this one is that the tool doesn’t recognised Australian as a location. I will disregard this then and consider it not Australia</t>
  </si>
  <si>
    <t>Minnesota</t>
  </si>
  <si>
    <t>none</t>
  </si>
  <si>
    <t xml:space="preserve">None </t>
  </si>
  <si>
    <t>Incomplete text so will consider it is no location</t>
  </si>
  <si>
    <t>Manatee County</t>
  </si>
  <si>
    <t>Shark Bay Rd, Denham</t>
  </si>
  <si>
    <t>It seems to classify roads as other. So they will not be counted</t>
  </si>
  <si>
    <t>Plains</t>
  </si>
  <si>
    <t>This is a region but a jargon of the region</t>
  </si>
  <si>
    <t>Carnavorn, Lancelin</t>
  </si>
  <si>
    <t>Western Australiann</t>
  </si>
  <si>
    <t>The tool does not consider Australian to be a location</t>
  </si>
  <si>
    <t>DeSoto, Manatee, Sarasota</t>
  </si>
  <si>
    <t>Gregory, Western Australia</t>
  </si>
  <si>
    <t>This one could be confusing</t>
  </si>
  <si>
    <t>Sarasota</t>
  </si>
  <si>
    <t>Tampa Bay</t>
  </si>
  <si>
    <t>Correctly identified, incorrectly classified</t>
  </si>
  <si>
    <t>Goldfields, Eucla</t>
  </si>
  <si>
    <t>Indonesia, East Timor, Australia</t>
  </si>
  <si>
    <t>Hashtag problem</t>
  </si>
  <si>
    <t xml:space="preserve">This correctly identified but also split the Western Australia. There is little around this with the common NLTK packages. Should it be considered correct? </t>
  </si>
  <si>
    <t>Mention problem. False neg and false positive</t>
  </si>
  <si>
    <t>Using COUNTIF</t>
  </si>
  <si>
    <t>False Neg</t>
  </si>
  <si>
    <t>Precision = True positive/(true+false)</t>
  </si>
  <si>
    <t xml:space="preserve">Precision  </t>
  </si>
  <si>
    <t xml:space="preserve">Recall  </t>
  </si>
  <si>
    <t xml:space="preserve">F1 </t>
  </si>
  <si>
    <t>No NONE</t>
  </si>
  <si>
    <t>Recall = True / (True + False Negatives missed)</t>
  </si>
  <si>
    <t>True Negative</t>
  </si>
  <si>
    <t>Expected Location  2</t>
  </si>
  <si>
    <t>Expected Location 2</t>
  </si>
  <si>
    <t>What is a location</t>
  </si>
  <si>
    <t>What is not a location</t>
  </si>
  <si>
    <t>mentions @</t>
  </si>
  <si>
    <t>Hashtags including merged hashtags</t>
  </si>
  <si>
    <t>Predicted Extract 2</t>
  </si>
  <si>
    <t>Predicted Extract + Classified</t>
  </si>
  <si>
    <t>Africa, Indian Ocean</t>
  </si>
  <si>
    <t>Possessive Nouns unless an Ocean like Indian Ocean</t>
  </si>
  <si>
    <t>Louisiana, St. Landry Parish</t>
  </si>
  <si>
    <t>If it captures it in the other section this is considered a True Positive</t>
  </si>
  <si>
    <t>Disney World (places that are not a country or city)</t>
  </si>
  <si>
    <t>Because it explicitely doesn’t find that</t>
  </si>
  <si>
    <t>Directions like Western Southern if they do not come immediately before the country or region</t>
  </si>
  <si>
    <t xml:space="preserve">If the tweet text did not finish and cut off a location, it was considered as not existing. This was an error in data collection and not so much the tool. However, there were instances where it took it like Missi and identified it as Japan. </t>
  </si>
  <si>
    <t>Kalbarri WA</t>
  </si>
  <si>
    <t>If it mentioned a place like Carnavorn Jetty. It was considered as one location entity. Similarly U.S. Louisiana and Kalbarri WA</t>
  </si>
  <si>
    <t>U.S. Louisiana</t>
  </si>
  <si>
    <t>TN</t>
  </si>
  <si>
    <t>Interesting abbrev. They have a geo enabled account locating them at 35.0256, -83.6669 in the US North Carolina</t>
  </si>
  <si>
    <t xml:space="preserve">HMMM I don’t know what to do about this. It is both false neg and false positive. Unsure about this one if Seroja is considered another entity or a potential location entity. </t>
  </si>
  <si>
    <t>Western Austral</t>
  </si>
  <si>
    <t>Western Australian</t>
  </si>
  <si>
    <t>West Australian coast</t>
  </si>
  <si>
    <t>Goldfields, Eucla, South East Coast</t>
  </si>
  <si>
    <t>False negative</t>
  </si>
  <si>
    <t>False pos + False neg</t>
  </si>
  <si>
    <t xml:space="preserve">If eg: it should extract Louisiana and St. Landry Parish but it extracts only Landry Parish and 'Severe Weather Hits Louisiana' then it technically only extracted half of it correctly and not completely actually for both. </t>
  </si>
  <si>
    <t>I don’t know what to do with ['RyanNorthover Lucky Geraldton'] stuff like this - I classify this as extraction of a location but it is not the correct location</t>
  </si>
  <si>
    <t>True positive</t>
  </si>
  <si>
    <t>But why is it in other too.</t>
  </si>
  <si>
    <t>False pos + false neg</t>
  </si>
  <si>
    <t>It considers South a city?? Correct but extra positives</t>
  </si>
  <si>
    <t>Only extracted one of the two? Do I consider or not</t>
  </si>
  <si>
    <t>Manatee County - It only extracted Manatee and put it in other? Do I consider this as a location or not? Has to have both?</t>
  </si>
  <si>
    <t>Shark Bay Rd, North West Coastal Hwy, Denham</t>
  </si>
  <si>
    <t xml:space="preserve">Unable to find this </t>
  </si>
  <si>
    <t>Incomplete word</t>
  </si>
  <si>
    <t xml:space="preserve">This one got them correct but split them. </t>
  </si>
  <si>
    <t>Expected and Predicted 2</t>
  </si>
  <si>
    <t>Country</t>
  </si>
  <si>
    <t>US</t>
  </si>
  <si>
    <t>African and Indian Ocean</t>
  </si>
  <si>
    <t>Aus</t>
  </si>
  <si>
    <t>AUs</t>
  </si>
  <si>
    <t>Unknown</t>
  </si>
  <si>
    <t>Multiple</t>
  </si>
  <si>
    <t>Expected 2</t>
  </si>
  <si>
    <t>Predicted 2</t>
  </si>
  <si>
    <t>E1</t>
  </si>
  <si>
    <t>P1</t>
  </si>
  <si>
    <t>F1</t>
  </si>
  <si>
    <t>Precision</t>
  </si>
  <si>
    <t>Recall</t>
  </si>
  <si>
    <t>Source</t>
  </si>
  <si>
    <t>UNILoc</t>
  </si>
  <si>
    <t>BiLoc</t>
  </si>
  <si>
    <t>StanfordNER</t>
  </si>
  <si>
    <t>TwitterNLP</t>
  </si>
  <si>
    <t>GoogleCloud</t>
  </si>
  <si>
    <t>SpaCyNER</t>
  </si>
  <si>
    <t>GeoLoc</t>
  </si>
  <si>
    <t>OSMLoc</t>
  </si>
  <si>
    <t>GeoLocNoNER</t>
  </si>
  <si>
    <t>SAVITR</t>
  </si>
  <si>
    <t>Geoparsepy</t>
  </si>
  <si>
    <t>Al-Olimat</t>
  </si>
  <si>
    <t>Dataset</t>
  </si>
  <si>
    <t>Chennai</t>
  </si>
  <si>
    <t>Google NLP</t>
  </si>
  <si>
    <t>OpenCalais</t>
  </si>
  <si>
    <t>Dbpedia Spotlight</t>
  </si>
  <si>
    <t>Yahoo! PLaceFinder</t>
  </si>
  <si>
    <t>Stanford NER</t>
  </si>
  <si>
    <t>OpenNLP</t>
  </si>
  <si>
    <t>OSU TwitterNLP</t>
  </si>
  <si>
    <t>Twit-IE-Gate</t>
  </si>
  <si>
    <t>Geolocator 3.0</t>
  </si>
  <si>
    <t>LNEX-RawGaz</t>
  </si>
  <si>
    <t>LNeX-AFGaz</t>
  </si>
  <si>
    <t>CLIFF CLAVIN</t>
  </si>
  <si>
    <t>Yahoo Placespotter</t>
  </si>
  <si>
    <t>CLAVIN</t>
  </si>
  <si>
    <t>Location extraction</t>
  </si>
  <si>
    <t>Existing geoparsers</t>
  </si>
  <si>
    <t>geograpy3 Seroja Method 1</t>
  </si>
  <si>
    <t>geograpy3 Seroja Method 2</t>
  </si>
  <si>
    <t>geograpy3 Melb Method 1</t>
  </si>
  <si>
    <t>geograpy3 Melb Method 2</t>
  </si>
  <si>
    <t>This was on News Articles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</si>
</sst>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0" borderId="0" xfId="0" applyAlignment="1">
      <alignment wrapText="1"/>
    </xf>
    <xf numFmtId="0" fontId="0" fillId="0" borderId="0" xfId="0" applyAlignment="1"/>
    <xf numFmtId="11" fontId="0" fillId="0" borderId="0" xfId="0" applyNumberFormat="1" applyAlignment="1"/>
    <xf numFmtId="0" fontId="0" fillId="33" borderId="0" xfId="0" applyFill="1" applyAlignment="1"/>
    <xf numFmtId="0" fontId="16" fillId="0" borderId="0" xfId="0" applyFont="1" applyAlignment="1"/>
    <xf numFmtId="0" fontId="0" fillId="0" borderId="0" xfId="0" applyFill="1"/>
    <xf numFmtId="0" fontId="0" fillId="0" borderId="10" xfId="0" applyFill="1" applyBorder="1"/>
    <xf numFmtId="0" fontId="16" fillId="0" borderId="0" xfId="0" applyFont="1" applyAlignment="1">
      <alignment wrapText="1"/>
    </xf>
    <xf numFmtId="0" fontId="0" fillId="34" borderId="0" xfId="0" applyFill="1" applyAlignment="1"/>
    <xf numFmtId="0" fontId="0" fillId="34" borderId="10" xfId="0" applyFill="1" applyBorder="1"/>
    <xf numFmtId="0" fontId="18" fillId="34" borderId="0" xfId="0" applyFont="1" applyFill="1" applyAlignmen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
  <sheetViews>
    <sheetView tabSelected="1" zoomScale="85" zoomScaleNormal="85" workbookViewId="0">
      <selection activeCell="B4" sqref="B4"/>
    </sheetView>
  </sheetViews>
  <sheetFormatPr defaultRowHeight="14.4" x14ac:dyDescent="0.55000000000000004"/>
  <cols>
    <col min="1" max="1" width="10.9453125" style="2" customWidth="1"/>
    <col min="2" max="2" width="11.578125" style="2" customWidth="1"/>
    <col min="3" max="3" width="28.5234375" style="2" customWidth="1"/>
    <col min="4" max="5" width="14.15625" style="2" customWidth="1"/>
    <col min="6" max="8" width="8.83984375" style="2"/>
    <col min="9" max="9" width="15.05078125" style="2" customWidth="1"/>
    <col min="10" max="15" width="8.83984375" style="2"/>
    <col min="16" max="16" width="11.9453125" style="2" customWidth="1"/>
    <col min="17" max="16384" width="8.83984375" style="2"/>
  </cols>
  <sheetData>
    <row r="1" spans="1:26" s="1" customFormat="1" ht="43.2" x14ac:dyDescent="0.55000000000000004">
      <c r="B1" s="1" t="s">
        <v>280</v>
      </c>
      <c r="C1" s="8" t="s">
        <v>0</v>
      </c>
      <c r="D1" s="8" t="s">
        <v>168</v>
      </c>
      <c r="E1" s="8" t="s">
        <v>239</v>
      </c>
      <c r="F1" s="8" t="s">
        <v>171</v>
      </c>
      <c r="G1" s="8" t="s">
        <v>1</v>
      </c>
      <c r="H1" s="8" t="s">
        <v>169</v>
      </c>
      <c r="I1" s="8" t="s">
        <v>245</v>
      </c>
      <c r="J1" s="8" t="s">
        <v>246</v>
      </c>
      <c r="K1" s="8" t="s">
        <v>289</v>
      </c>
      <c r="L1" s="8" t="s">
        <v>290</v>
      </c>
      <c r="M1" s="8" t="s">
        <v>287</v>
      </c>
      <c r="N1" s="8" t="s">
        <v>288</v>
      </c>
      <c r="U1" s="8" t="s">
        <v>240</v>
      </c>
    </row>
    <row r="2" spans="1:26" x14ac:dyDescent="0.55000000000000004">
      <c r="A2" s="2">
        <v>9777</v>
      </c>
      <c r="B2" s="3"/>
      <c r="C2" s="2" t="s">
        <v>2</v>
      </c>
      <c r="D2" s="2" t="s">
        <v>170</v>
      </c>
      <c r="E2" s="2" t="s">
        <v>170</v>
      </c>
      <c r="G2" s="2" t="s">
        <v>3</v>
      </c>
      <c r="H2" s="2" t="s">
        <v>170</v>
      </c>
      <c r="I2" s="2" t="s">
        <v>170</v>
      </c>
      <c r="K2" s="2">
        <v>0</v>
      </c>
      <c r="L2" s="2">
        <v>0</v>
      </c>
      <c r="M2" s="2">
        <v>0</v>
      </c>
      <c r="N2" s="2">
        <v>0</v>
      </c>
      <c r="P2" t="s">
        <v>188</v>
      </c>
      <c r="Q2">
        <f>COUNTIF(H2:H101, "False positive")</f>
        <v>12</v>
      </c>
      <c r="R2" t="s">
        <v>230</v>
      </c>
      <c r="U2" s="2" t="s">
        <v>241</v>
      </c>
      <c r="V2" s="2" t="s">
        <v>242</v>
      </c>
    </row>
    <row r="3" spans="1:26" s="4" customFormat="1" x14ac:dyDescent="0.55000000000000004">
      <c r="A3" s="4">
        <v>8201</v>
      </c>
      <c r="B3" s="3"/>
      <c r="C3" s="4" t="s">
        <v>4</v>
      </c>
      <c r="D3" s="4" t="s">
        <v>173</v>
      </c>
      <c r="E3" s="4" t="s">
        <v>170</v>
      </c>
      <c r="F3" s="4" t="s">
        <v>172</v>
      </c>
      <c r="G3" s="4" t="s">
        <v>5</v>
      </c>
      <c r="H3" s="4" t="s">
        <v>174</v>
      </c>
      <c r="I3" s="4" t="s">
        <v>170</v>
      </c>
      <c r="K3" s="4">
        <v>0</v>
      </c>
      <c r="L3" s="4">
        <v>0</v>
      </c>
      <c r="M3" s="4">
        <v>0</v>
      </c>
      <c r="N3" s="4">
        <v>0</v>
      </c>
      <c r="P3" t="s">
        <v>238</v>
      </c>
      <c r="Q3">
        <f>COUNTIF(H2:H101, "None")</f>
        <v>49</v>
      </c>
      <c r="R3"/>
      <c r="U3" s="4" t="s">
        <v>244</v>
      </c>
      <c r="V3" s="4" t="s">
        <v>243</v>
      </c>
    </row>
    <row r="4" spans="1:26" x14ac:dyDescent="0.55000000000000004">
      <c r="A4" s="2">
        <v>8048</v>
      </c>
      <c r="B4" s="3"/>
      <c r="C4" s="2" t="s">
        <v>6</v>
      </c>
      <c r="D4" s="2" t="s">
        <v>170</v>
      </c>
      <c r="E4" s="2" t="s">
        <v>170</v>
      </c>
      <c r="G4" s="2" t="s">
        <v>3</v>
      </c>
      <c r="H4" s="2" t="s">
        <v>170</v>
      </c>
      <c r="I4" s="2" t="s">
        <v>170</v>
      </c>
      <c r="K4" s="2">
        <v>0</v>
      </c>
      <c r="L4" s="2">
        <v>0</v>
      </c>
      <c r="M4" s="2">
        <v>0</v>
      </c>
      <c r="N4" s="2">
        <v>0</v>
      </c>
      <c r="P4" t="s">
        <v>176</v>
      </c>
      <c r="Q4">
        <f>COUNTIF(H2:H101, "True Positive")</f>
        <v>8</v>
      </c>
      <c r="R4"/>
      <c r="V4" s="2" t="s">
        <v>248</v>
      </c>
    </row>
    <row r="5" spans="1:26" x14ac:dyDescent="0.55000000000000004">
      <c r="A5" s="2">
        <v>6595</v>
      </c>
      <c r="B5" s="3"/>
      <c r="C5" s="2" t="s">
        <v>7</v>
      </c>
      <c r="D5" s="2" t="s">
        <v>170</v>
      </c>
      <c r="E5" s="2" t="s">
        <v>170</v>
      </c>
      <c r="G5" s="2" t="s">
        <v>8</v>
      </c>
      <c r="H5" s="2" t="s">
        <v>170</v>
      </c>
      <c r="I5" s="2" t="s">
        <v>170</v>
      </c>
      <c r="K5" s="2">
        <v>0</v>
      </c>
      <c r="L5" s="2">
        <v>0</v>
      </c>
      <c r="M5" s="2">
        <v>0</v>
      </c>
      <c r="N5" s="2">
        <v>0</v>
      </c>
      <c r="P5" t="s">
        <v>174</v>
      </c>
      <c r="Q5">
        <f>COUNTIF(H2:H101,"False Negative")</f>
        <v>29</v>
      </c>
      <c r="R5" t="s">
        <v>231</v>
      </c>
      <c r="U5" s="2" t="s">
        <v>250</v>
      </c>
    </row>
    <row r="6" spans="1:26" x14ac:dyDescent="0.55000000000000004">
      <c r="A6" s="2">
        <v>1963</v>
      </c>
      <c r="B6" s="3" t="s">
        <v>281</v>
      </c>
      <c r="C6" s="2" t="s">
        <v>9</v>
      </c>
      <c r="D6" s="2" t="s">
        <v>175</v>
      </c>
      <c r="E6" s="2" t="s">
        <v>175</v>
      </c>
      <c r="G6" s="2" t="s">
        <v>10</v>
      </c>
      <c r="H6" s="2" t="s">
        <v>176</v>
      </c>
      <c r="I6" s="2" t="s">
        <v>176</v>
      </c>
      <c r="K6" s="2">
        <v>1</v>
      </c>
      <c r="L6" s="2">
        <v>1</v>
      </c>
      <c r="M6" s="2">
        <v>1</v>
      </c>
      <c r="N6" s="2">
        <v>1</v>
      </c>
      <c r="P6"/>
      <c r="Q6"/>
      <c r="R6"/>
      <c r="V6" s="2" t="s">
        <v>251</v>
      </c>
      <c r="W6" s="2" t="s">
        <v>252</v>
      </c>
    </row>
    <row r="7" spans="1:26" x14ac:dyDescent="0.55000000000000004">
      <c r="A7" s="2">
        <v>7839</v>
      </c>
      <c r="B7" s="3" t="s">
        <v>282</v>
      </c>
      <c r="C7" s="2" t="s">
        <v>11</v>
      </c>
      <c r="D7" s="2" t="s">
        <v>177</v>
      </c>
      <c r="E7" s="2" t="s">
        <v>247</v>
      </c>
      <c r="F7" s="2" t="s">
        <v>179</v>
      </c>
      <c r="G7" s="2" t="s">
        <v>12</v>
      </c>
      <c r="H7" s="2" t="s">
        <v>178</v>
      </c>
      <c r="I7" s="2" t="s">
        <v>176</v>
      </c>
      <c r="J7" s="2" t="s">
        <v>188</v>
      </c>
      <c r="K7" s="2">
        <v>2</v>
      </c>
      <c r="L7" s="2">
        <v>2</v>
      </c>
      <c r="M7" s="2">
        <v>2</v>
      </c>
      <c r="N7" s="2">
        <v>2</v>
      </c>
      <c r="P7" s="6"/>
      <c r="Q7" s="6" t="s">
        <v>232</v>
      </c>
      <c r="R7" s="6"/>
      <c r="V7" s="2" t="s">
        <v>253</v>
      </c>
    </row>
    <row r="8" spans="1:26" x14ac:dyDescent="0.55000000000000004">
      <c r="A8" s="2">
        <v>9705</v>
      </c>
      <c r="B8" s="3" t="s">
        <v>283</v>
      </c>
      <c r="C8" s="2" t="s">
        <v>13</v>
      </c>
      <c r="D8" s="2" t="s">
        <v>110</v>
      </c>
      <c r="E8" s="2" t="s">
        <v>110</v>
      </c>
      <c r="G8" s="2" t="s">
        <v>14</v>
      </c>
      <c r="H8" s="2" t="s">
        <v>174</v>
      </c>
      <c r="I8" s="2" t="s">
        <v>271</v>
      </c>
      <c r="J8" s="2" t="s">
        <v>266</v>
      </c>
      <c r="K8" s="2">
        <v>1</v>
      </c>
      <c r="L8" s="2">
        <v>1</v>
      </c>
      <c r="M8" s="2">
        <v>1</v>
      </c>
      <c r="N8" s="2">
        <v>1</v>
      </c>
      <c r="P8" s="6"/>
      <c r="Q8" s="6" t="s">
        <v>237</v>
      </c>
      <c r="R8" s="6"/>
      <c r="V8" s="2" t="s">
        <v>254</v>
      </c>
    </row>
    <row r="9" spans="1:26" s="4" customFormat="1" x14ac:dyDescent="0.55000000000000004">
      <c r="A9" s="4">
        <v>1735</v>
      </c>
      <c r="B9" s="3" t="s">
        <v>281</v>
      </c>
      <c r="C9" s="4" t="s">
        <v>15</v>
      </c>
      <c r="D9" s="4" t="s">
        <v>180</v>
      </c>
      <c r="E9" s="2" t="s">
        <v>249</v>
      </c>
      <c r="F9" s="4" t="s">
        <v>181</v>
      </c>
      <c r="G9" s="4" t="s">
        <v>16</v>
      </c>
      <c r="H9" s="4" t="s">
        <v>174</v>
      </c>
      <c r="J9" s="4" t="s">
        <v>265</v>
      </c>
      <c r="P9" s="7" t="s">
        <v>236</v>
      </c>
      <c r="Q9" s="7" t="s">
        <v>233</v>
      </c>
      <c r="R9" s="7">
        <f>Q4/(Q4+Q2)</f>
        <v>0.4</v>
      </c>
      <c r="U9" s="4" t="s">
        <v>256</v>
      </c>
    </row>
    <row r="10" spans="1:26" x14ac:dyDescent="0.55000000000000004">
      <c r="A10" s="2">
        <v>662</v>
      </c>
      <c r="B10" s="3"/>
      <c r="C10" s="2" t="s">
        <v>17</v>
      </c>
      <c r="D10" s="2" t="s">
        <v>170</v>
      </c>
      <c r="E10" s="2" t="s">
        <v>170</v>
      </c>
      <c r="G10" s="2" t="s">
        <v>3</v>
      </c>
      <c r="H10" s="2" t="s">
        <v>170</v>
      </c>
      <c r="I10" s="2" t="s">
        <v>170</v>
      </c>
      <c r="J10" s="2" t="s">
        <v>170</v>
      </c>
      <c r="K10" s="2">
        <v>0</v>
      </c>
      <c r="L10" s="2">
        <v>0</v>
      </c>
      <c r="M10" s="2">
        <v>0</v>
      </c>
      <c r="N10" s="2">
        <v>0</v>
      </c>
      <c r="P10" s="7"/>
      <c r="Q10" s="7" t="s">
        <v>234</v>
      </c>
      <c r="R10" s="7">
        <f>Q4/(Q4+Q5)</f>
        <v>0.21621621621621623</v>
      </c>
    </row>
    <row r="11" spans="1:26" x14ac:dyDescent="0.55000000000000004">
      <c r="A11" s="2">
        <v>2790</v>
      </c>
      <c r="B11" s="3"/>
      <c r="C11" s="2" t="s">
        <v>18</v>
      </c>
      <c r="D11" s="2" t="s">
        <v>170</v>
      </c>
      <c r="E11" s="2" t="s">
        <v>170</v>
      </c>
      <c r="G11" s="2" t="s">
        <v>19</v>
      </c>
      <c r="H11" s="2" t="s">
        <v>170</v>
      </c>
      <c r="I11" s="2" t="s">
        <v>170</v>
      </c>
      <c r="J11" s="2" t="s">
        <v>170</v>
      </c>
      <c r="K11" s="2">
        <v>0</v>
      </c>
      <c r="L11" s="2">
        <v>0</v>
      </c>
      <c r="M11" s="2">
        <v>0</v>
      </c>
      <c r="N11" s="2">
        <v>0</v>
      </c>
      <c r="P11" s="7"/>
      <c r="Q11" s="7"/>
      <c r="R11" s="7"/>
      <c r="U11" s="2" t="s">
        <v>267</v>
      </c>
    </row>
    <row r="12" spans="1:26" s="4" customFormat="1" x14ac:dyDescent="0.55000000000000004">
      <c r="A12" s="4">
        <v>5644</v>
      </c>
      <c r="B12" s="3"/>
      <c r="C12" s="4" t="s">
        <v>20</v>
      </c>
      <c r="D12" s="4" t="s">
        <v>182</v>
      </c>
      <c r="E12" s="2" t="s">
        <v>170</v>
      </c>
      <c r="F12" s="4" t="s">
        <v>183</v>
      </c>
      <c r="G12" s="4" t="s">
        <v>3</v>
      </c>
      <c r="H12" s="4" t="s">
        <v>174</v>
      </c>
      <c r="I12" s="4" t="s">
        <v>170</v>
      </c>
      <c r="J12" s="4" t="s">
        <v>170</v>
      </c>
      <c r="K12" s="4">
        <v>1</v>
      </c>
      <c r="L12" s="4">
        <v>0</v>
      </c>
      <c r="M12" s="4">
        <v>1</v>
      </c>
      <c r="N12" s="4">
        <v>0</v>
      </c>
      <c r="P12" s="7"/>
      <c r="Q12" s="7" t="s">
        <v>235</v>
      </c>
      <c r="R12" s="7">
        <f>2*R9*R10/(R9+R10)</f>
        <v>0.2807017543859649</v>
      </c>
      <c r="V12" s="4" t="s">
        <v>268</v>
      </c>
    </row>
    <row r="13" spans="1:26" x14ac:dyDescent="0.55000000000000004">
      <c r="A13" s="2">
        <v>6828</v>
      </c>
      <c r="B13" s="3" t="s">
        <v>283</v>
      </c>
      <c r="C13" s="2" t="s">
        <v>21</v>
      </c>
      <c r="D13" s="2" t="s">
        <v>184</v>
      </c>
      <c r="E13" s="2" t="s">
        <v>184</v>
      </c>
      <c r="G13" s="2" t="s">
        <v>22</v>
      </c>
      <c r="H13" s="2" t="s">
        <v>174</v>
      </c>
      <c r="I13" s="2" t="s">
        <v>174</v>
      </c>
      <c r="J13" s="2" t="s">
        <v>265</v>
      </c>
      <c r="K13" s="2">
        <v>1</v>
      </c>
      <c r="L13" s="2">
        <v>0</v>
      </c>
      <c r="M13" s="2">
        <v>1</v>
      </c>
      <c r="N13" s="2">
        <v>0</v>
      </c>
      <c r="P13" s="6"/>
      <c r="Q13" s="6"/>
      <c r="R13" s="6"/>
      <c r="V13" s="2" t="s">
        <v>274</v>
      </c>
      <c r="X13" s="2" t="s">
        <v>103</v>
      </c>
    </row>
    <row r="14" spans="1:26" s="9" customFormat="1" x14ac:dyDescent="0.55000000000000004">
      <c r="A14" s="9">
        <v>9822</v>
      </c>
      <c r="B14" s="3"/>
      <c r="C14" s="9" t="s">
        <v>23</v>
      </c>
      <c r="D14" s="9" t="s">
        <v>185</v>
      </c>
      <c r="E14" s="9" t="s">
        <v>170</v>
      </c>
      <c r="F14" s="9" t="s">
        <v>186</v>
      </c>
      <c r="G14" s="9" t="s">
        <v>24</v>
      </c>
      <c r="H14" s="9" t="s">
        <v>170</v>
      </c>
      <c r="I14" s="9" t="s">
        <v>188</v>
      </c>
      <c r="J14" s="9" t="s">
        <v>188</v>
      </c>
      <c r="K14" s="9">
        <v>0</v>
      </c>
      <c r="L14" s="9">
        <v>1</v>
      </c>
      <c r="M14" s="9">
        <v>0</v>
      </c>
      <c r="N14" s="9">
        <v>1</v>
      </c>
      <c r="P14" s="10"/>
      <c r="Q14" s="10"/>
      <c r="R14" s="10"/>
      <c r="V14" s="9" t="s">
        <v>276</v>
      </c>
      <c r="X14" s="9" t="s">
        <v>214</v>
      </c>
      <c r="Y14" s="9" t="s">
        <v>215</v>
      </c>
      <c r="Z14" s="9" t="s">
        <v>120</v>
      </c>
    </row>
    <row r="15" spans="1:26" s="9" customFormat="1" x14ac:dyDescent="0.55000000000000004">
      <c r="A15" s="9">
        <v>5340</v>
      </c>
      <c r="B15" s="3" t="s">
        <v>283</v>
      </c>
      <c r="C15" s="9" t="s">
        <v>25</v>
      </c>
      <c r="D15" s="9" t="s">
        <v>187</v>
      </c>
      <c r="E15" s="9" t="s">
        <v>187</v>
      </c>
      <c r="F15" s="9" t="s">
        <v>189</v>
      </c>
      <c r="G15" s="9" t="s">
        <v>26</v>
      </c>
      <c r="H15" s="9" t="s">
        <v>188</v>
      </c>
      <c r="P15" s="10"/>
      <c r="Q15" s="10"/>
      <c r="R15" s="10"/>
      <c r="U15" s="9" t="s">
        <v>277</v>
      </c>
      <c r="V15" s="9" t="s">
        <v>262</v>
      </c>
      <c r="W15" s="9" t="s">
        <v>218</v>
      </c>
      <c r="X15" s="9" t="s">
        <v>128</v>
      </c>
    </row>
    <row r="16" spans="1:26" x14ac:dyDescent="0.55000000000000004">
      <c r="A16" s="2">
        <v>7322</v>
      </c>
      <c r="B16" s="3"/>
      <c r="C16" s="2" t="s">
        <v>27</v>
      </c>
      <c r="D16" s="2" t="s">
        <v>170</v>
      </c>
      <c r="E16" s="2" t="s">
        <v>170</v>
      </c>
      <c r="G16" s="2" t="s">
        <v>3</v>
      </c>
      <c r="H16" s="2" t="s">
        <v>170</v>
      </c>
      <c r="I16" s="2" t="s">
        <v>170</v>
      </c>
      <c r="K16" s="2">
        <v>0</v>
      </c>
      <c r="L16" s="2">
        <v>0</v>
      </c>
      <c r="M16" s="2">
        <v>0</v>
      </c>
      <c r="N16" s="2">
        <v>0</v>
      </c>
      <c r="P16" s="7"/>
      <c r="Q16" s="7"/>
      <c r="R16" s="7"/>
      <c r="U16" s="2" t="s">
        <v>278</v>
      </c>
      <c r="V16" s="9" t="s">
        <v>110</v>
      </c>
      <c r="W16" s="9" t="s">
        <v>228</v>
      </c>
      <c r="X16" s="9" t="s">
        <v>164</v>
      </c>
    </row>
    <row r="17" spans="1:18" x14ac:dyDescent="0.55000000000000004">
      <c r="A17" s="2">
        <v>396</v>
      </c>
      <c r="B17" s="3"/>
      <c r="C17" s="2" t="s">
        <v>28</v>
      </c>
      <c r="D17" s="2" t="s">
        <v>170</v>
      </c>
      <c r="E17" s="2" t="s">
        <v>170</v>
      </c>
      <c r="F17" s="2" t="s">
        <v>190</v>
      </c>
      <c r="G17" s="2" t="s">
        <v>29</v>
      </c>
      <c r="H17" s="2" t="s">
        <v>170</v>
      </c>
      <c r="I17" s="2" t="s">
        <v>170</v>
      </c>
      <c r="K17" s="2">
        <v>0</v>
      </c>
      <c r="L17" s="2">
        <v>0</v>
      </c>
      <c r="M17" s="2">
        <v>0</v>
      </c>
      <c r="N17" s="2">
        <v>0</v>
      </c>
      <c r="P17" s="7"/>
      <c r="Q17" s="7"/>
      <c r="R17" s="7"/>
    </row>
    <row r="18" spans="1:18" s="9" customFormat="1" x14ac:dyDescent="0.55000000000000004">
      <c r="A18" s="9">
        <v>4104</v>
      </c>
      <c r="B18" s="3" t="s">
        <v>283</v>
      </c>
      <c r="C18" s="9" t="s">
        <v>30</v>
      </c>
      <c r="D18" s="9" t="s">
        <v>191</v>
      </c>
      <c r="E18" s="9" t="s">
        <v>191</v>
      </c>
      <c r="G18" s="9" t="s">
        <v>31</v>
      </c>
      <c r="H18" s="9" t="s">
        <v>174</v>
      </c>
    </row>
    <row r="19" spans="1:18" s="4" customFormat="1" x14ac:dyDescent="0.55000000000000004">
      <c r="A19" s="4">
        <v>6410</v>
      </c>
      <c r="B19" s="3" t="s">
        <v>283</v>
      </c>
      <c r="C19" s="4" t="s">
        <v>32</v>
      </c>
      <c r="D19" s="4" t="s">
        <v>184</v>
      </c>
      <c r="E19" s="2" t="s">
        <v>184</v>
      </c>
      <c r="G19" s="4" t="s">
        <v>3</v>
      </c>
      <c r="H19" s="4" t="s">
        <v>174</v>
      </c>
      <c r="I19" s="4" t="s">
        <v>265</v>
      </c>
      <c r="K19" s="4">
        <v>1</v>
      </c>
      <c r="L19" s="4">
        <v>0</v>
      </c>
      <c r="M19" s="4">
        <v>1</v>
      </c>
      <c r="N19" s="4">
        <v>0</v>
      </c>
    </row>
    <row r="20" spans="1:18" x14ac:dyDescent="0.55000000000000004">
      <c r="A20" s="2">
        <v>10164</v>
      </c>
      <c r="B20" s="3"/>
      <c r="C20" s="2" t="s">
        <v>33</v>
      </c>
      <c r="D20" s="2" t="s">
        <v>170</v>
      </c>
      <c r="E20" s="2" t="s">
        <v>170</v>
      </c>
      <c r="G20" s="2" t="s">
        <v>34</v>
      </c>
      <c r="H20" s="2" t="s">
        <v>178</v>
      </c>
      <c r="I20" s="2" t="s">
        <v>188</v>
      </c>
      <c r="K20" s="2">
        <v>0</v>
      </c>
      <c r="L20" s="2">
        <v>1</v>
      </c>
      <c r="M20" s="2">
        <v>0</v>
      </c>
      <c r="N20" s="2">
        <v>1</v>
      </c>
      <c r="P20" s="5" t="s">
        <v>279</v>
      </c>
    </row>
    <row r="21" spans="1:18" x14ac:dyDescent="0.55000000000000004">
      <c r="A21" s="2">
        <v>7754</v>
      </c>
      <c r="B21" s="3"/>
      <c r="C21" s="2" t="s">
        <v>35</v>
      </c>
      <c r="D21" s="2" t="s">
        <v>170</v>
      </c>
      <c r="E21" s="2" t="s">
        <v>170</v>
      </c>
      <c r="G21" s="2" t="s">
        <v>36</v>
      </c>
      <c r="H21" s="2" t="s">
        <v>170</v>
      </c>
      <c r="I21" s="2" t="s">
        <v>170</v>
      </c>
      <c r="K21" s="2">
        <v>0</v>
      </c>
      <c r="L21" s="2">
        <v>0</v>
      </c>
      <c r="M21" s="2">
        <v>0</v>
      </c>
      <c r="N21" s="2">
        <v>0</v>
      </c>
      <c r="P21" t="s">
        <v>188</v>
      </c>
      <c r="Q21">
        <f>COUNTIF(I2:I101, "False positive")</f>
        <v>8</v>
      </c>
      <c r="R21" t="s">
        <v>230</v>
      </c>
    </row>
    <row r="22" spans="1:18" x14ac:dyDescent="0.55000000000000004">
      <c r="A22" s="2">
        <v>8396</v>
      </c>
      <c r="B22" s="3"/>
      <c r="C22" s="2" t="s">
        <v>37</v>
      </c>
      <c r="D22" s="2" t="s">
        <v>170</v>
      </c>
      <c r="E22" s="2" t="s">
        <v>170</v>
      </c>
      <c r="G22" s="2" t="s">
        <v>3</v>
      </c>
      <c r="H22" s="2" t="s">
        <v>170</v>
      </c>
      <c r="I22" s="2" t="s">
        <v>170</v>
      </c>
      <c r="K22" s="2">
        <v>0</v>
      </c>
      <c r="L22" s="2">
        <v>0</v>
      </c>
      <c r="M22" s="2">
        <v>0</v>
      </c>
      <c r="N22" s="2">
        <v>0</v>
      </c>
      <c r="P22" t="s">
        <v>238</v>
      </c>
      <c r="Q22">
        <f>COUNTIF(I2:I101, "None")</f>
        <v>53</v>
      </c>
      <c r="R22"/>
    </row>
    <row r="23" spans="1:18" x14ac:dyDescent="0.55000000000000004">
      <c r="A23" s="2">
        <v>3798</v>
      </c>
      <c r="B23" s="3"/>
      <c r="C23" s="2" t="s">
        <v>38</v>
      </c>
      <c r="D23" s="2" t="s">
        <v>170</v>
      </c>
      <c r="E23" s="2" t="s">
        <v>170</v>
      </c>
      <c r="G23" s="2" t="s">
        <v>39</v>
      </c>
      <c r="H23" s="2" t="s">
        <v>170</v>
      </c>
      <c r="I23" s="2" t="s">
        <v>170</v>
      </c>
      <c r="K23" s="2">
        <v>0</v>
      </c>
      <c r="L23" s="2">
        <v>0</v>
      </c>
      <c r="M23" s="2">
        <v>0</v>
      </c>
      <c r="N23" s="2">
        <v>0</v>
      </c>
      <c r="P23" t="s">
        <v>176</v>
      </c>
      <c r="Q23">
        <f>COUNTIF(I2:I101, "True Positive")</f>
        <v>13</v>
      </c>
      <c r="R23"/>
    </row>
    <row r="24" spans="1:18" x14ac:dyDescent="0.55000000000000004">
      <c r="A24" s="2">
        <v>10235</v>
      </c>
      <c r="B24" s="3" t="s">
        <v>283</v>
      </c>
      <c r="C24" s="2" t="s">
        <v>40</v>
      </c>
      <c r="D24" s="2" t="s">
        <v>110</v>
      </c>
      <c r="E24" s="2" t="s">
        <v>110</v>
      </c>
      <c r="G24" s="2" t="s">
        <v>3</v>
      </c>
      <c r="H24" s="2" t="s">
        <v>174</v>
      </c>
      <c r="I24" s="2" t="s">
        <v>174</v>
      </c>
      <c r="K24" s="2">
        <v>1</v>
      </c>
      <c r="L24" s="2">
        <v>0</v>
      </c>
      <c r="M24" s="2">
        <v>1</v>
      </c>
      <c r="N24" s="2">
        <v>0</v>
      </c>
      <c r="P24" t="s">
        <v>174</v>
      </c>
      <c r="Q24">
        <f>COUNTIF(I2:I101,"False Negative")</f>
        <v>15</v>
      </c>
      <c r="R24"/>
    </row>
    <row r="25" spans="1:18" x14ac:dyDescent="0.55000000000000004">
      <c r="A25" s="2">
        <v>8046</v>
      </c>
      <c r="B25" s="3"/>
      <c r="C25" s="2" t="s">
        <v>41</v>
      </c>
      <c r="D25" s="2" t="s">
        <v>170</v>
      </c>
      <c r="E25" s="2" t="s">
        <v>170</v>
      </c>
      <c r="G25" s="2" t="s">
        <v>42</v>
      </c>
      <c r="H25" s="2" t="s">
        <v>178</v>
      </c>
      <c r="I25" s="2" t="s">
        <v>178</v>
      </c>
      <c r="K25" s="2">
        <v>0</v>
      </c>
      <c r="L25" s="2">
        <v>1</v>
      </c>
      <c r="M25" s="2">
        <v>0</v>
      </c>
      <c r="N25" s="2">
        <v>1</v>
      </c>
      <c r="P25"/>
      <c r="Q25">
        <f>SUM(Q21:Q24)</f>
        <v>89</v>
      </c>
      <c r="R25"/>
    </row>
    <row r="26" spans="1:18" x14ac:dyDescent="0.55000000000000004">
      <c r="A26" s="2">
        <v>6240</v>
      </c>
      <c r="B26" s="3"/>
      <c r="C26" s="2" t="s">
        <v>43</v>
      </c>
      <c r="D26" s="2" t="s">
        <v>170</v>
      </c>
      <c r="E26" s="2" t="s">
        <v>170</v>
      </c>
      <c r="G26" s="2" t="s">
        <v>36</v>
      </c>
      <c r="H26" s="2" t="s">
        <v>170</v>
      </c>
      <c r="I26" s="2" t="s">
        <v>170</v>
      </c>
      <c r="K26" s="2">
        <v>0</v>
      </c>
      <c r="L26" s="2">
        <v>0</v>
      </c>
      <c r="M26" s="2">
        <v>0</v>
      </c>
      <c r="N26" s="2">
        <v>0</v>
      </c>
      <c r="P26" s="6"/>
      <c r="Q26" s="6" t="s">
        <v>232</v>
      </c>
      <c r="R26" s="6"/>
    </row>
    <row r="27" spans="1:18" x14ac:dyDescent="0.55000000000000004">
      <c r="A27" s="2">
        <v>10330</v>
      </c>
      <c r="B27" s="3" t="s">
        <v>283</v>
      </c>
      <c r="C27" s="2" t="s">
        <v>44</v>
      </c>
      <c r="D27" s="2" t="s">
        <v>192</v>
      </c>
      <c r="E27" s="2" t="s">
        <v>192</v>
      </c>
      <c r="F27" s="2" t="s">
        <v>193</v>
      </c>
      <c r="G27" s="2" t="s">
        <v>45</v>
      </c>
      <c r="H27" s="2" t="s">
        <v>176</v>
      </c>
      <c r="I27" s="2" t="s">
        <v>176</v>
      </c>
      <c r="J27" s="2" t="s">
        <v>188</v>
      </c>
      <c r="K27" s="2">
        <v>1</v>
      </c>
      <c r="L27" s="2">
        <v>1</v>
      </c>
      <c r="M27" s="2">
        <v>1</v>
      </c>
      <c r="N27" s="2">
        <v>1</v>
      </c>
      <c r="P27" s="6"/>
      <c r="Q27" s="6" t="s">
        <v>237</v>
      </c>
      <c r="R27" s="6"/>
    </row>
    <row r="28" spans="1:18" x14ac:dyDescent="0.55000000000000004">
      <c r="A28" s="2">
        <v>6040</v>
      </c>
      <c r="B28" s="3"/>
      <c r="C28" s="2" t="s">
        <v>46</v>
      </c>
      <c r="D28" s="2" t="s">
        <v>170</v>
      </c>
      <c r="E28" s="2" t="s">
        <v>170</v>
      </c>
      <c r="G28" s="2" t="s">
        <v>3</v>
      </c>
      <c r="H28" s="2" t="s">
        <v>170</v>
      </c>
      <c r="I28" s="2" t="s">
        <v>170</v>
      </c>
      <c r="J28" s="2" t="s">
        <v>170</v>
      </c>
      <c r="K28" s="2">
        <v>0</v>
      </c>
      <c r="L28" s="2">
        <v>0</v>
      </c>
      <c r="M28" s="2">
        <v>0</v>
      </c>
      <c r="N28" s="2">
        <v>0</v>
      </c>
      <c r="P28" s="7" t="s">
        <v>236</v>
      </c>
      <c r="Q28" s="7" t="s">
        <v>233</v>
      </c>
      <c r="R28" s="7">
        <f>Q23/(Q23+Q21)</f>
        <v>0.61904761904761907</v>
      </c>
    </row>
    <row r="29" spans="1:18" x14ac:dyDescent="0.55000000000000004">
      <c r="A29" s="2">
        <v>4504</v>
      </c>
      <c r="B29" s="3" t="s">
        <v>194</v>
      </c>
      <c r="C29" s="2" t="s">
        <v>47</v>
      </c>
      <c r="D29" s="2" t="s">
        <v>194</v>
      </c>
      <c r="E29" s="2" t="s">
        <v>194</v>
      </c>
      <c r="F29" s="2" t="s">
        <v>270</v>
      </c>
      <c r="G29" s="2" t="s">
        <v>48</v>
      </c>
      <c r="H29" s="2" t="s">
        <v>176</v>
      </c>
      <c r="I29" s="2" t="s">
        <v>176</v>
      </c>
      <c r="J29" s="2" t="s">
        <v>269</v>
      </c>
      <c r="K29" s="2">
        <v>1</v>
      </c>
      <c r="L29" s="2">
        <v>1</v>
      </c>
      <c r="M29" s="2">
        <v>1</v>
      </c>
      <c r="N29" s="2">
        <v>1</v>
      </c>
      <c r="P29" s="7"/>
      <c r="Q29" s="7" t="s">
        <v>234</v>
      </c>
      <c r="R29" s="7">
        <f>Q23/(Q23+Q24)</f>
        <v>0.4642857142857143</v>
      </c>
    </row>
    <row r="30" spans="1:18" x14ac:dyDescent="0.55000000000000004">
      <c r="A30" s="2">
        <v>4300</v>
      </c>
      <c r="B30" s="3"/>
      <c r="C30" s="2" t="s">
        <v>49</v>
      </c>
      <c r="D30" s="2" t="s">
        <v>170</v>
      </c>
      <c r="E30" s="2" t="s">
        <v>170</v>
      </c>
      <c r="G30" s="2" t="s">
        <v>3</v>
      </c>
      <c r="H30" s="2" t="s">
        <v>170</v>
      </c>
      <c r="I30" s="2" t="s">
        <v>170</v>
      </c>
      <c r="K30" s="2">
        <v>0</v>
      </c>
      <c r="L30" s="2">
        <v>0</v>
      </c>
      <c r="M30" s="2">
        <v>0</v>
      </c>
      <c r="N30" s="2">
        <v>0</v>
      </c>
      <c r="P30" s="7"/>
      <c r="Q30" s="7"/>
      <c r="R30" s="7"/>
    </row>
    <row r="31" spans="1:18" x14ac:dyDescent="0.55000000000000004">
      <c r="A31" s="2">
        <v>2666</v>
      </c>
      <c r="B31" s="3"/>
      <c r="C31" s="2" t="s">
        <v>50</v>
      </c>
      <c r="D31" s="2" t="s">
        <v>170</v>
      </c>
      <c r="E31" s="2" t="s">
        <v>170</v>
      </c>
      <c r="G31" s="2" t="s">
        <v>51</v>
      </c>
      <c r="H31" s="2" t="s">
        <v>170</v>
      </c>
      <c r="I31" s="2" t="s">
        <v>170</v>
      </c>
      <c r="K31" s="2">
        <v>0</v>
      </c>
      <c r="L31" s="2">
        <v>0</v>
      </c>
      <c r="M31" s="2">
        <v>0</v>
      </c>
      <c r="N31" s="2">
        <v>0</v>
      </c>
      <c r="P31" s="7"/>
      <c r="Q31" s="7" t="s">
        <v>235</v>
      </c>
      <c r="R31" s="7">
        <f>2*R28*R29/(R28+R29)</f>
        <v>0.53061224489795922</v>
      </c>
    </row>
    <row r="32" spans="1:18" x14ac:dyDescent="0.55000000000000004">
      <c r="A32" s="2">
        <v>7502</v>
      </c>
      <c r="B32" s="3"/>
      <c r="C32" s="2" t="s">
        <v>52</v>
      </c>
      <c r="D32" s="2" t="s">
        <v>170</v>
      </c>
      <c r="E32" s="2" t="s">
        <v>170</v>
      </c>
      <c r="G32" s="2" t="s">
        <v>53</v>
      </c>
      <c r="H32" s="2" t="s">
        <v>178</v>
      </c>
      <c r="I32" s="2" t="s">
        <v>188</v>
      </c>
      <c r="K32" s="2">
        <v>0</v>
      </c>
      <c r="L32" s="2">
        <v>1</v>
      </c>
      <c r="M32" s="2">
        <v>0</v>
      </c>
      <c r="N32" s="2">
        <v>1</v>
      </c>
    </row>
    <row r="33" spans="1:14" s="9" customFormat="1" x14ac:dyDescent="0.55000000000000004">
      <c r="A33" s="9">
        <v>5228</v>
      </c>
      <c r="B33" s="3" t="s">
        <v>283</v>
      </c>
      <c r="C33" s="9" t="s">
        <v>54</v>
      </c>
      <c r="D33" s="9" t="s">
        <v>110</v>
      </c>
      <c r="E33" s="9" t="s">
        <v>110</v>
      </c>
      <c r="G33" s="9" t="s">
        <v>14</v>
      </c>
      <c r="H33" s="9" t="s">
        <v>178</v>
      </c>
    </row>
    <row r="34" spans="1:14" s="4" customFormat="1" x14ac:dyDescent="0.55000000000000004">
      <c r="A34" s="4">
        <v>4948</v>
      </c>
      <c r="B34" s="3" t="s">
        <v>281</v>
      </c>
      <c r="C34" s="4" t="s">
        <v>55</v>
      </c>
      <c r="D34" s="4" t="s">
        <v>195</v>
      </c>
      <c r="E34" s="2" t="s">
        <v>257</v>
      </c>
      <c r="F34" s="4" t="s">
        <v>196</v>
      </c>
      <c r="G34" s="4" t="s">
        <v>56</v>
      </c>
      <c r="H34" s="4" t="s">
        <v>174</v>
      </c>
      <c r="I34" s="4" t="s">
        <v>176</v>
      </c>
      <c r="J34" s="4" t="s">
        <v>265</v>
      </c>
      <c r="K34" s="4">
        <v>1</v>
      </c>
      <c r="L34" s="4">
        <v>0</v>
      </c>
      <c r="M34" s="4">
        <v>1</v>
      </c>
      <c r="N34" s="4">
        <v>0</v>
      </c>
    </row>
    <row r="35" spans="1:14" x14ac:dyDescent="0.55000000000000004">
      <c r="A35" s="2">
        <v>4298</v>
      </c>
      <c r="B35" s="3"/>
      <c r="C35" s="2" t="s">
        <v>57</v>
      </c>
      <c r="D35" s="2" t="s">
        <v>170</v>
      </c>
      <c r="E35" s="2" t="s">
        <v>170</v>
      </c>
      <c r="G35" s="2" t="s">
        <v>3</v>
      </c>
      <c r="H35" s="2" t="s">
        <v>170</v>
      </c>
      <c r="I35" s="2" t="s">
        <v>170</v>
      </c>
      <c r="K35" s="2">
        <v>0</v>
      </c>
      <c r="L35" s="2">
        <v>0</v>
      </c>
      <c r="M35" s="2">
        <v>0</v>
      </c>
      <c r="N35" s="2">
        <v>0</v>
      </c>
    </row>
    <row r="36" spans="1:14" x14ac:dyDescent="0.55000000000000004">
      <c r="A36" s="2">
        <v>1955</v>
      </c>
      <c r="B36" s="3"/>
      <c r="C36" s="2" t="s">
        <v>58</v>
      </c>
      <c r="D36" s="2" t="s">
        <v>170</v>
      </c>
      <c r="E36" s="2" t="s">
        <v>170</v>
      </c>
      <c r="G36" s="2" t="s">
        <v>3</v>
      </c>
      <c r="H36" s="2" t="s">
        <v>170</v>
      </c>
      <c r="I36" s="2" t="s">
        <v>170</v>
      </c>
      <c r="K36" s="2">
        <v>0</v>
      </c>
      <c r="L36" s="2">
        <v>0</v>
      </c>
      <c r="M36" s="2">
        <v>0</v>
      </c>
      <c r="N36" s="2">
        <v>0</v>
      </c>
    </row>
    <row r="37" spans="1:14" s="4" customFormat="1" x14ac:dyDescent="0.55000000000000004">
      <c r="A37" s="4">
        <v>9788</v>
      </c>
      <c r="B37" s="3" t="s">
        <v>283</v>
      </c>
      <c r="C37" s="4" t="s">
        <v>59</v>
      </c>
      <c r="D37" s="4" t="s">
        <v>199</v>
      </c>
      <c r="E37" s="2" t="s">
        <v>197</v>
      </c>
      <c r="F37" s="4" t="s">
        <v>198</v>
      </c>
      <c r="G37" s="4" t="s">
        <v>60</v>
      </c>
      <c r="H37" s="4" t="s">
        <v>174</v>
      </c>
      <c r="I37" s="4" t="s">
        <v>176</v>
      </c>
      <c r="J37" s="4" t="s">
        <v>265</v>
      </c>
      <c r="K37" s="4">
        <v>1</v>
      </c>
      <c r="L37" s="4">
        <v>0</v>
      </c>
      <c r="M37" s="4">
        <v>1</v>
      </c>
      <c r="N37" s="4">
        <v>0</v>
      </c>
    </row>
    <row r="38" spans="1:14" x14ac:dyDescent="0.55000000000000004">
      <c r="A38" s="2">
        <v>1953</v>
      </c>
      <c r="B38" s="3"/>
      <c r="C38" s="2" t="s">
        <v>61</v>
      </c>
      <c r="D38" s="2" t="s">
        <v>170</v>
      </c>
      <c r="E38" s="2" t="s">
        <v>170</v>
      </c>
      <c r="G38" s="2" t="s">
        <v>62</v>
      </c>
      <c r="H38" s="2" t="s">
        <v>170</v>
      </c>
      <c r="I38" s="2" t="s">
        <v>170</v>
      </c>
      <c r="K38" s="2">
        <v>0</v>
      </c>
      <c r="L38" s="2">
        <v>0</v>
      </c>
      <c r="M38" s="2">
        <v>0</v>
      </c>
      <c r="N38" s="2">
        <v>0</v>
      </c>
    </row>
    <row r="39" spans="1:14" s="4" customFormat="1" x14ac:dyDescent="0.55000000000000004">
      <c r="A39" s="4">
        <v>3042</v>
      </c>
      <c r="B39" s="3"/>
      <c r="C39" s="4" t="s">
        <v>63</v>
      </c>
      <c r="D39" s="4" t="s">
        <v>175</v>
      </c>
      <c r="E39" s="2" t="s">
        <v>170</v>
      </c>
      <c r="F39" s="4" t="s">
        <v>183</v>
      </c>
      <c r="G39" s="4" t="s">
        <v>3</v>
      </c>
      <c r="H39" s="4" t="s">
        <v>174</v>
      </c>
      <c r="I39" s="4" t="s">
        <v>174</v>
      </c>
      <c r="J39" s="4" t="s">
        <v>265</v>
      </c>
      <c r="K39" s="4">
        <v>1</v>
      </c>
      <c r="L39" s="4">
        <v>0</v>
      </c>
      <c r="M39" s="4">
        <v>1</v>
      </c>
      <c r="N39" s="4">
        <v>0</v>
      </c>
    </row>
    <row r="40" spans="1:14" x14ac:dyDescent="0.55000000000000004">
      <c r="A40" s="2">
        <v>6710</v>
      </c>
      <c r="B40" s="3" t="s">
        <v>283</v>
      </c>
      <c r="C40" s="2" t="s">
        <v>64</v>
      </c>
      <c r="D40" s="2" t="s">
        <v>166</v>
      </c>
      <c r="E40" s="2" t="s">
        <v>166</v>
      </c>
      <c r="G40" s="2" t="s">
        <v>3</v>
      </c>
      <c r="H40" s="2" t="s">
        <v>174</v>
      </c>
      <c r="I40" s="2" t="s">
        <v>174</v>
      </c>
      <c r="J40" s="2" t="s">
        <v>265</v>
      </c>
      <c r="K40" s="2">
        <v>1</v>
      </c>
      <c r="L40" s="2">
        <v>0</v>
      </c>
      <c r="M40" s="2">
        <v>1</v>
      </c>
      <c r="N40" s="2">
        <v>0</v>
      </c>
    </row>
    <row r="41" spans="1:14" x14ac:dyDescent="0.55000000000000004">
      <c r="A41" s="2">
        <v>6304</v>
      </c>
      <c r="B41" s="3" t="s">
        <v>283</v>
      </c>
      <c r="C41" s="2" t="s">
        <v>65</v>
      </c>
      <c r="D41" s="4" t="s">
        <v>200</v>
      </c>
      <c r="E41" s="2" t="s">
        <v>184</v>
      </c>
      <c r="G41" s="2" t="s">
        <v>22</v>
      </c>
      <c r="H41" s="4" t="s">
        <v>174</v>
      </c>
      <c r="I41" s="4" t="s">
        <v>174</v>
      </c>
      <c r="J41" s="4" t="s">
        <v>265</v>
      </c>
      <c r="K41" s="4">
        <v>1</v>
      </c>
      <c r="L41" s="4">
        <v>0</v>
      </c>
      <c r="M41" s="4">
        <v>1</v>
      </c>
      <c r="N41" s="4">
        <v>0</v>
      </c>
    </row>
    <row r="42" spans="1:14" s="4" customFormat="1" x14ac:dyDescent="0.55000000000000004">
      <c r="A42" s="4">
        <v>8711</v>
      </c>
      <c r="B42" s="3"/>
      <c r="C42" s="4" t="s">
        <v>66</v>
      </c>
      <c r="D42" s="4" t="s">
        <v>201</v>
      </c>
      <c r="E42" s="2" t="s">
        <v>170</v>
      </c>
      <c r="F42" s="4" t="s">
        <v>183</v>
      </c>
      <c r="G42" s="4" t="s">
        <v>67</v>
      </c>
      <c r="H42" s="4" t="s">
        <v>174</v>
      </c>
      <c r="I42" s="4" t="s">
        <v>170</v>
      </c>
      <c r="J42" s="4" t="s">
        <v>170</v>
      </c>
      <c r="K42" s="4">
        <v>0</v>
      </c>
      <c r="L42" s="4">
        <v>0</v>
      </c>
      <c r="M42" s="4">
        <v>0</v>
      </c>
      <c r="N42" s="4">
        <v>0</v>
      </c>
    </row>
    <row r="43" spans="1:14" x14ac:dyDescent="0.55000000000000004">
      <c r="A43" s="2">
        <v>8688</v>
      </c>
      <c r="B43" s="3" t="s">
        <v>284</v>
      </c>
      <c r="C43" s="2" t="s">
        <v>68</v>
      </c>
      <c r="D43" s="4" t="s">
        <v>202</v>
      </c>
      <c r="E43" s="2" t="s">
        <v>255</v>
      </c>
      <c r="F43" s="2" t="s">
        <v>203</v>
      </c>
      <c r="G43" s="2" t="s">
        <v>69</v>
      </c>
      <c r="H43" s="4" t="s">
        <v>174</v>
      </c>
      <c r="I43" s="4" t="s">
        <v>176</v>
      </c>
      <c r="J43" s="4" t="s">
        <v>265</v>
      </c>
      <c r="K43" s="4">
        <v>1</v>
      </c>
      <c r="L43" s="4">
        <v>0</v>
      </c>
      <c r="M43" s="4">
        <v>1</v>
      </c>
      <c r="N43" s="4">
        <v>0</v>
      </c>
    </row>
    <row r="44" spans="1:14" s="11" customFormat="1" x14ac:dyDescent="0.55000000000000004">
      <c r="A44" s="11">
        <v>3023</v>
      </c>
      <c r="B44" s="3" t="s">
        <v>281</v>
      </c>
      <c r="C44" s="11" t="s">
        <v>70</v>
      </c>
      <c r="D44" s="11" t="s">
        <v>170</v>
      </c>
      <c r="E44" s="11" t="s">
        <v>258</v>
      </c>
      <c r="F44" s="11" t="s">
        <v>259</v>
      </c>
      <c r="G44" s="11" t="s">
        <v>71</v>
      </c>
      <c r="H44" s="11" t="s">
        <v>178</v>
      </c>
      <c r="I44" s="11" t="s">
        <v>271</v>
      </c>
    </row>
    <row r="45" spans="1:14" x14ac:dyDescent="0.55000000000000004">
      <c r="A45" s="2">
        <v>7638</v>
      </c>
      <c r="B45" s="3" t="s">
        <v>281</v>
      </c>
      <c r="C45" s="2" t="s">
        <v>72</v>
      </c>
      <c r="D45" s="4" t="s">
        <v>204</v>
      </c>
      <c r="E45" s="2" t="s">
        <v>204</v>
      </c>
      <c r="F45" s="2" t="s">
        <v>272</v>
      </c>
      <c r="G45" s="2" t="s">
        <v>73</v>
      </c>
      <c r="H45" s="4" t="s">
        <v>188</v>
      </c>
      <c r="I45" s="4" t="s">
        <v>188</v>
      </c>
      <c r="J45" s="4"/>
      <c r="K45" s="4">
        <v>1</v>
      </c>
      <c r="L45" s="4">
        <v>2</v>
      </c>
      <c r="M45" s="4">
        <v>1</v>
      </c>
      <c r="N45" s="4">
        <v>2</v>
      </c>
    </row>
    <row r="46" spans="1:14" x14ac:dyDescent="0.55000000000000004">
      <c r="A46" s="2">
        <v>5980</v>
      </c>
      <c r="B46" s="3" t="s">
        <v>283</v>
      </c>
      <c r="C46" s="2" t="s">
        <v>74</v>
      </c>
      <c r="D46" s="4" t="s">
        <v>205</v>
      </c>
      <c r="E46" s="2" t="s">
        <v>170</v>
      </c>
      <c r="F46" s="2" t="s">
        <v>206</v>
      </c>
      <c r="G46" s="2" t="s">
        <v>75</v>
      </c>
      <c r="H46" s="4" t="s">
        <v>170</v>
      </c>
      <c r="I46" s="4" t="s">
        <v>170</v>
      </c>
      <c r="J46" s="4"/>
      <c r="K46" s="4">
        <v>0</v>
      </c>
      <c r="L46" s="4">
        <v>0</v>
      </c>
      <c r="M46" s="4">
        <v>0</v>
      </c>
      <c r="N46" s="4">
        <v>0</v>
      </c>
    </row>
    <row r="47" spans="1:14" x14ac:dyDescent="0.55000000000000004">
      <c r="A47" s="2">
        <v>2209</v>
      </c>
      <c r="B47" s="3"/>
      <c r="C47" s="2" t="s">
        <v>76</v>
      </c>
      <c r="D47" s="4" t="s">
        <v>170</v>
      </c>
      <c r="E47" s="2" t="s">
        <v>170</v>
      </c>
      <c r="G47" s="2" t="s">
        <v>77</v>
      </c>
      <c r="H47" s="4" t="s">
        <v>170</v>
      </c>
      <c r="I47" s="4" t="s">
        <v>170</v>
      </c>
      <c r="J47" s="4"/>
      <c r="K47" s="4">
        <v>0</v>
      </c>
      <c r="L47" s="4">
        <v>0</v>
      </c>
      <c r="M47" s="4">
        <v>0</v>
      </c>
      <c r="N47" s="4">
        <v>0</v>
      </c>
    </row>
    <row r="48" spans="1:14" s="11" customFormat="1" x14ac:dyDescent="0.55000000000000004">
      <c r="A48" s="11">
        <v>10639</v>
      </c>
      <c r="B48" s="3" t="s">
        <v>283</v>
      </c>
      <c r="C48" s="11" t="s">
        <v>78</v>
      </c>
      <c r="D48" s="11" t="s">
        <v>110</v>
      </c>
      <c r="E48" s="11" t="s">
        <v>110</v>
      </c>
      <c r="F48" s="11" t="s">
        <v>260</v>
      </c>
      <c r="G48" s="11" t="s">
        <v>14</v>
      </c>
      <c r="H48" s="11" t="s">
        <v>174</v>
      </c>
      <c r="I48" s="11" t="s">
        <v>271</v>
      </c>
    </row>
    <row r="49" spans="1:14" x14ac:dyDescent="0.55000000000000004">
      <c r="A49" s="2">
        <v>6759</v>
      </c>
      <c r="B49" s="3"/>
      <c r="C49" s="2" t="s">
        <v>79</v>
      </c>
      <c r="D49" s="4" t="s">
        <v>170</v>
      </c>
      <c r="E49" s="2" t="s">
        <v>170</v>
      </c>
      <c r="G49" s="2" t="s">
        <v>3</v>
      </c>
      <c r="H49" s="4" t="s">
        <v>170</v>
      </c>
      <c r="I49" s="4" t="s">
        <v>170</v>
      </c>
      <c r="J49" s="4"/>
      <c r="K49" s="4">
        <v>0</v>
      </c>
      <c r="L49" s="4">
        <v>0</v>
      </c>
      <c r="M49" s="4">
        <v>0</v>
      </c>
      <c r="N49" s="4">
        <v>0</v>
      </c>
    </row>
    <row r="50" spans="1:14" x14ac:dyDescent="0.55000000000000004">
      <c r="A50" s="2">
        <v>8167</v>
      </c>
      <c r="B50" s="3" t="s">
        <v>281</v>
      </c>
      <c r="C50" s="2" t="s">
        <v>80</v>
      </c>
      <c r="D50" s="4" t="s">
        <v>207</v>
      </c>
      <c r="E50" s="2" t="s">
        <v>207</v>
      </c>
      <c r="G50" s="2" t="s">
        <v>81</v>
      </c>
      <c r="H50" s="4" t="s">
        <v>174</v>
      </c>
      <c r="I50" s="4" t="s">
        <v>174</v>
      </c>
      <c r="J50" s="4" t="s">
        <v>265</v>
      </c>
      <c r="K50" s="4">
        <v>1</v>
      </c>
      <c r="L50" s="4">
        <v>0</v>
      </c>
      <c r="M50" s="4">
        <v>1</v>
      </c>
      <c r="N50" s="4">
        <v>0</v>
      </c>
    </row>
    <row r="51" spans="1:14" x14ac:dyDescent="0.55000000000000004">
      <c r="A51" s="2">
        <v>9291</v>
      </c>
      <c r="B51" s="3"/>
      <c r="C51" s="2" t="s">
        <v>82</v>
      </c>
      <c r="D51" s="4" t="s">
        <v>170</v>
      </c>
      <c r="E51" s="2" t="s">
        <v>170</v>
      </c>
      <c r="G51" s="2" t="s">
        <v>83</v>
      </c>
      <c r="H51" s="4" t="s">
        <v>170</v>
      </c>
      <c r="I51" s="4" t="s">
        <v>170</v>
      </c>
      <c r="J51" s="4"/>
      <c r="K51" s="4">
        <v>0</v>
      </c>
      <c r="L51" s="4">
        <v>0</v>
      </c>
      <c r="M51" s="4">
        <v>0</v>
      </c>
      <c r="N51" s="4">
        <v>0</v>
      </c>
    </row>
    <row r="52" spans="1:14" x14ac:dyDescent="0.55000000000000004">
      <c r="A52" s="2">
        <v>8286</v>
      </c>
      <c r="B52" s="3"/>
      <c r="C52" s="2" t="s">
        <v>84</v>
      </c>
      <c r="D52" s="4" t="s">
        <v>170</v>
      </c>
      <c r="E52" s="2" t="s">
        <v>170</v>
      </c>
      <c r="G52" s="2" t="s">
        <v>3</v>
      </c>
      <c r="H52" s="4" t="s">
        <v>170</v>
      </c>
      <c r="I52" s="4" t="s">
        <v>170</v>
      </c>
      <c r="J52" s="4"/>
      <c r="K52" s="4">
        <v>0</v>
      </c>
      <c r="L52" s="4">
        <v>0</v>
      </c>
      <c r="M52" s="4">
        <v>0</v>
      </c>
      <c r="N52" s="4">
        <v>0</v>
      </c>
    </row>
    <row r="53" spans="1:14" x14ac:dyDescent="0.55000000000000004">
      <c r="A53" s="2">
        <v>2419</v>
      </c>
      <c r="B53" s="3"/>
      <c r="C53" s="2" t="s">
        <v>85</v>
      </c>
      <c r="D53" s="2" t="s">
        <v>170</v>
      </c>
      <c r="E53" s="2" t="s">
        <v>170</v>
      </c>
      <c r="G53" s="2" t="s">
        <v>3</v>
      </c>
      <c r="H53" s="4" t="s">
        <v>209</v>
      </c>
      <c r="I53" s="4" t="s">
        <v>170</v>
      </c>
      <c r="J53" s="4"/>
      <c r="K53" s="4">
        <v>0</v>
      </c>
      <c r="L53" s="4">
        <v>0</v>
      </c>
      <c r="M53" s="4">
        <v>0</v>
      </c>
      <c r="N53" s="4">
        <v>0</v>
      </c>
    </row>
    <row r="54" spans="1:14" x14ac:dyDescent="0.55000000000000004">
      <c r="A54" s="2">
        <v>5756</v>
      </c>
      <c r="B54" s="3" t="s">
        <v>284</v>
      </c>
      <c r="C54" s="2" t="s">
        <v>86</v>
      </c>
      <c r="D54" s="4" t="s">
        <v>110</v>
      </c>
      <c r="E54" s="2" t="s">
        <v>110</v>
      </c>
      <c r="G54" s="2" t="s">
        <v>87</v>
      </c>
      <c r="H54" s="4" t="s">
        <v>174</v>
      </c>
      <c r="I54" s="4" t="s">
        <v>174</v>
      </c>
      <c r="J54" s="4" t="s">
        <v>265</v>
      </c>
      <c r="K54" s="4">
        <v>1</v>
      </c>
      <c r="L54" s="4">
        <v>0</v>
      </c>
      <c r="M54" s="4">
        <v>1</v>
      </c>
      <c r="N54" s="4">
        <v>0</v>
      </c>
    </row>
    <row r="55" spans="1:14" x14ac:dyDescent="0.55000000000000004">
      <c r="A55" s="2">
        <v>5526</v>
      </c>
      <c r="B55" s="3"/>
      <c r="C55" s="2" t="s">
        <v>88</v>
      </c>
      <c r="D55" s="4" t="s">
        <v>170</v>
      </c>
      <c r="E55" s="2" t="s">
        <v>170</v>
      </c>
      <c r="G55" s="2" t="s">
        <v>3</v>
      </c>
      <c r="H55" s="4" t="s">
        <v>209</v>
      </c>
      <c r="I55" s="4" t="s">
        <v>170</v>
      </c>
      <c r="J55" s="4"/>
      <c r="K55" s="4">
        <v>0</v>
      </c>
      <c r="L55" s="4">
        <v>0</v>
      </c>
      <c r="M55" s="4">
        <v>0</v>
      </c>
      <c r="N55" s="4">
        <v>0</v>
      </c>
    </row>
    <row r="56" spans="1:14" x14ac:dyDescent="0.55000000000000004">
      <c r="A56" s="2">
        <v>220</v>
      </c>
      <c r="B56" s="3"/>
      <c r="C56" s="2" t="s">
        <v>89</v>
      </c>
      <c r="D56" s="4" t="s">
        <v>170</v>
      </c>
      <c r="E56" s="2" t="s">
        <v>170</v>
      </c>
      <c r="G56" s="2" t="s">
        <v>90</v>
      </c>
      <c r="H56" s="4" t="s">
        <v>170</v>
      </c>
      <c r="I56" s="4" t="s">
        <v>170</v>
      </c>
      <c r="J56" s="4"/>
      <c r="K56" s="4">
        <v>0</v>
      </c>
      <c r="L56" s="4">
        <v>0</v>
      </c>
      <c r="M56" s="4">
        <v>0</v>
      </c>
      <c r="N56" s="4">
        <v>0</v>
      </c>
    </row>
    <row r="57" spans="1:14" x14ac:dyDescent="0.55000000000000004">
      <c r="A57" s="2">
        <v>2937</v>
      </c>
      <c r="B57" s="3"/>
      <c r="C57" s="2" t="s">
        <v>91</v>
      </c>
      <c r="D57" s="4" t="s">
        <v>170</v>
      </c>
      <c r="E57" s="2" t="s">
        <v>170</v>
      </c>
      <c r="G57" s="2" t="s">
        <v>3</v>
      </c>
      <c r="H57" s="4" t="s">
        <v>170</v>
      </c>
      <c r="I57" s="4" t="s">
        <v>170</v>
      </c>
      <c r="J57" s="4"/>
      <c r="K57" s="4">
        <v>0</v>
      </c>
      <c r="L57" s="4">
        <v>0</v>
      </c>
      <c r="M57" s="4">
        <v>0</v>
      </c>
      <c r="N57" s="4">
        <v>0</v>
      </c>
    </row>
    <row r="58" spans="1:14" x14ac:dyDescent="0.55000000000000004">
      <c r="A58" s="2">
        <v>9374</v>
      </c>
      <c r="B58" s="3" t="s">
        <v>283</v>
      </c>
      <c r="C58" s="2" t="s">
        <v>92</v>
      </c>
      <c r="D58" s="4" t="s">
        <v>110</v>
      </c>
      <c r="E58" s="2" t="s">
        <v>110</v>
      </c>
      <c r="G58" s="2" t="s">
        <v>22</v>
      </c>
      <c r="H58" s="4" t="s">
        <v>174</v>
      </c>
      <c r="I58" s="4" t="s">
        <v>174</v>
      </c>
      <c r="J58" s="4" t="s">
        <v>265</v>
      </c>
      <c r="K58" s="4">
        <v>1</v>
      </c>
      <c r="L58" s="4">
        <v>0</v>
      </c>
      <c r="M58" s="4">
        <v>1</v>
      </c>
      <c r="N58" s="4">
        <v>0</v>
      </c>
    </row>
    <row r="59" spans="1:14" x14ac:dyDescent="0.55000000000000004">
      <c r="A59" s="2">
        <v>2919</v>
      </c>
      <c r="B59" s="3"/>
      <c r="C59" s="2" t="s">
        <v>93</v>
      </c>
      <c r="D59" s="4" t="s">
        <v>170</v>
      </c>
      <c r="E59" s="2" t="s">
        <v>170</v>
      </c>
      <c r="G59" s="2" t="s">
        <v>94</v>
      </c>
      <c r="H59" s="4" t="s">
        <v>170</v>
      </c>
      <c r="I59" s="4" t="s">
        <v>170</v>
      </c>
      <c r="J59" s="4"/>
      <c r="K59" s="4">
        <v>0</v>
      </c>
      <c r="L59" s="4">
        <v>0</v>
      </c>
      <c r="M59" s="4">
        <v>0</v>
      </c>
      <c r="N59" s="4">
        <v>0</v>
      </c>
    </row>
    <row r="60" spans="1:14" x14ac:dyDescent="0.55000000000000004">
      <c r="A60" s="2">
        <v>9330</v>
      </c>
      <c r="B60" s="3"/>
      <c r="C60" s="2" t="s">
        <v>95</v>
      </c>
      <c r="D60" s="4" t="s">
        <v>170</v>
      </c>
      <c r="E60" s="2" t="s">
        <v>170</v>
      </c>
      <c r="G60" s="2" t="s">
        <v>96</v>
      </c>
      <c r="H60" s="4" t="s">
        <v>170</v>
      </c>
      <c r="I60" s="4" t="s">
        <v>170</v>
      </c>
      <c r="J60" s="4"/>
      <c r="K60" s="4">
        <v>0</v>
      </c>
      <c r="L60" s="4">
        <v>0</v>
      </c>
      <c r="M60" s="4">
        <v>0</v>
      </c>
      <c r="N60" s="4">
        <v>0</v>
      </c>
    </row>
    <row r="61" spans="1:14" x14ac:dyDescent="0.55000000000000004">
      <c r="A61" s="2">
        <v>5837</v>
      </c>
      <c r="B61" s="3"/>
      <c r="C61" s="2" t="s">
        <v>97</v>
      </c>
      <c r="D61" s="4" t="s">
        <v>170</v>
      </c>
      <c r="E61" s="2" t="s">
        <v>170</v>
      </c>
      <c r="G61" s="2" t="s">
        <v>98</v>
      </c>
      <c r="H61" s="4" t="s">
        <v>170</v>
      </c>
      <c r="I61" s="4" t="s">
        <v>170</v>
      </c>
      <c r="J61" s="4"/>
      <c r="K61" s="4">
        <v>0</v>
      </c>
      <c r="L61" s="4">
        <v>0</v>
      </c>
      <c r="M61" s="4">
        <v>0</v>
      </c>
      <c r="N61" s="4">
        <v>0</v>
      </c>
    </row>
    <row r="62" spans="1:14" x14ac:dyDescent="0.55000000000000004">
      <c r="A62" s="2">
        <v>574</v>
      </c>
      <c r="B62" s="3"/>
      <c r="C62" s="2" t="s">
        <v>99</v>
      </c>
      <c r="D62" s="4" t="s">
        <v>170</v>
      </c>
      <c r="E62" s="2" t="s">
        <v>170</v>
      </c>
      <c r="G62" s="2" t="s">
        <v>100</v>
      </c>
      <c r="H62" s="4" t="s">
        <v>170</v>
      </c>
      <c r="I62" s="4" t="s">
        <v>170</v>
      </c>
      <c r="J62" s="4"/>
      <c r="K62" s="4">
        <v>0</v>
      </c>
      <c r="L62" s="4">
        <v>0</v>
      </c>
      <c r="M62" s="4">
        <v>0</v>
      </c>
      <c r="N62" s="4">
        <v>0</v>
      </c>
    </row>
    <row r="63" spans="1:14" x14ac:dyDescent="0.55000000000000004">
      <c r="A63" s="2">
        <v>10412</v>
      </c>
      <c r="B63" s="3" t="s">
        <v>283</v>
      </c>
      <c r="C63" s="2" t="s">
        <v>101</v>
      </c>
      <c r="E63" s="2" t="s">
        <v>261</v>
      </c>
      <c r="F63" s="2" t="s">
        <v>210</v>
      </c>
      <c r="G63" s="2" t="s">
        <v>3</v>
      </c>
      <c r="H63" s="4" t="s">
        <v>170</v>
      </c>
      <c r="I63" s="4" t="s">
        <v>170</v>
      </c>
      <c r="J63" s="4"/>
      <c r="K63" s="4">
        <v>0</v>
      </c>
      <c r="L63" s="4">
        <v>0</v>
      </c>
      <c r="M63" s="4">
        <v>0</v>
      </c>
      <c r="N63" s="4">
        <v>0</v>
      </c>
    </row>
    <row r="64" spans="1:14" s="9" customFormat="1" x14ac:dyDescent="0.55000000000000004">
      <c r="A64" s="9">
        <v>9056</v>
      </c>
      <c r="B64" s="3" t="s">
        <v>281</v>
      </c>
      <c r="C64" s="9" t="s">
        <v>102</v>
      </c>
      <c r="D64" s="9" t="s">
        <v>211</v>
      </c>
      <c r="E64" s="9" t="s">
        <v>211</v>
      </c>
      <c r="F64" s="9" t="s">
        <v>273</v>
      </c>
      <c r="G64" s="9" t="s">
        <v>103</v>
      </c>
      <c r="H64" s="9" t="s">
        <v>174</v>
      </c>
    </row>
    <row r="65" spans="1:14" x14ac:dyDescent="0.55000000000000004">
      <c r="A65" s="2">
        <v>3971</v>
      </c>
      <c r="B65" s="3"/>
      <c r="C65" s="2" t="s">
        <v>104</v>
      </c>
      <c r="D65" s="4" t="s">
        <v>170</v>
      </c>
      <c r="E65" s="2" t="s">
        <v>170</v>
      </c>
      <c r="G65" s="2" t="s">
        <v>105</v>
      </c>
      <c r="H65" s="4" t="s">
        <v>170</v>
      </c>
      <c r="I65" s="4" t="s">
        <v>170</v>
      </c>
      <c r="J65" s="4"/>
      <c r="K65" s="4">
        <v>0</v>
      </c>
      <c r="L65" s="4">
        <v>0</v>
      </c>
      <c r="M65" s="4">
        <v>0</v>
      </c>
      <c r="N65" s="4">
        <v>0</v>
      </c>
    </row>
    <row r="66" spans="1:14" x14ac:dyDescent="0.55000000000000004">
      <c r="A66" s="2">
        <v>8589</v>
      </c>
      <c r="B66" s="3" t="s">
        <v>283</v>
      </c>
      <c r="C66" s="2" t="s">
        <v>106</v>
      </c>
      <c r="D66" s="4" t="s">
        <v>184</v>
      </c>
      <c r="E66" s="2" t="s">
        <v>184</v>
      </c>
      <c r="G66" s="2" t="s">
        <v>22</v>
      </c>
      <c r="H66" s="4" t="s">
        <v>174</v>
      </c>
      <c r="I66" s="4" t="s">
        <v>174</v>
      </c>
      <c r="J66" s="4" t="s">
        <v>265</v>
      </c>
      <c r="K66" s="4">
        <v>1</v>
      </c>
      <c r="L66" s="4">
        <v>0</v>
      </c>
      <c r="M66" s="4">
        <v>1</v>
      </c>
      <c r="N66" s="4">
        <v>0</v>
      </c>
    </row>
    <row r="67" spans="1:14" x14ac:dyDescent="0.55000000000000004">
      <c r="A67" s="2">
        <v>8158</v>
      </c>
      <c r="B67" s="3"/>
      <c r="C67" s="2" t="s">
        <v>107</v>
      </c>
      <c r="D67" s="4" t="s">
        <v>170</v>
      </c>
      <c r="E67" s="2" t="s">
        <v>170</v>
      </c>
      <c r="G67" s="2" t="s">
        <v>108</v>
      </c>
      <c r="H67" s="4" t="s">
        <v>208</v>
      </c>
      <c r="I67" s="4" t="s">
        <v>170</v>
      </c>
      <c r="J67" s="4" t="s">
        <v>170</v>
      </c>
      <c r="K67" s="4">
        <v>0</v>
      </c>
      <c r="L67" s="4">
        <v>0</v>
      </c>
      <c r="M67" s="4">
        <v>0</v>
      </c>
      <c r="N67" s="4">
        <v>0</v>
      </c>
    </row>
    <row r="68" spans="1:14" x14ac:dyDescent="0.55000000000000004">
      <c r="A68" s="2">
        <v>4089</v>
      </c>
      <c r="B68" s="3" t="s">
        <v>283</v>
      </c>
      <c r="C68" s="2" t="s">
        <v>109</v>
      </c>
      <c r="D68" s="2" t="s">
        <v>212</v>
      </c>
      <c r="E68" s="2" t="s">
        <v>275</v>
      </c>
      <c r="F68" s="2" t="s">
        <v>213</v>
      </c>
      <c r="G68" s="2" t="s">
        <v>111</v>
      </c>
      <c r="H68" s="4" t="s">
        <v>188</v>
      </c>
      <c r="I68" s="4" t="s">
        <v>174</v>
      </c>
      <c r="J68" s="4" t="s">
        <v>265</v>
      </c>
      <c r="K68" s="4">
        <v>3</v>
      </c>
      <c r="L68" s="4">
        <v>2</v>
      </c>
      <c r="M68" s="4">
        <v>3</v>
      </c>
      <c r="N68" s="4">
        <v>2</v>
      </c>
    </row>
    <row r="69" spans="1:14" x14ac:dyDescent="0.55000000000000004">
      <c r="A69" s="2">
        <v>2465</v>
      </c>
      <c r="B69" s="3"/>
      <c r="C69" s="2" t="s">
        <v>112</v>
      </c>
      <c r="D69" s="4" t="s">
        <v>170</v>
      </c>
      <c r="E69" s="2" t="s">
        <v>170</v>
      </c>
      <c r="G69" s="2" t="s">
        <v>113</v>
      </c>
      <c r="H69" s="4" t="s">
        <v>170</v>
      </c>
      <c r="I69" s="4" t="s">
        <v>170</v>
      </c>
      <c r="J69" s="4"/>
      <c r="K69" s="4">
        <v>0</v>
      </c>
      <c r="L69" s="4">
        <v>0</v>
      </c>
      <c r="M69" s="4">
        <v>0</v>
      </c>
      <c r="N69" s="4">
        <v>0</v>
      </c>
    </row>
    <row r="70" spans="1:14" x14ac:dyDescent="0.55000000000000004">
      <c r="A70" s="2">
        <v>7216</v>
      </c>
      <c r="B70" s="3"/>
      <c r="C70" s="2" t="s">
        <v>114</v>
      </c>
      <c r="D70" s="2" t="s">
        <v>170</v>
      </c>
      <c r="E70" s="2" t="s">
        <v>170</v>
      </c>
      <c r="G70" s="2" t="s">
        <v>115</v>
      </c>
      <c r="H70" s="4" t="s">
        <v>170</v>
      </c>
      <c r="I70" s="4" t="s">
        <v>170</v>
      </c>
      <c r="J70" s="4"/>
      <c r="K70" s="4">
        <v>0</v>
      </c>
      <c r="L70" s="4">
        <v>0</v>
      </c>
      <c r="M70" s="4">
        <v>0</v>
      </c>
      <c r="N70" s="4">
        <v>0</v>
      </c>
    </row>
    <row r="71" spans="1:14" x14ac:dyDescent="0.55000000000000004">
      <c r="A71" s="2">
        <v>2989</v>
      </c>
      <c r="B71" s="3"/>
      <c r="C71" s="2" t="s">
        <v>116</v>
      </c>
      <c r="D71" s="2" t="s">
        <v>170</v>
      </c>
      <c r="E71" s="2" t="s">
        <v>170</v>
      </c>
      <c r="G71" s="2" t="s">
        <v>3</v>
      </c>
      <c r="H71" s="4" t="s">
        <v>170</v>
      </c>
      <c r="I71" s="4" t="s">
        <v>170</v>
      </c>
      <c r="J71" s="4"/>
      <c r="K71" s="4">
        <v>0</v>
      </c>
      <c r="L71" s="4">
        <v>0</v>
      </c>
      <c r="M71" s="4">
        <v>0</v>
      </c>
      <c r="N71" s="4">
        <v>0</v>
      </c>
    </row>
    <row r="72" spans="1:14" x14ac:dyDescent="0.55000000000000004">
      <c r="A72" s="2">
        <v>5044</v>
      </c>
      <c r="B72" s="3"/>
      <c r="C72" s="2" t="s">
        <v>117</v>
      </c>
      <c r="D72" s="2" t="s">
        <v>170</v>
      </c>
      <c r="E72" s="2" t="s">
        <v>170</v>
      </c>
      <c r="G72" s="2" t="s">
        <v>118</v>
      </c>
      <c r="H72" s="4" t="s">
        <v>170</v>
      </c>
      <c r="I72" s="4" t="s">
        <v>170</v>
      </c>
      <c r="J72" s="4"/>
      <c r="K72" s="4">
        <v>0</v>
      </c>
      <c r="L72" s="4">
        <v>0</v>
      </c>
      <c r="M72" s="4">
        <v>0</v>
      </c>
      <c r="N72" s="4">
        <v>0</v>
      </c>
    </row>
    <row r="73" spans="1:14" s="9" customFormat="1" x14ac:dyDescent="0.55000000000000004">
      <c r="A73" s="9">
        <v>7803</v>
      </c>
      <c r="B73" s="3" t="s">
        <v>285</v>
      </c>
      <c r="C73" s="9" t="s">
        <v>119</v>
      </c>
      <c r="D73" s="9" t="s">
        <v>214</v>
      </c>
      <c r="E73" s="9" t="s">
        <v>214</v>
      </c>
      <c r="F73" s="9" t="s">
        <v>215</v>
      </c>
      <c r="G73" s="9" t="s">
        <v>120</v>
      </c>
      <c r="H73" s="9" t="s">
        <v>176</v>
      </c>
    </row>
    <row r="74" spans="1:14" x14ac:dyDescent="0.55000000000000004">
      <c r="A74" s="2">
        <v>4997</v>
      </c>
      <c r="B74" s="3"/>
      <c r="C74" s="2" t="s">
        <v>121</v>
      </c>
      <c r="D74" s="2" t="s">
        <v>170</v>
      </c>
      <c r="E74" s="2" t="s">
        <v>170</v>
      </c>
      <c r="G74" s="2" t="s">
        <v>3</v>
      </c>
      <c r="H74" s="4" t="s">
        <v>170</v>
      </c>
      <c r="I74" s="4" t="s">
        <v>170</v>
      </c>
      <c r="J74" s="4" t="s">
        <v>170</v>
      </c>
      <c r="K74" s="4">
        <v>0</v>
      </c>
      <c r="L74" s="4">
        <v>0</v>
      </c>
      <c r="M74" s="4">
        <v>0</v>
      </c>
      <c r="N74" s="4">
        <v>0</v>
      </c>
    </row>
    <row r="75" spans="1:14" x14ac:dyDescent="0.55000000000000004">
      <c r="A75" s="2">
        <v>5264</v>
      </c>
      <c r="B75" s="3" t="s">
        <v>283</v>
      </c>
      <c r="C75" s="2" t="s">
        <v>122</v>
      </c>
      <c r="D75" s="2" t="s">
        <v>216</v>
      </c>
      <c r="E75" s="2" t="s">
        <v>216</v>
      </c>
      <c r="G75" s="2" t="s">
        <v>123</v>
      </c>
      <c r="H75" s="4" t="s">
        <v>176</v>
      </c>
      <c r="I75" s="4" t="s">
        <v>176</v>
      </c>
      <c r="J75" s="4" t="s">
        <v>269</v>
      </c>
      <c r="K75" s="4">
        <v>2</v>
      </c>
      <c r="L75" s="4">
        <v>2</v>
      </c>
      <c r="M75" s="4">
        <v>2</v>
      </c>
      <c r="N75" s="4">
        <v>2</v>
      </c>
    </row>
    <row r="76" spans="1:14" x14ac:dyDescent="0.55000000000000004">
      <c r="A76" s="2">
        <v>3991</v>
      </c>
      <c r="B76" s="3"/>
      <c r="C76" s="2" t="s">
        <v>124</v>
      </c>
      <c r="D76" s="2" t="s">
        <v>170</v>
      </c>
      <c r="E76" s="2" t="s">
        <v>170</v>
      </c>
      <c r="G76" s="2" t="s">
        <v>125</v>
      </c>
      <c r="H76" s="4" t="s">
        <v>170</v>
      </c>
      <c r="I76" s="4" t="s">
        <v>170</v>
      </c>
      <c r="J76" s="4" t="s">
        <v>170</v>
      </c>
      <c r="K76" s="4">
        <v>0</v>
      </c>
      <c r="L76" s="4">
        <v>0</v>
      </c>
      <c r="M76" s="4">
        <v>0</v>
      </c>
      <c r="N76" s="4">
        <v>0</v>
      </c>
    </row>
    <row r="77" spans="1:14" x14ac:dyDescent="0.55000000000000004">
      <c r="A77" s="2">
        <v>6368</v>
      </c>
      <c r="B77" s="3"/>
      <c r="C77" s="2" t="s">
        <v>126</v>
      </c>
      <c r="D77" s="2" t="s">
        <v>170</v>
      </c>
      <c r="E77" s="2" t="s">
        <v>170</v>
      </c>
      <c r="G77" s="2" t="s">
        <v>3</v>
      </c>
      <c r="H77" s="4" t="s">
        <v>170</v>
      </c>
      <c r="I77" s="4" t="s">
        <v>170</v>
      </c>
      <c r="J77" s="4" t="s">
        <v>170</v>
      </c>
      <c r="K77" s="4">
        <v>0</v>
      </c>
      <c r="L77" s="4">
        <v>0</v>
      </c>
      <c r="M77" s="4">
        <v>0</v>
      </c>
      <c r="N77" s="4">
        <v>0</v>
      </c>
    </row>
    <row r="78" spans="1:14" s="9" customFormat="1" x14ac:dyDescent="0.55000000000000004">
      <c r="A78" s="9">
        <v>8768</v>
      </c>
      <c r="B78" s="3" t="s">
        <v>283</v>
      </c>
      <c r="C78" s="9" t="s">
        <v>127</v>
      </c>
      <c r="D78" s="9" t="s">
        <v>217</v>
      </c>
      <c r="E78" s="9" t="s">
        <v>262</v>
      </c>
      <c r="F78" s="9" t="s">
        <v>218</v>
      </c>
      <c r="G78" s="9" t="s">
        <v>128</v>
      </c>
      <c r="H78" s="9" t="s">
        <v>188</v>
      </c>
    </row>
    <row r="79" spans="1:14" x14ac:dyDescent="0.55000000000000004">
      <c r="A79" s="2">
        <v>2984</v>
      </c>
      <c r="B79" s="3" t="s">
        <v>281</v>
      </c>
      <c r="C79" s="2" t="s">
        <v>129</v>
      </c>
      <c r="D79" s="2" t="s">
        <v>219</v>
      </c>
      <c r="E79" s="2" t="s">
        <v>219</v>
      </c>
      <c r="G79" s="2" t="s">
        <v>130</v>
      </c>
      <c r="H79" s="4" t="s">
        <v>174</v>
      </c>
      <c r="I79" s="4" t="s">
        <v>176</v>
      </c>
      <c r="J79" s="4" t="s">
        <v>265</v>
      </c>
      <c r="K79" s="4">
        <v>3</v>
      </c>
      <c r="L79" s="4">
        <v>2</v>
      </c>
      <c r="M79" s="4">
        <v>3</v>
      </c>
      <c r="N79" s="4">
        <v>2</v>
      </c>
    </row>
    <row r="80" spans="1:14" x14ac:dyDescent="0.55000000000000004">
      <c r="A80" s="2">
        <v>5892</v>
      </c>
      <c r="B80" s="3"/>
      <c r="C80" s="2" t="s">
        <v>131</v>
      </c>
      <c r="D80" s="2" t="s">
        <v>170</v>
      </c>
      <c r="E80" s="2" t="s">
        <v>170</v>
      </c>
      <c r="G80" s="2" t="s">
        <v>132</v>
      </c>
      <c r="H80" s="4" t="s">
        <v>170</v>
      </c>
      <c r="I80" s="4" t="s">
        <v>170</v>
      </c>
      <c r="J80" s="4" t="s">
        <v>170</v>
      </c>
      <c r="K80" s="4">
        <v>0</v>
      </c>
      <c r="L80" s="4">
        <v>0</v>
      </c>
      <c r="M80" s="4">
        <v>0</v>
      </c>
      <c r="N80" s="4">
        <v>0</v>
      </c>
    </row>
    <row r="81" spans="1:14" x14ac:dyDescent="0.55000000000000004">
      <c r="A81" s="2">
        <v>8545</v>
      </c>
      <c r="B81" s="3" t="s">
        <v>283</v>
      </c>
      <c r="C81" s="2" t="s">
        <v>133</v>
      </c>
      <c r="D81" s="2" t="s">
        <v>263</v>
      </c>
      <c r="E81" s="2" t="s">
        <v>263</v>
      </c>
      <c r="G81" s="2" t="s">
        <v>3</v>
      </c>
      <c r="H81" s="4" t="s">
        <v>170</v>
      </c>
      <c r="I81" s="4" t="s">
        <v>170</v>
      </c>
      <c r="J81" s="4" t="s">
        <v>170</v>
      </c>
      <c r="K81" s="4">
        <v>0</v>
      </c>
      <c r="L81" s="4">
        <v>0</v>
      </c>
      <c r="M81" s="4">
        <v>0</v>
      </c>
      <c r="N81" s="4">
        <v>0</v>
      </c>
    </row>
    <row r="82" spans="1:14" x14ac:dyDescent="0.55000000000000004">
      <c r="A82" s="2">
        <v>6111</v>
      </c>
      <c r="B82" s="3" t="s">
        <v>283</v>
      </c>
      <c r="C82" s="2" t="s">
        <v>134</v>
      </c>
      <c r="D82" s="2" t="s">
        <v>220</v>
      </c>
      <c r="E82" s="2" t="s">
        <v>220</v>
      </c>
      <c r="F82" s="2" t="s">
        <v>221</v>
      </c>
      <c r="G82" s="2" t="s">
        <v>135</v>
      </c>
      <c r="H82" s="4" t="s">
        <v>174</v>
      </c>
      <c r="I82" s="4" t="s">
        <v>174</v>
      </c>
      <c r="J82" s="4" t="s">
        <v>265</v>
      </c>
      <c r="K82" s="4">
        <v>2</v>
      </c>
      <c r="L82" s="4">
        <v>1</v>
      </c>
      <c r="M82" s="4">
        <v>2</v>
      </c>
      <c r="N82" s="4">
        <v>1</v>
      </c>
    </row>
    <row r="83" spans="1:14" x14ac:dyDescent="0.55000000000000004">
      <c r="A83" s="2">
        <v>1300</v>
      </c>
      <c r="B83" s="3"/>
      <c r="C83" s="2" t="s">
        <v>136</v>
      </c>
      <c r="D83" s="2" t="s">
        <v>208</v>
      </c>
      <c r="E83" s="2" t="s">
        <v>208</v>
      </c>
      <c r="G83" s="2" t="s">
        <v>137</v>
      </c>
      <c r="H83" s="4" t="s">
        <v>188</v>
      </c>
      <c r="I83" s="4" t="s">
        <v>188</v>
      </c>
      <c r="J83" s="4" t="s">
        <v>188</v>
      </c>
      <c r="K83" s="4">
        <v>0</v>
      </c>
      <c r="L83" s="4">
        <v>1</v>
      </c>
      <c r="M83" s="4">
        <v>0</v>
      </c>
      <c r="N83" s="4">
        <v>1</v>
      </c>
    </row>
    <row r="84" spans="1:14" x14ac:dyDescent="0.55000000000000004">
      <c r="A84" s="2">
        <v>3786</v>
      </c>
      <c r="B84" s="3"/>
      <c r="C84" s="2" t="s">
        <v>138</v>
      </c>
      <c r="D84" s="2" t="s">
        <v>170</v>
      </c>
      <c r="E84" s="2" t="s">
        <v>170</v>
      </c>
      <c r="G84" s="2" t="s">
        <v>3</v>
      </c>
      <c r="H84" s="4" t="s">
        <v>170</v>
      </c>
      <c r="I84" s="4" t="s">
        <v>170</v>
      </c>
      <c r="J84" s="4" t="s">
        <v>170</v>
      </c>
      <c r="K84" s="4">
        <v>0</v>
      </c>
      <c r="L84" s="4">
        <v>0</v>
      </c>
      <c r="M84" s="4">
        <v>0</v>
      </c>
      <c r="N84" s="4">
        <v>0</v>
      </c>
    </row>
    <row r="85" spans="1:14" x14ac:dyDescent="0.55000000000000004">
      <c r="A85" s="2">
        <v>4964</v>
      </c>
      <c r="B85" s="3"/>
      <c r="C85" s="2" t="s">
        <v>139</v>
      </c>
      <c r="D85" s="2" t="s">
        <v>170</v>
      </c>
      <c r="E85" s="2" t="s">
        <v>170</v>
      </c>
      <c r="G85" s="2" t="s">
        <v>140</v>
      </c>
      <c r="H85" s="4" t="s">
        <v>178</v>
      </c>
      <c r="I85" s="4" t="s">
        <v>188</v>
      </c>
      <c r="J85" s="4"/>
      <c r="K85" s="4">
        <v>0</v>
      </c>
      <c r="L85" s="4">
        <v>1</v>
      </c>
      <c r="M85" s="4">
        <v>0</v>
      </c>
      <c r="N85" s="4">
        <v>1</v>
      </c>
    </row>
    <row r="86" spans="1:14" x14ac:dyDescent="0.55000000000000004">
      <c r="A86" s="2">
        <v>8431</v>
      </c>
      <c r="B86" s="3" t="s">
        <v>283</v>
      </c>
      <c r="C86" s="2" t="s">
        <v>141</v>
      </c>
      <c r="D86" s="2" t="s">
        <v>184</v>
      </c>
      <c r="E86" s="2" t="s">
        <v>184</v>
      </c>
      <c r="G86" s="2" t="s">
        <v>87</v>
      </c>
      <c r="H86" s="4" t="s">
        <v>174</v>
      </c>
      <c r="I86" s="4" t="s">
        <v>174</v>
      </c>
      <c r="J86" s="4"/>
      <c r="K86" s="4">
        <v>1</v>
      </c>
      <c r="L86" s="4">
        <v>0</v>
      </c>
      <c r="M86" s="4">
        <v>1</v>
      </c>
      <c r="N86" s="4">
        <v>0</v>
      </c>
    </row>
    <row r="87" spans="1:14" s="4" customFormat="1" x14ac:dyDescent="0.55000000000000004">
      <c r="A87" s="4">
        <v>6445</v>
      </c>
      <c r="B87" s="3"/>
      <c r="C87" s="4" t="s">
        <v>142</v>
      </c>
      <c r="D87" s="4" t="s">
        <v>222</v>
      </c>
      <c r="E87" s="2" t="s">
        <v>170</v>
      </c>
      <c r="F87" s="4" t="s">
        <v>229</v>
      </c>
      <c r="G87" s="4" t="s">
        <v>143</v>
      </c>
      <c r="H87" s="4" t="s">
        <v>174</v>
      </c>
      <c r="I87" s="4" t="s">
        <v>188</v>
      </c>
      <c r="K87" s="4">
        <v>1</v>
      </c>
      <c r="L87" s="4">
        <v>1</v>
      </c>
      <c r="M87" s="4">
        <v>1</v>
      </c>
      <c r="N87" s="4">
        <v>1</v>
      </c>
    </row>
    <row r="88" spans="1:14" x14ac:dyDescent="0.55000000000000004">
      <c r="A88" s="2">
        <v>1499</v>
      </c>
      <c r="B88" s="3" t="s">
        <v>283</v>
      </c>
      <c r="C88" s="2" t="s">
        <v>144</v>
      </c>
      <c r="D88" s="2" t="s">
        <v>175</v>
      </c>
      <c r="E88" s="2" t="s">
        <v>175</v>
      </c>
      <c r="G88" s="2" t="s">
        <v>145</v>
      </c>
      <c r="H88" s="4" t="s">
        <v>176</v>
      </c>
      <c r="I88" s="4" t="s">
        <v>176</v>
      </c>
      <c r="J88" s="4"/>
      <c r="K88" s="4">
        <v>1</v>
      </c>
      <c r="L88" s="4">
        <v>1</v>
      </c>
      <c r="M88" s="4">
        <v>1</v>
      </c>
      <c r="N88" s="4">
        <v>1</v>
      </c>
    </row>
    <row r="89" spans="1:14" x14ac:dyDescent="0.55000000000000004">
      <c r="A89" s="2">
        <v>2201</v>
      </c>
      <c r="B89" s="3"/>
      <c r="C89" s="2" t="s">
        <v>146</v>
      </c>
      <c r="G89" s="2" t="s">
        <v>147</v>
      </c>
      <c r="H89" s="4" t="s">
        <v>170</v>
      </c>
      <c r="I89" s="4" t="s">
        <v>170</v>
      </c>
      <c r="J89" s="4" t="s">
        <v>170</v>
      </c>
      <c r="K89" s="4">
        <v>0</v>
      </c>
      <c r="L89" s="4">
        <v>0</v>
      </c>
      <c r="M89" s="4">
        <v>0</v>
      </c>
      <c r="N89" s="4">
        <v>0</v>
      </c>
    </row>
    <row r="90" spans="1:14" s="4" customFormat="1" x14ac:dyDescent="0.55000000000000004">
      <c r="A90" s="4">
        <v>619</v>
      </c>
      <c r="B90" s="3" t="s">
        <v>283</v>
      </c>
      <c r="C90" s="4" t="s">
        <v>148</v>
      </c>
      <c r="D90" s="4" t="s">
        <v>223</v>
      </c>
      <c r="E90" s="2" t="s">
        <v>223</v>
      </c>
      <c r="F90" s="4" t="s">
        <v>224</v>
      </c>
      <c r="G90" s="4" t="s">
        <v>149</v>
      </c>
      <c r="H90" s="4" t="s">
        <v>174</v>
      </c>
      <c r="I90" s="4" t="s">
        <v>176</v>
      </c>
      <c r="J90" s="4" t="s">
        <v>265</v>
      </c>
      <c r="K90" s="4">
        <v>1</v>
      </c>
      <c r="L90" s="4">
        <v>1</v>
      </c>
      <c r="M90" s="4">
        <v>1</v>
      </c>
      <c r="N90" s="4">
        <v>1</v>
      </c>
    </row>
    <row r="91" spans="1:14" x14ac:dyDescent="0.55000000000000004">
      <c r="A91" s="2">
        <v>3088</v>
      </c>
      <c r="B91" s="3"/>
      <c r="C91" s="2" t="s">
        <v>150</v>
      </c>
      <c r="D91" s="2" t="s">
        <v>170</v>
      </c>
      <c r="E91" s="2" t="s">
        <v>170</v>
      </c>
      <c r="G91" s="2" t="s">
        <v>94</v>
      </c>
      <c r="H91" s="4" t="s">
        <v>170</v>
      </c>
      <c r="I91" s="4" t="s">
        <v>170</v>
      </c>
      <c r="J91" s="4"/>
      <c r="K91" s="4">
        <v>0</v>
      </c>
      <c r="L91" s="4">
        <v>0</v>
      </c>
      <c r="M91" s="4">
        <v>0</v>
      </c>
      <c r="N91" s="4">
        <v>0</v>
      </c>
    </row>
    <row r="92" spans="1:14" x14ac:dyDescent="0.55000000000000004">
      <c r="A92" s="2">
        <v>3072</v>
      </c>
      <c r="B92" s="3"/>
      <c r="C92" s="2" t="s">
        <v>151</v>
      </c>
      <c r="D92" s="2" t="s">
        <v>170</v>
      </c>
      <c r="E92" s="2" t="s">
        <v>170</v>
      </c>
      <c r="G92" s="2" t="s">
        <v>3</v>
      </c>
      <c r="H92" s="4" t="s">
        <v>170</v>
      </c>
      <c r="I92" s="4" t="s">
        <v>170</v>
      </c>
      <c r="J92" s="4"/>
      <c r="K92" s="4">
        <v>0</v>
      </c>
      <c r="L92" s="4">
        <v>0</v>
      </c>
      <c r="M92" s="4">
        <v>0</v>
      </c>
      <c r="N92" s="4">
        <v>0</v>
      </c>
    </row>
    <row r="93" spans="1:14" x14ac:dyDescent="0.55000000000000004">
      <c r="A93" s="2">
        <v>5486</v>
      </c>
      <c r="B93" s="3" t="s">
        <v>283</v>
      </c>
      <c r="C93" s="2" t="s">
        <v>152</v>
      </c>
      <c r="D93" s="2" t="s">
        <v>184</v>
      </c>
      <c r="E93" s="2" t="s">
        <v>184</v>
      </c>
      <c r="G93" s="2" t="s">
        <v>125</v>
      </c>
      <c r="H93" s="4" t="s">
        <v>174</v>
      </c>
      <c r="I93" s="4" t="s">
        <v>174</v>
      </c>
      <c r="J93" s="4"/>
      <c r="K93" s="4">
        <v>1</v>
      </c>
      <c r="L93" s="4">
        <v>0</v>
      </c>
      <c r="M93" s="4">
        <v>1</v>
      </c>
      <c r="N93" s="4">
        <v>0</v>
      </c>
    </row>
    <row r="94" spans="1:14" x14ac:dyDescent="0.55000000000000004">
      <c r="A94" s="2">
        <v>2081</v>
      </c>
      <c r="B94" s="3"/>
      <c r="C94" s="2" t="s">
        <v>153</v>
      </c>
      <c r="D94" s="2" t="s">
        <v>170</v>
      </c>
      <c r="E94" s="2" t="s">
        <v>170</v>
      </c>
      <c r="G94" s="2" t="s">
        <v>154</v>
      </c>
      <c r="H94" s="4" t="s">
        <v>170</v>
      </c>
      <c r="I94" s="4" t="s">
        <v>170</v>
      </c>
      <c r="J94" s="4" t="s">
        <v>170</v>
      </c>
      <c r="K94" s="4">
        <v>0</v>
      </c>
      <c r="L94" s="4">
        <v>0</v>
      </c>
      <c r="M94" s="4">
        <v>0</v>
      </c>
      <c r="N94" s="4">
        <v>0</v>
      </c>
    </row>
    <row r="95" spans="1:14" x14ac:dyDescent="0.55000000000000004">
      <c r="A95" s="2">
        <v>9070</v>
      </c>
      <c r="B95" s="3" t="s">
        <v>283</v>
      </c>
      <c r="C95" s="2" t="s">
        <v>155</v>
      </c>
      <c r="D95" s="2" t="s">
        <v>225</v>
      </c>
      <c r="E95" s="2" t="s">
        <v>264</v>
      </c>
      <c r="G95" s="2" t="s">
        <v>156</v>
      </c>
      <c r="H95" s="4" t="s">
        <v>176</v>
      </c>
      <c r="I95" s="4" t="s">
        <v>176</v>
      </c>
      <c r="J95" s="4" t="s">
        <v>265</v>
      </c>
      <c r="K95" s="4">
        <v>3</v>
      </c>
      <c r="L95" s="4">
        <v>3</v>
      </c>
      <c r="M95" s="4">
        <v>3</v>
      </c>
      <c r="N95" s="4">
        <v>3</v>
      </c>
    </row>
    <row r="96" spans="1:14" x14ac:dyDescent="0.55000000000000004">
      <c r="A96" s="2">
        <v>6057</v>
      </c>
      <c r="B96" s="3" t="s">
        <v>286</v>
      </c>
      <c r="C96" s="2" t="s">
        <v>157</v>
      </c>
      <c r="D96" s="2" t="s">
        <v>226</v>
      </c>
      <c r="E96" s="2" t="s">
        <v>226</v>
      </c>
      <c r="G96" s="2" t="s">
        <v>158</v>
      </c>
      <c r="H96" s="4" t="s">
        <v>176</v>
      </c>
      <c r="I96" s="4" t="s">
        <v>176</v>
      </c>
      <c r="J96" s="4" t="s">
        <v>269</v>
      </c>
      <c r="K96" s="4">
        <v>3</v>
      </c>
      <c r="L96" s="4">
        <v>3</v>
      </c>
      <c r="M96" s="4">
        <v>3</v>
      </c>
      <c r="N96" s="4">
        <v>3</v>
      </c>
    </row>
    <row r="97" spans="1:14" x14ac:dyDescent="0.55000000000000004">
      <c r="A97" s="2">
        <v>4876</v>
      </c>
      <c r="B97" s="3"/>
      <c r="C97" s="2" t="s">
        <v>159</v>
      </c>
      <c r="D97" s="2" t="s">
        <v>170</v>
      </c>
      <c r="E97" s="2" t="s">
        <v>170</v>
      </c>
      <c r="G97" s="2" t="s">
        <v>3</v>
      </c>
      <c r="H97" s="4" t="s">
        <v>170</v>
      </c>
      <c r="I97" s="4" t="s">
        <v>170</v>
      </c>
      <c r="J97" s="4" t="s">
        <v>170</v>
      </c>
      <c r="K97" s="4">
        <v>0</v>
      </c>
      <c r="L97" s="4">
        <v>0</v>
      </c>
      <c r="M97" s="4">
        <v>0</v>
      </c>
      <c r="N97" s="4">
        <v>0</v>
      </c>
    </row>
    <row r="98" spans="1:14" s="4" customFormat="1" x14ac:dyDescent="0.55000000000000004">
      <c r="A98" s="4">
        <v>5890</v>
      </c>
      <c r="B98" s="3" t="s">
        <v>283</v>
      </c>
      <c r="C98" s="4" t="s">
        <v>160</v>
      </c>
      <c r="D98" s="4" t="s">
        <v>166</v>
      </c>
      <c r="E98" s="2" t="s">
        <v>166</v>
      </c>
      <c r="F98" s="4" t="s">
        <v>227</v>
      </c>
      <c r="G98" s="4" t="s">
        <v>161</v>
      </c>
      <c r="H98" s="4" t="s">
        <v>174</v>
      </c>
      <c r="I98" s="4" t="s">
        <v>174</v>
      </c>
      <c r="J98" s="4" t="s">
        <v>265</v>
      </c>
      <c r="K98" s="4">
        <v>1</v>
      </c>
      <c r="L98" s="4">
        <v>0</v>
      </c>
      <c r="M98" s="4">
        <v>1</v>
      </c>
      <c r="N98" s="4">
        <v>0</v>
      </c>
    </row>
    <row r="99" spans="1:14" x14ac:dyDescent="0.55000000000000004">
      <c r="A99" s="2">
        <v>10185</v>
      </c>
      <c r="B99" s="3"/>
      <c r="C99" s="2" t="s">
        <v>162</v>
      </c>
      <c r="D99" s="2" t="s">
        <v>170</v>
      </c>
      <c r="E99" s="2" t="s">
        <v>170</v>
      </c>
      <c r="G99" s="2" t="s">
        <v>3</v>
      </c>
      <c r="H99" s="4" t="s">
        <v>170</v>
      </c>
      <c r="I99" s="4" t="s">
        <v>170</v>
      </c>
      <c r="J99" s="4" t="s">
        <v>170</v>
      </c>
      <c r="K99" s="4">
        <v>0</v>
      </c>
      <c r="L99" s="4">
        <v>0</v>
      </c>
      <c r="M99" s="4">
        <v>0</v>
      </c>
      <c r="N99" s="4">
        <v>0</v>
      </c>
    </row>
    <row r="100" spans="1:14" s="9" customFormat="1" x14ac:dyDescent="0.55000000000000004">
      <c r="A100" s="9">
        <v>1177</v>
      </c>
      <c r="B100" s="3" t="s">
        <v>283</v>
      </c>
      <c r="C100" s="9" t="s">
        <v>163</v>
      </c>
      <c r="D100" s="9" t="s">
        <v>110</v>
      </c>
      <c r="E100" s="9" t="s">
        <v>110</v>
      </c>
      <c r="F100" s="9" t="s">
        <v>228</v>
      </c>
      <c r="G100" s="9" t="s">
        <v>164</v>
      </c>
      <c r="H100" s="9" t="s">
        <v>174</v>
      </c>
    </row>
    <row r="101" spans="1:14" x14ac:dyDescent="0.55000000000000004">
      <c r="A101" s="2">
        <v>6875</v>
      </c>
      <c r="B101" s="3"/>
      <c r="C101" s="2" t="s">
        <v>165</v>
      </c>
      <c r="D101" s="2" t="s">
        <v>170</v>
      </c>
      <c r="E101" s="2" t="s">
        <v>170</v>
      </c>
      <c r="G101" s="2" t="s">
        <v>167</v>
      </c>
      <c r="H101" s="4" t="s">
        <v>170</v>
      </c>
      <c r="I101" s="4" t="s">
        <v>170</v>
      </c>
      <c r="J101" s="4" t="s">
        <v>170</v>
      </c>
      <c r="K101" s="4">
        <v>0</v>
      </c>
      <c r="L101" s="4">
        <v>0</v>
      </c>
      <c r="M101" s="4">
        <v>0</v>
      </c>
      <c r="N101" s="4">
        <v>0</v>
      </c>
    </row>
    <row r="102" spans="1:14" x14ac:dyDescent="0.55000000000000004">
      <c r="B102" s="2">
        <f>COUNTIF(B2:B100, "Aus")</f>
        <v>30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A22" workbookViewId="0">
      <selection activeCell="G36" sqref="A31:G36"/>
    </sheetView>
  </sheetViews>
  <sheetFormatPr defaultRowHeight="14.4" x14ac:dyDescent="0.55000000000000004"/>
  <cols>
    <col min="1" max="1" width="30.3671875" customWidth="1"/>
  </cols>
  <sheetData>
    <row r="1" spans="1:7" ht="15" thickTop="1" thickBot="1" x14ac:dyDescent="0.6">
      <c r="A1" s="15" t="s">
        <v>324</v>
      </c>
      <c r="B1" s="16" t="s">
        <v>292</v>
      </c>
      <c r="C1" s="16" t="s">
        <v>293</v>
      </c>
      <c r="D1" s="16" t="s">
        <v>291</v>
      </c>
      <c r="E1" s="16" t="s">
        <v>294</v>
      </c>
      <c r="F1" s="16" t="s">
        <v>307</v>
      </c>
      <c r="G1" s="17"/>
    </row>
    <row r="2" spans="1:7" ht="14.7" thickBot="1" x14ac:dyDescent="0.6">
      <c r="A2" s="18" t="s">
        <v>325</v>
      </c>
      <c r="B2" s="19">
        <v>0.4</v>
      </c>
      <c r="C2" s="19">
        <v>0.216</v>
      </c>
      <c r="D2" s="19">
        <v>0.28100000000000003</v>
      </c>
      <c r="E2" s="19"/>
      <c r="F2" s="19"/>
      <c r="G2" s="20"/>
    </row>
    <row r="3" spans="1:7" ht="14.7" thickBot="1" x14ac:dyDescent="0.6">
      <c r="A3" s="18" t="s">
        <v>326</v>
      </c>
      <c r="B3" s="19">
        <v>0.61899999999999999</v>
      </c>
      <c r="C3" s="19">
        <v>0.44800000000000001</v>
      </c>
      <c r="D3" s="19">
        <v>0.52</v>
      </c>
      <c r="E3" s="19"/>
      <c r="F3" s="19"/>
      <c r="G3" s="20"/>
    </row>
    <row r="4" spans="1:7" ht="14.7" thickBot="1" x14ac:dyDescent="0.6">
      <c r="A4" s="18" t="s">
        <v>327</v>
      </c>
      <c r="B4" s="19">
        <v>0.76300000000000001</v>
      </c>
      <c r="C4" s="19">
        <v>0.5</v>
      </c>
      <c r="D4" s="19">
        <v>0.60399999999999998</v>
      </c>
      <c r="E4" s="19"/>
      <c r="F4" s="19"/>
      <c r="G4" s="20"/>
    </row>
    <row r="5" spans="1:7" ht="14.7" thickBot="1" x14ac:dyDescent="0.6">
      <c r="A5" s="18" t="s">
        <v>328</v>
      </c>
      <c r="B5" s="19">
        <v>0.82899999999999996</v>
      </c>
      <c r="C5" s="19">
        <v>0.60699999999999998</v>
      </c>
      <c r="D5" s="19">
        <v>0.70099999999999996</v>
      </c>
      <c r="E5" s="19"/>
      <c r="F5" s="19"/>
      <c r="G5" s="20"/>
    </row>
    <row r="6" spans="1:7" ht="14.7" thickBot="1" x14ac:dyDescent="0.6">
      <c r="A6" s="18" t="s">
        <v>295</v>
      </c>
      <c r="B6" s="19">
        <v>0.38479999999999998</v>
      </c>
      <c r="C6" s="19">
        <v>0.78520000000000001</v>
      </c>
      <c r="D6" s="19">
        <v>0.51649999999999996</v>
      </c>
      <c r="E6" s="19" t="s">
        <v>304</v>
      </c>
      <c r="F6" s="19"/>
      <c r="G6" s="20"/>
    </row>
    <row r="7" spans="1:7" ht="14.7" thickBot="1" x14ac:dyDescent="0.6">
      <c r="A7" s="18" t="s">
        <v>296</v>
      </c>
      <c r="B7" s="19">
        <v>0.40250000000000002</v>
      </c>
      <c r="C7" s="19">
        <v>0.85899999999999999</v>
      </c>
      <c r="D7" s="19">
        <v>0.54820000000000002</v>
      </c>
      <c r="E7" s="19" t="s">
        <v>304</v>
      </c>
      <c r="F7" s="19"/>
      <c r="G7" s="20"/>
    </row>
    <row r="8" spans="1:7" ht="14.7" thickBot="1" x14ac:dyDescent="0.6">
      <c r="A8" s="18" t="s">
        <v>297</v>
      </c>
      <c r="B8" s="19">
        <v>0.81030000000000002</v>
      </c>
      <c r="C8" s="19">
        <v>0.63219999999999998</v>
      </c>
      <c r="D8" s="19">
        <v>0.69879999999999998</v>
      </c>
      <c r="E8" s="19" t="s">
        <v>304</v>
      </c>
      <c r="F8" s="19"/>
      <c r="G8" s="20"/>
    </row>
    <row r="9" spans="1:7" ht="14.7" thickBot="1" x14ac:dyDescent="0.6">
      <c r="A9" s="18" t="s">
        <v>298</v>
      </c>
      <c r="B9" s="19">
        <v>0.63560000000000005</v>
      </c>
      <c r="C9" s="19">
        <v>0.5474</v>
      </c>
      <c r="D9" s="19">
        <v>0.58819999999999995</v>
      </c>
      <c r="E9" s="19" t="s">
        <v>304</v>
      </c>
      <c r="F9" s="19"/>
      <c r="G9" s="20"/>
    </row>
    <row r="10" spans="1:7" ht="14.7" thickBot="1" x14ac:dyDescent="0.6">
      <c r="A10" s="18" t="s">
        <v>299</v>
      </c>
      <c r="B10" s="19">
        <v>0.6321</v>
      </c>
      <c r="C10" s="19">
        <v>0.53390000000000004</v>
      </c>
      <c r="D10" s="19">
        <v>0.57889999999999997</v>
      </c>
      <c r="E10" s="19" t="s">
        <v>304</v>
      </c>
      <c r="F10" s="19"/>
      <c r="G10" s="20"/>
    </row>
    <row r="11" spans="1:7" ht="14.7" thickBot="1" x14ac:dyDescent="0.6">
      <c r="A11" s="18" t="s">
        <v>300</v>
      </c>
      <c r="B11" s="19">
        <v>0.98829999999999996</v>
      </c>
      <c r="C11" s="19">
        <v>0.55549999999999999</v>
      </c>
      <c r="D11" s="19">
        <v>0.71130000000000004</v>
      </c>
      <c r="E11" s="19" t="s">
        <v>304</v>
      </c>
      <c r="F11" s="19"/>
      <c r="G11" s="20"/>
    </row>
    <row r="12" spans="1:7" ht="14.7" thickBot="1" x14ac:dyDescent="0.6">
      <c r="A12" s="18" t="s">
        <v>301</v>
      </c>
      <c r="B12" s="19">
        <v>0.79869999999999997</v>
      </c>
      <c r="C12" s="19">
        <v>0.83</v>
      </c>
      <c r="D12" s="19">
        <v>0.81410000000000005</v>
      </c>
      <c r="E12" s="19" t="s">
        <v>304</v>
      </c>
      <c r="F12" s="19"/>
      <c r="G12" s="20"/>
    </row>
    <row r="13" spans="1:7" ht="14.7" thickBot="1" x14ac:dyDescent="0.6">
      <c r="A13" s="18" t="s">
        <v>302</v>
      </c>
      <c r="B13" s="19">
        <v>0.33829999999999999</v>
      </c>
      <c r="C13" s="19">
        <v>0.88880000000000003</v>
      </c>
      <c r="D13" s="19">
        <v>0.49009999999999998</v>
      </c>
      <c r="E13" s="19" t="s">
        <v>304</v>
      </c>
      <c r="F13" s="19"/>
      <c r="G13" s="20"/>
    </row>
    <row r="14" spans="1:7" ht="14.7" thickBot="1" x14ac:dyDescent="0.6">
      <c r="A14" s="18" t="s">
        <v>303</v>
      </c>
      <c r="B14" s="19">
        <v>0.79869999999999997</v>
      </c>
      <c r="C14" s="19">
        <v>0.79869999999999997</v>
      </c>
      <c r="D14" s="19">
        <v>0.79869999999999997</v>
      </c>
      <c r="E14" s="19" t="s">
        <v>304</v>
      </c>
      <c r="F14" s="19"/>
      <c r="G14" s="20"/>
    </row>
    <row r="15" spans="1:7" ht="14.7" thickBot="1" x14ac:dyDescent="0.6">
      <c r="A15" s="18" t="s">
        <v>305</v>
      </c>
      <c r="B15" s="19">
        <v>0.31</v>
      </c>
      <c r="C15" s="19">
        <v>0.28000000000000003</v>
      </c>
      <c r="D15" s="19">
        <v>0.33</v>
      </c>
      <c r="E15" s="19" t="s">
        <v>306</v>
      </c>
      <c r="F15" s="19" t="s">
        <v>308</v>
      </c>
      <c r="G15" s="20" t="s">
        <v>323</v>
      </c>
    </row>
    <row r="16" spans="1:7" ht="14.7" thickBot="1" x14ac:dyDescent="0.6">
      <c r="A16" s="18" t="s">
        <v>309</v>
      </c>
      <c r="B16" s="19">
        <v>0.4</v>
      </c>
      <c r="C16" s="19">
        <v>0.49</v>
      </c>
      <c r="D16" s="19">
        <v>0.44</v>
      </c>
      <c r="E16" s="19" t="s">
        <v>306</v>
      </c>
      <c r="F16" s="19" t="s">
        <v>308</v>
      </c>
      <c r="G16" s="20"/>
    </row>
    <row r="17" spans="1:7" ht="14.7" thickBot="1" x14ac:dyDescent="0.6">
      <c r="A17" s="18" t="s">
        <v>310</v>
      </c>
      <c r="B17" s="19">
        <v>0.43</v>
      </c>
      <c r="C17" s="19">
        <v>0.1</v>
      </c>
      <c r="D17" s="19">
        <v>0.17</v>
      </c>
      <c r="E17" s="19" t="s">
        <v>306</v>
      </c>
      <c r="F17" s="19" t="s">
        <v>308</v>
      </c>
      <c r="G17" s="20"/>
    </row>
    <row r="18" spans="1:7" ht="14.7" thickBot="1" x14ac:dyDescent="0.6">
      <c r="A18" s="18" t="s">
        <v>311</v>
      </c>
      <c r="B18" s="19">
        <v>0.31</v>
      </c>
      <c r="C18" s="19">
        <v>0.44</v>
      </c>
      <c r="D18" s="19">
        <v>0.36</v>
      </c>
      <c r="E18" s="19" t="s">
        <v>306</v>
      </c>
      <c r="F18" s="19" t="s">
        <v>308</v>
      </c>
      <c r="G18" s="20"/>
    </row>
    <row r="19" spans="1:7" ht="14.7" thickBot="1" x14ac:dyDescent="0.6">
      <c r="A19" s="18" t="s">
        <v>312</v>
      </c>
      <c r="B19" s="19">
        <v>0.67</v>
      </c>
      <c r="C19" s="19">
        <v>0.39</v>
      </c>
      <c r="D19" s="19">
        <v>0.49</v>
      </c>
      <c r="E19" s="19" t="s">
        <v>306</v>
      </c>
      <c r="F19" s="19" t="s">
        <v>308</v>
      </c>
      <c r="G19" s="20"/>
    </row>
    <row r="20" spans="1:7" ht="14.7" thickBot="1" x14ac:dyDescent="0.6">
      <c r="A20" s="18" t="s">
        <v>313</v>
      </c>
      <c r="B20" s="19">
        <v>0.72</v>
      </c>
      <c r="C20" s="19">
        <v>0.28999999999999998</v>
      </c>
      <c r="D20" s="19">
        <v>0.41</v>
      </c>
      <c r="E20" s="19" t="s">
        <v>306</v>
      </c>
      <c r="F20" s="19" t="s">
        <v>308</v>
      </c>
      <c r="G20" s="20"/>
    </row>
    <row r="21" spans="1:7" ht="14.7" thickBot="1" x14ac:dyDescent="0.6">
      <c r="A21" s="18" t="s">
        <v>314</v>
      </c>
      <c r="B21" s="19">
        <v>0.55000000000000004</v>
      </c>
      <c r="C21" s="19">
        <v>0.15</v>
      </c>
      <c r="D21" s="19">
        <v>0.24</v>
      </c>
      <c r="E21" s="19" t="s">
        <v>306</v>
      </c>
      <c r="F21" s="19" t="s">
        <v>308</v>
      </c>
      <c r="G21" s="20"/>
    </row>
    <row r="22" spans="1:7" ht="14.7" thickBot="1" x14ac:dyDescent="0.6">
      <c r="A22" s="18" t="s">
        <v>315</v>
      </c>
      <c r="B22" s="19">
        <v>0.74</v>
      </c>
      <c r="C22" s="19">
        <v>0.4</v>
      </c>
      <c r="D22" s="19">
        <v>0.52</v>
      </c>
      <c r="E22" s="19" t="s">
        <v>306</v>
      </c>
      <c r="F22" s="19" t="s">
        <v>308</v>
      </c>
      <c r="G22" s="20"/>
    </row>
    <row r="23" spans="1:7" ht="14.7" thickBot="1" x14ac:dyDescent="0.6">
      <c r="A23" s="18" t="s">
        <v>316</v>
      </c>
      <c r="B23" s="19">
        <v>0.51</v>
      </c>
      <c r="C23" s="19">
        <v>0.36</v>
      </c>
      <c r="D23" s="19">
        <v>0.43</v>
      </c>
      <c r="E23" s="19" t="s">
        <v>306</v>
      </c>
      <c r="F23" s="19" t="s">
        <v>308</v>
      </c>
      <c r="G23" s="20"/>
    </row>
    <row r="24" spans="1:7" ht="14.7" thickBot="1" x14ac:dyDescent="0.6">
      <c r="A24" s="18" t="s">
        <v>317</v>
      </c>
      <c r="B24" s="19">
        <v>0.43</v>
      </c>
      <c r="C24" s="19">
        <v>0.54</v>
      </c>
      <c r="D24" s="19">
        <v>0.48</v>
      </c>
      <c r="E24" s="19" t="s">
        <v>306</v>
      </c>
      <c r="F24" s="19" t="s">
        <v>308</v>
      </c>
      <c r="G24" s="20"/>
    </row>
    <row r="25" spans="1:7" ht="14.7" thickBot="1" x14ac:dyDescent="0.6">
      <c r="A25" s="18" t="s">
        <v>318</v>
      </c>
      <c r="B25" s="19">
        <v>0.8</v>
      </c>
      <c r="C25" s="19">
        <v>0.78</v>
      </c>
      <c r="D25" s="19">
        <v>0.79</v>
      </c>
      <c r="E25" s="19" t="s">
        <v>306</v>
      </c>
      <c r="F25" s="19" t="s">
        <v>308</v>
      </c>
      <c r="G25" s="20"/>
    </row>
    <row r="26" spans="1:7" ht="14.7" thickBot="1" x14ac:dyDescent="0.6">
      <c r="A26" s="18" t="s">
        <v>319</v>
      </c>
      <c r="B26" s="19">
        <v>0.91</v>
      </c>
      <c r="C26" s="19">
        <v>0.8</v>
      </c>
      <c r="D26" s="19">
        <v>0.85</v>
      </c>
      <c r="E26" s="19" t="s">
        <v>306</v>
      </c>
      <c r="F26" s="19" t="s">
        <v>308</v>
      </c>
      <c r="G26" s="20"/>
    </row>
    <row r="27" spans="1:7" ht="14.7" thickBot="1" x14ac:dyDescent="0.6">
      <c r="A27" s="18" t="s">
        <v>321</v>
      </c>
      <c r="B27" s="19">
        <v>0.69499999999999995</v>
      </c>
      <c r="C27" s="19">
        <v>0.877</v>
      </c>
      <c r="D27" s="19">
        <v>0.78</v>
      </c>
      <c r="E27" s="19" t="s">
        <v>320</v>
      </c>
      <c r="F27" s="19"/>
      <c r="G27" s="20" t="s">
        <v>329</v>
      </c>
    </row>
    <row r="28" spans="1:7" ht="14.7" thickBot="1" x14ac:dyDescent="0.6">
      <c r="A28" s="18" t="s">
        <v>310</v>
      </c>
      <c r="B28" s="19">
        <v>0.53029999999999999</v>
      </c>
      <c r="C28" s="19">
        <v>0.96779999999999999</v>
      </c>
      <c r="D28" s="19">
        <v>0.69</v>
      </c>
      <c r="E28" s="19" t="s">
        <v>320</v>
      </c>
      <c r="F28" s="19"/>
      <c r="G28" s="20"/>
    </row>
    <row r="29" spans="1:7" ht="14.7" thickBot="1" x14ac:dyDescent="0.6">
      <c r="A29" s="21" t="s">
        <v>322</v>
      </c>
      <c r="B29" s="22">
        <v>0.63780000000000003</v>
      </c>
      <c r="C29" s="22">
        <v>0.9425</v>
      </c>
      <c r="D29" s="22">
        <v>0.76</v>
      </c>
      <c r="E29" s="22" t="s">
        <v>320</v>
      </c>
      <c r="F29" s="22"/>
      <c r="G29" s="23"/>
    </row>
    <row r="30" spans="1:7" ht="15" thickTop="1" thickBot="1" x14ac:dyDescent="0.6">
      <c r="A30" s="12"/>
      <c r="B30" s="13"/>
      <c r="C30" s="13"/>
      <c r="D30" s="13"/>
      <c r="E30" s="13"/>
      <c r="F30" s="13"/>
      <c r="G30" s="14"/>
    </row>
    <row r="31" spans="1:7" ht="14.7" thickBot="1" x14ac:dyDescent="0.6">
      <c r="A31" s="21" t="s">
        <v>322</v>
      </c>
      <c r="B31" s="22">
        <v>0.63780000000000003</v>
      </c>
      <c r="C31" s="22">
        <v>0.9425</v>
      </c>
      <c r="D31" s="22">
        <v>0.76</v>
      </c>
      <c r="E31" s="22" t="s">
        <v>320</v>
      </c>
      <c r="F31" s="22"/>
      <c r="G31" s="23"/>
    </row>
    <row r="32" spans="1:7" ht="15" thickTop="1" thickBot="1" x14ac:dyDescent="0.6">
      <c r="A32" s="18" t="s">
        <v>305</v>
      </c>
      <c r="B32" s="19">
        <v>0.31</v>
      </c>
      <c r="C32" s="19">
        <v>0.28000000000000003</v>
      </c>
      <c r="D32" s="19">
        <v>0.33</v>
      </c>
      <c r="E32" s="19" t="s">
        <v>306</v>
      </c>
      <c r="F32" s="19" t="s">
        <v>308</v>
      </c>
      <c r="G32" s="20" t="s">
        <v>323</v>
      </c>
    </row>
    <row r="33" spans="1:7" ht="14.7" thickBot="1" x14ac:dyDescent="0.6">
      <c r="A33" s="18" t="s">
        <v>325</v>
      </c>
      <c r="B33" s="19">
        <v>0.4</v>
      </c>
      <c r="C33" s="19">
        <v>0.216</v>
      </c>
      <c r="D33" s="19">
        <v>0.28100000000000003</v>
      </c>
      <c r="E33" s="19"/>
      <c r="F33" s="19"/>
      <c r="G33" s="20"/>
    </row>
    <row r="34" spans="1:7" ht="14.7" thickBot="1" x14ac:dyDescent="0.6">
      <c r="A34" s="18" t="s">
        <v>326</v>
      </c>
      <c r="B34" s="19">
        <v>0.61899999999999999</v>
      </c>
      <c r="C34" s="19">
        <v>0.44800000000000001</v>
      </c>
      <c r="D34" s="19">
        <v>0.52</v>
      </c>
      <c r="E34" s="19"/>
      <c r="F34" s="19"/>
      <c r="G34" s="20"/>
    </row>
    <row r="35" spans="1:7" ht="14.7" thickBot="1" x14ac:dyDescent="0.6">
      <c r="A35" s="18" t="s">
        <v>327</v>
      </c>
      <c r="B35" s="19">
        <v>0.76300000000000001</v>
      </c>
      <c r="C35" s="19">
        <v>0.5</v>
      </c>
      <c r="D35" s="19">
        <v>0.60399999999999998</v>
      </c>
      <c r="E35" s="19"/>
      <c r="F35" s="19"/>
      <c r="G35" s="20"/>
    </row>
    <row r="36" spans="1:7" ht="14.7" thickBot="1" x14ac:dyDescent="0.6">
      <c r="A36" s="18" t="s">
        <v>328</v>
      </c>
      <c r="B36" s="19">
        <v>0.82899999999999996</v>
      </c>
      <c r="C36" s="19">
        <v>0.60699999999999998</v>
      </c>
      <c r="D36" s="19">
        <v>0.70099999999999996</v>
      </c>
      <c r="E36" s="19"/>
      <c r="F36" s="19"/>
      <c r="G36" s="20"/>
    </row>
  </sheetData>
  <conditionalFormatting sqref="B1:B30 B37:B1048576">
    <cfRule type="colorScale" priority="15">
      <colorScale>
        <cfvo type="min"/>
        <cfvo type="percentile" val="50"/>
        <cfvo type="max"/>
        <color rgb="FFF8696B"/>
        <color rgb="FFFFEB84"/>
        <color rgb="FF63BE7B"/>
      </colorScale>
    </cfRule>
  </conditionalFormatting>
  <conditionalFormatting sqref="C1:C30 C37:C1048576">
    <cfRule type="colorScale" priority="14">
      <colorScale>
        <cfvo type="min"/>
        <cfvo type="percentile" val="50"/>
        <cfvo type="max"/>
        <color rgb="FFF8696B"/>
        <color rgb="FFFFEB84"/>
        <color rgb="FF63BE7B"/>
      </colorScale>
    </cfRule>
  </conditionalFormatting>
  <conditionalFormatting sqref="D1:D30 D37:D1048576">
    <cfRule type="colorScale" priority="13">
      <colorScale>
        <cfvo type="min"/>
        <cfvo type="percentile" val="50"/>
        <cfvo type="max"/>
        <color rgb="FFF8696B"/>
        <color rgb="FFFFEB84"/>
        <color rgb="FF63BE7B"/>
      </colorScale>
    </cfRule>
  </conditionalFormatting>
  <conditionalFormatting sqref="B31">
    <cfRule type="colorScale" priority="12">
      <colorScale>
        <cfvo type="min"/>
        <cfvo type="percentile" val="50"/>
        <cfvo type="max"/>
        <color rgb="FFF8696B"/>
        <color rgb="FFFFEB84"/>
        <color rgb="FF63BE7B"/>
      </colorScale>
    </cfRule>
  </conditionalFormatting>
  <conditionalFormatting sqref="C31">
    <cfRule type="colorScale" priority="11">
      <colorScale>
        <cfvo type="min"/>
        <cfvo type="percentile" val="50"/>
        <cfvo type="max"/>
        <color rgb="FFF8696B"/>
        <color rgb="FFFFEB84"/>
        <color rgb="FF63BE7B"/>
      </colorScale>
    </cfRule>
  </conditionalFormatting>
  <conditionalFormatting sqref="D31">
    <cfRule type="colorScale" priority="10">
      <colorScale>
        <cfvo type="min"/>
        <cfvo type="percentile" val="50"/>
        <cfvo type="max"/>
        <color rgb="FFF8696B"/>
        <color rgb="FFFFEB84"/>
        <color rgb="FF63BE7B"/>
      </colorScale>
    </cfRule>
  </conditionalFormatting>
  <conditionalFormatting sqref="B32">
    <cfRule type="colorScale" priority="9">
      <colorScale>
        <cfvo type="min"/>
        <cfvo type="percentile" val="50"/>
        <cfvo type="max"/>
        <color rgb="FFF8696B"/>
        <color rgb="FFFFEB84"/>
        <color rgb="FF63BE7B"/>
      </colorScale>
    </cfRule>
  </conditionalFormatting>
  <conditionalFormatting sqref="C32">
    <cfRule type="colorScale" priority="8">
      <colorScale>
        <cfvo type="min"/>
        <cfvo type="percentile" val="50"/>
        <cfvo type="max"/>
        <color rgb="FFF8696B"/>
        <color rgb="FFFFEB84"/>
        <color rgb="FF63BE7B"/>
      </colorScale>
    </cfRule>
  </conditionalFormatting>
  <conditionalFormatting sqref="D32">
    <cfRule type="colorScale" priority="7">
      <colorScale>
        <cfvo type="min"/>
        <cfvo type="percentile" val="50"/>
        <cfvo type="max"/>
        <color rgb="FFF8696B"/>
        <color rgb="FFFFEB84"/>
        <color rgb="FF63BE7B"/>
      </colorScale>
    </cfRule>
  </conditionalFormatting>
  <conditionalFormatting sqref="B33:B36">
    <cfRule type="colorScale" priority="6">
      <colorScale>
        <cfvo type="min"/>
        <cfvo type="percentile" val="50"/>
        <cfvo type="max"/>
        <color rgb="FFF8696B"/>
        <color rgb="FFFFEB84"/>
        <color rgb="FF63BE7B"/>
      </colorScale>
    </cfRule>
  </conditionalFormatting>
  <conditionalFormatting sqref="C33:C36">
    <cfRule type="colorScale" priority="5">
      <colorScale>
        <cfvo type="min"/>
        <cfvo type="percentile" val="50"/>
        <cfvo type="max"/>
        <color rgb="FFF8696B"/>
        <color rgb="FFFFEB84"/>
        <color rgb="FF63BE7B"/>
      </colorScale>
    </cfRule>
  </conditionalFormatting>
  <conditionalFormatting sqref="D33:D36">
    <cfRule type="colorScale" priority="4">
      <colorScale>
        <cfvo type="min"/>
        <cfvo type="percentile" val="50"/>
        <cfvo type="max"/>
        <color rgb="FFF8696B"/>
        <color rgb="FFFFEB84"/>
        <color rgb="FF63BE7B"/>
      </colorScale>
    </cfRule>
  </conditionalFormatting>
  <conditionalFormatting sqref="B31:B36">
    <cfRule type="colorScale" priority="3">
      <colorScale>
        <cfvo type="min"/>
        <cfvo type="percentile" val="50"/>
        <cfvo type="max"/>
        <color rgb="FFF8696B"/>
        <color rgb="FFFFEB84"/>
        <color rgb="FF63BE7B"/>
      </colorScale>
    </cfRule>
  </conditionalFormatting>
  <conditionalFormatting sqref="C31:C36">
    <cfRule type="colorScale" priority="2">
      <colorScale>
        <cfvo type="min"/>
        <cfvo type="percentile" val="50"/>
        <cfvo type="max"/>
        <color rgb="FFF8696B"/>
        <color rgb="FFFFEB84"/>
        <color rgb="FF63BE7B"/>
      </colorScale>
    </cfRule>
  </conditionalFormatting>
  <conditionalFormatting sqref="D31:D3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Seroja__place_context_100randro</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Rome</dc:creator>
  <cp:lastModifiedBy>S Rome</cp:lastModifiedBy>
  <dcterms:created xsi:type="dcterms:W3CDTF">2021-12-12T05:10:32Z</dcterms:created>
  <dcterms:modified xsi:type="dcterms:W3CDTF">2021-12-15T20:41:30Z</dcterms:modified>
</cp:coreProperties>
</file>