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540A4024-8BDF-40CD-AF5C-931855EDEF51}" xr6:coauthVersionLast="44" xr6:coauthVersionMax="44" xr10:uidLastSave="{00000000-0000-0000-0000-000000000000}"/>
  <bookViews>
    <workbookView xWindow="-108" yWindow="-108" windowWidth="19416" windowHeight="10416" xr2:uid="{00000000-000D-0000-FFFF-FFFF00000000}"/>
  </bookViews>
  <sheets>
    <sheet name="read me" sheetId="4" r:id="rId1"/>
    <sheet name="4択入力" sheetId="1" state="hidden" r:id="rId2"/>
    <sheet name="筆記入力" sheetId="5" state="hidden" r:id="rId3"/>
    <sheet name="4択問題" sheetId="2" r:id="rId4"/>
    <sheet name="筆記問題" sheetId="6" r:id="rId5"/>
    <sheet name="解答（印刷用）" sheetId="3" r:id="rId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5" l="1"/>
  <c r="F117" i="5"/>
  <c r="F118" i="5"/>
  <c r="F119" i="5"/>
  <c r="F120" i="5"/>
  <c r="J116" i="1"/>
  <c r="J117" i="1"/>
  <c r="J118" i="1"/>
  <c r="J119" i="1"/>
  <c r="J120" i="1"/>
  <c r="J52" i="3"/>
  <c r="I52" i="3"/>
  <c r="H52" i="3"/>
  <c r="G52" i="3"/>
  <c r="F52" i="3"/>
  <c r="E52" i="3"/>
  <c r="D52" i="3"/>
  <c r="C52" i="3"/>
  <c r="B52" i="3"/>
  <c r="A52" i="3"/>
  <c r="J50" i="3"/>
  <c r="I50" i="3"/>
  <c r="H50" i="3"/>
  <c r="G50" i="3"/>
  <c r="F50" i="3"/>
  <c r="E50" i="3"/>
  <c r="D50" i="3"/>
  <c r="C50" i="3"/>
  <c r="B50" i="3"/>
  <c r="A50" i="3"/>
  <c r="J48" i="3"/>
  <c r="I48" i="3"/>
  <c r="H48" i="3"/>
  <c r="G48" i="3"/>
  <c r="F48" i="3"/>
  <c r="E48" i="3"/>
  <c r="D48" i="3"/>
  <c r="C48" i="3"/>
  <c r="B48" i="3"/>
  <c r="A48" i="3"/>
  <c r="J46" i="3"/>
  <c r="I46" i="3"/>
  <c r="H46" i="3"/>
  <c r="G46" i="3"/>
  <c r="F46" i="3"/>
  <c r="E46" i="3"/>
  <c r="D46" i="3"/>
  <c r="C46" i="3"/>
  <c r="B46" i="3"/>
  <c r="A46" i="3"/>
  <c r="J44" i="3"/>
  <c r="I44" i="3"/>
  <c r="H44" i="3"/>
  <c r="G44" i="3"/>
  <c r="F44" i="3"/>
  <c r="E44" i="3"/>
  <c r="D44" i="3"/>
  <c r="C44" i="3"/>
  <c r="B44" i="3"/>
  <c r="A44" i="3"/>
  <c r="J42" i="3"/>
  <c r="I42" i="3"/>
  <c r="H42" i="3"/>
  <c r="G42" i="3"/>
  <c r="F42" i="3"/>
  <c r="E42" i="3"/>
  <c r="D42" i="3"/>
  <c r="C42" i="3"/>
  <c r="B42" i="3"/>
  <c r="A42" i="3"/>
  <c r="J40" i="3"/>
  <c r="I40" i="3"/>
  <c r="H40" i="3"/>
  <c r="G40" i="3"/>
  <c r="F40" i="3"/>
  <c r="E40" i="3"/>
  <c r="D40" i="3"/>
  <c r="C40" i="3"/>
  <c r="B40" i="3"/>
  <c r="A40" i="3"/>
  <c r="J38" i="3"/>
  <c r="I38" i="3"/>
  <c r="H38" i="3"/>
  <c r="G38" i="3"/>
  <c r="F38" i="3"/>
  <c r="E38" i="3"/>
  <c r="D38" i="3"/>
  <c r="C38" i="3"/>
  <c r="B38" i="3"/>
  <c r="A38" i="3"/>
  <c r="J36" i="3"/>
  <c r="I36" i="3"/>
  <c r="H36" i="3"/>
  <c r="G36" i="3"/>
  <c r="F36" i="3"/>
  <c r="E36" i="3"/>
  <c r="D36" i="3"/>
  <c r="C36" i="3"/>
  <c r="B36" i="3"/>
  <c r="A36" i="3"/>
  <c r="B34" i="3"/>
  <c r="C34" i="3"/>
  <c r="D34" i="3"/>
  <c r="E34" i="3"/>
  <c r="F34" i="3"/>
  <c r="G34" i="3"/>
  <c r="H34" i="3"/>
  <c r="I34" i="3"/>
  <c r="J34" i="3"/>
  <c r="A34" i="3"/>
  <c r="F151" i="6"/>
  <c r="B61" i="6"/>
  <c r="D61" i="6"/>
  <c r="E61" i="6"/>
  <c r="B62" i="6"/>
  <c r="D62" i="6"/>
  <c r="E62" i="6"/>
  <c r="B63" i="6"/>
  <c r="B64" i="6"/>
  <c r="B65" i="6"/>
  <c r="D54" i="6"/>
  <c r="E54" i="6"/>
  <c r="D55" i="6"/>
  <c r="E55" i="6"/>
  <c r="D56" i="6"/>
  <c r="E56" i="6"/>
  <c r="D57" i="6"/>
  <c r="E57" i="6"/>
  <c r="D58" i="6"/>
  <c r="E58" i="6"/>
  <c r="D59" i="6"/>
  <c r="E59" i="6"/>
  <c r="D60" i="6"/>
  <c r="E60"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D130" i="6"/>
  <c r="E130" i="6"/>
  <c r="D131"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52" i="6"/>
  <c r="E52" i="6"/>
  <c r="D53" i="6"/>
  <c r="E53" i="6"/>
  <c r="E51" i="6"/>
  <c r="D51" i="6"/>
  <c r="B53" i="6"/>
  <c r="B54" i="6"/>
  <c r="B55" i="6"/>
  <c r="B56" i="6"/>
  <c r="B57" i="6"/>
  <c r="B58" i="6"/>
  <c r="B59" i="6"/>
  <c r="B60"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52" i="6"/>
  <c r="B51" i="6"/>
  <c r="F115" i="5"/>
  <c r="F114" i="5"/>
  <c r="F113" i="5"/>
  <c r="F112" i="5"/>
  <c r="F111" i="5"/>
  <c r="F110" i="5"/>
  <c r="F109" i="5"/>
  <c r="F108" i="5"/>
  <c r="F107" i="5"/>
  <c r="F106" i="5"/>
  <c r="F105" i="5"/>
  <c r="F104" i="5"/>
  <c r="B51" i="2"/>
  <c r="J30" i="3"/>
  <c r="J31" i="3" s="1"/>
  <c r="I30" i="3"/>
  <c r="I31" i="3" s="1"/>
  <c r="H30" i="3"/>
  <c r="H31" i="3" s="1"/>
  <c r="G30" i="3"/>
  <c r="G31" i="3" s="1"/>
  <c r="F30" i="3"/>
  <c r="F31" i="3" s="1"/>
  <c r="E30" i="3"/>
  <c r="E31" i="3" s="1"/>
  <c r="D30" i="3"/>
  <c r="D31" i="3" s="1"/>
  <c r="C30" i="3"/>
  <c r="C31" i="3" s="1"/>
  <c r="B30" i="3"/>
  <c r="B31" i="3" s="1"/>
  <c r="A30" i="3"/>
  <c r="A31" i="3" s="1"/>
  <c r="J27" i="3"/>
  <c r="J28" i="3" s="1"/>
  <c r="I27" i="3"/>
  <c r="I28" i="3" s="1"/>
  <c r="H27" i="3"/>
  <c r="H28" i="3" s="1"/>
  <c r="G27" i="3"/>
  <c r="G28" i="3" s="1"/>
  <c r="F27" i="3"/>
  <c r="F28" i="3" s="1"/>
  <c r="E27" i="3"/>
  <c r="E28" i="3" s="1"/>
  <c r="D27" i="3"/>
  <c r="D28" i="3" s="1"/>
  <c r="C27" i="3"/>
  <c r="C28" i="3" s="1"/>
  <c r="B27" i="3"/>
  <c r="B28" i="3" s="1"/>
  <c r="A27" i="3"/>
  <c r="A28" i="3" s="1"/>
  <c r="J24" i="3"/>
  <c r="J25" i="3" s="1"/>
  <c r="I24" i="3"/>
  <c r="I25" i="3" s="1"/>
  <c r="H24" i="3"/>
  <c r="H25" i="3" s="1"/>
  <c r="G24" i="3"/>
  <c r="G25" i="3" s="1"/>
  <c r="F24" i="3"/>
  <c r="F25" i="3" s="1"/>
  <c r="E24" i="3"/>
  <c r="E25" i="3" s="1"/>
  <c r="D24" i="3"/>
  <c r="D25" i="3" s="1"/>
  <c r="C24" i="3"/>
  <c r="C25" i="3" s="1"/>
  <c r="B24" i="3"/>
  <c r="B25" i="3" s="1"/>
  <c r="A24" i="3"/>
  <c r="A25" i="3" s="1"/>
  <c r="J21" i="3"/>
  <c r="J22" i="3" s="1"/>
  <c r="I21" i="3"/>
  <c r="I22" i="3" s="1"/>
  <c r="H21" i="3"/>
  <c r="H22" i="3" s="1"/>
  <c r="G21" i="3"/>
  <c r="G22" i="3" s="1"/>
  <c r="F21" i="3"/>
  <c r="F22" i="3" s="1"/>
  <c r="E21" i="3"/>
  <c r="E22" i="3" s="1"/>
  <c r="D21" i="3"/>
  <c r="D22" i="3" s="1"/>
  <c r="C21" i="3"/>
  <c r="C22" i="3" s="1"/>
  <c r="B21" i="3"/>
  <c r="B22" i="3" s="1"/>
  <c r="A21" i="3"/>
  <c r="A22" i="3" s="1"/>
  <c r="J18" i="3"/>
  <c r="J19" i="3" s="1"/>
  <c r="I18" i="3"/>
  <c r="I19" i="3" s="1"/>
  <c r="H18" i="3"/>
  <c r="H19" i="3" s="1"/>
  <c r="G18" i="3"/>
  <c r="G19" i="3" s="1"/>
  <c r="F18" i="3"/>
  <c r="F19" i="3" s="1"/>
  <c r="E18" i="3"/>
  <c r="E19" i="3" s="1"/>
  <c r="D18" i="3"/>
  <c r="D19" i="3" s="1"/>
  <c r="C18" i="3"/>
  <c r="C19" i="3" s="1"/>
  <c r="B18" i="3"/>
  <c r="B19" i="3" s="1"/>
  <c r="A18" i="3"/>
  <c r="A19" i="3" s="1"/>
  <c r="J15" i="3"/>
  <c r="J16" i="3" s="1"/>
  <c r="I15" i="3"/>
  <c r="I16" i="3" s="1"/>
  <c r="H15" i="3"/>
  <c r="H16" i="3" s="1"/>
  <c r="G15" i="3"/>
  <c r="G16" i="3" s="1"/>
  <c r="F15" i="3"/>
  <c r="F16" i="3" s="1"/>
  <c r="E15" i="3"/>
  <c r="E16" i="3" s="1"/>
  <c r="D15" i="3"/>
  <c r="D16" i="3" s="1"/>
  <c r="C15" i="3"/>
  <c r="C16" i="3" s="1"/>
  <c r="B15" i="3"/>
  <c r="B16" i="3" s="1"/>
  <c r="A15" i="3"/>
  <c r="A16" i="3" s="1"/>
  <c r="J12" i="3"/>
  <c r="J13" i="3" s="1"/>
  <c r="I12" i="3"/>
  <c r="I13" i="3" s="1"/>
  <c r="H12" i="3"/>
  <c r="H13" i="3" s="1"/>
  <c r="G12" i="3"/>
  <c r="G13" i="3" s="1"/>
  <c r="F12" i="3"/>
  <c r="F13" i="3" s="1"/>
  <c r="E12" i="3"/>
  <c r="E13" i="3" s="1"/>
  <c r="D12" i="3"/>
  <c r="D13" i="3" s="1"/>
  <c r="C12" i="3"/>
  <c r="C13" i="3" s="1"/>
  <c r="B12" i="3"/>
  <c r="B13" i="3" s="1"/>
  <c r="A12" i="3"/>
  <c r="A13" i="3" s="1"/>
  <c r="J9" i="3"/>
  <c r="J10" i="3" s="1"/>
  <c r="I9" i="3"/>
  <c r="I10" i="3" s="1"/>
  <c r="H9" i="3"/>
  <c r="H10" i="3" s="1"/>
  <c r="G9" i="3"/>
  <c r="G10" i="3" s="1"/>
  <c r="F9" i="3"/>
  <c r="F10" i="3" s="1"/>
  <c r="E9" i="3"/>
  <c r="E10" i="3" s="1"/>
  <c r="D9" i="3"/>
  <c r="D10" i="3" s="1"/>
  <c r="C9" i="3"/>
  <c r="C10" i="3" s="1"/>
  <c r="B9" i="3"/>
  <c r="B10" i="3" s="1"/>
  <c r="A9" i="3"/>
  <c r="A10" i="3" s="1"/>
  <c r="J6" i="3"/>
  <c r="J7" i="3" s="1"/>
  <c r="I6" i="3"/>
  <c r="I7" i="3" s="1"/>
  <c r="H6" i="3"/>
  <c r="H7" i="3" s="1"/>
  <c r="G6" i="3"/>
  <c r="G7" i="3" s="1"/>
  <c r="F6" i="3"/>
  <c r="F7" i="3" s="1"/>
  <c r="E6" i="3"/>
  <c r="E7" i="3" s="1"/>
  <c r="D6" i="3"/>
  <c r="D7" i="3" s="1"/>
  <c r="C6" i="3"/>
  <c r="C7" i="3" s="1"/>
  <c r="B6" i="3"/>
  <c r="B7" i="3" s="1"/>
  <c r="A6" i="3"/>
  <c r="A7" i="3" s="1"/>
  <c r="B3" i="3"/>
  <c r="B4" i="3" s="1"/>
  <c r="C3" i="3"/>
  <c r="C4" i="3" s="1"/>
  <c r="D3" i="3"/>
  <c r="D4" i="3" s="1"/>
  <c r="E3" i="3"/>
  <c r="E4" i="3" s="1"/>
  <c r="F3" i="3"/>
  <c r="F4" i="3" s="1"/>
  <c r="G3" i="3"/>
  <c r="G4" i="3" s="1"/>
  <c r="H3" i="3"/>
  <c r="H4" i="3" s="1"/>
  <c r="I3" i="3"/>
  <c r="I4" i="3" s="1"/>
  <c r="J3" i="3"/>
  <c r="J4" i="3" s="1"/>
  <c r="A3" i="3"/>
  <c r="A4" i="3" s="1"/>
  <c r="E250" i="2"/>
  <c r="D250" i="2"/>
  <c r="C250" i="2"/>
  <c r="B250" i="2"/>
  <c r="B249" i="2"/>
  <c r="E248" i="2"/>
  <c r="D248" i="2"/>
  <c r="C248" i="2"/>
  <c r="B248" i="2"/>
  <c r="B247" i="2"/>
  <c r="E246" i="2"/>
  <c r="D246" i="2"/>
  <c r="C246" i="2"/>
  <c r="B246" i="2"/>
  <c r="B245" i="2"/>
  <c r="E244" i="2"/>
  <c r="D244" i="2"/>
  <c r="C244" i="2"/>
  <c r="B244" i="2"/>
  <c r="B243" i="2"/>
  <c r="E242" i="2"/>
  <c r="D242" i="2"/>
  <c r="C242" i="2"/>
  <c r="B242" i="2"/>
  <c r="B241" i="2"/>
  <c r="E240" i="2"/>
  <c r="D240" i="2"/>
  <c r="C240" i="2"/>
  <c r="B240" i="2"/>
  <c r="B239" i="2"/>
  <c r="E238" i="2"/>
  <c r="D238" i="2"/>
  <c r="C238" i="2"/>
  <c r="B238" i="2"/>
  <c r="B237" i="2"/>
  <c r="E236" i="2"/>
  <c r="D236" i="2"/>
  <c r="C236" i="2"/>
  <c r="B236" i="2"/>
  <c r="B235" i="2"/>
  <c r="E234" i="2"/>
  <c r="D234" i="2"/>
  <c r="C234" i="2"/>
  <c r="B234" i="2"/>
  <c r="B233" i="2"/>
  <c r="E232" i="2"/>
  <c r="D232" i="2"/>
  <c r="C232" i="2"/>
  <c r="B232" i="2"/>
  <c r="B231" i="2"/>
  <c r="E230" i="2"/>
  <c r="D230" i="2"/>
  <c r="C230" i="2"/>
  <c r="B230" i="2"/>
  <c r="B229" i="2"/>
  <c r="E228" i="2"/>
  <c r="D228" i="2"/>
  <c r="C228" i="2"/>
  <c r="B228" i="2"/>
  <c r="B227" i="2"/>
  <c r="E226" i="2"/>
  <c r="D226" i="2"/>
  <c r="C226" i="2"/>
  <c r="B226" i="2"/>
  <c r="B225" i="2"/>
  <c r="E224" i="2"/>
  <c r="D224" i="2"/>
  <c r="C224" i="2"/>
  <c r="B224" i="2"/>
  <c r="B223" i="2"/>
  <c r="E222" i="2"/>
  <c r="D222" i="2"/>
  <c r="C222" i="2"/>
  <c r="B222" i="2"/>
  <c r="B221" i="2"/>
  <c r="E220" i="2"/>
  <c r="D220" i="2"/>
  <c r="C220" i="2"/>
  <c r="B220" i="2"/>
  <c r="B219" i="2"/>
  <c r="E218" i="2"/>
  <c r="D218" i="2"/>
  <c r="C218" i="2"/>
  <c r="B218" i="2"/>
  <c r="B217" i="2"/>
  <c r="E216" i="2"/>
  <c r="D216" i="2"/>
  <c r="C216" i="2"/>
  <c r="B216" i="2"/>
  <c r="B215" i="2"/>
  <c r="E214" i="2"/>
  <c r="D214" i="2"/>
  <c r="C214" i="2"/>
  <c r="B214" i="2"/>
  <c r="B213" i="2"/>
  <c r="E212" i="2"/>
  <c r="D212" i="2"/>
  <c r="C212" i="2"/>
  <c r="B212" i="2"/>
  <c r="B211" i="2"/>
  <c r="E210" i="2"/>
  <c r="D210" i="2"/>
  <c r="C210" i="2"/>
  <c r="B210" i="2"/>
  <c r="B209" i="2"/>
  <c r="E208" i="2"/>
  <c r="D208" i="2"/>
  <c r="C208" i="2"/>
  <c r="B208" i="2"/>
  <c r="B207" i="2"/>
  <c r="E206" i="2"/>
  <c r="D206" i="2"/>
  <c r="C206" i="2"/>
  <c r="B206" i="2"/>
  <c r="B205" i="2"/>
  <c r="E204" i="2"/>
  <c r="D204" i="2"/>
  <c r="C204" i="2"/>
  <c r="B204" i="2"/>
  <c r="B203" i="2"/>
  <c r="E202" i="2"/>
  <c r="D202" i="2"/>
  <c r="C202" i="2"/>
  <c r="B202" i="2"/>
  <c r="B201" i="2"/>
  <c r="E200" i="2"/>
  <c r="D200" i="2"/>
  <c r="C200" i="2"/>
  <c r="B200" i="2"/>
  <c r="B199" i="2"/>
  <c r="E198" i="2"/>
  <c r="D198" i="2"/>
  <c r="C198" i="2"/>
  <c r="B198" i="2"/>
  <c r="B197" i="2"/>
  <c r="E196" i="2"/>
  <c r="D196" i="2"/>
  <c r="C196" i="2"/>
  <c r="B196" i="2"/>
  <c r="B195" i="2"/>
  <c r="E194" i="2"/>
  <c r="D194" i="2"/>
  <c r="C194" i="2"/>
  <c r="B194" i="2"/>
  <c r="B193" i="2"/>
  <c r="E192" i="2"/>
  <c r="D192" i="2"/>
  <c r="C192" i="2"/>
  <c r="B192" i="2"/>
  <c r="B191" i="2"/>
  <c r="E190" i="2"/>
  <c r="D190" i="2"/>
  <c r="C190" i="2"/>
  <c r="B190" i="2"/>
  <c r="B189" i="2"/>
  <c r="E188" i="2"/>
  <c r="D188" i="2"/>
  <c r="C188" i="2"/>
  <c r="B188" i="2"/>
  <c r="B187" i="2"/>
  <c r="E186" i="2"/>
  <c r="D186" i="2"/>
  <c r="C186" i="2"/>
  <c r="B186" i="2"/>
  <c r="B185" i="2"/>
  <c r="E184" i="2"/>
  <c r="D184" i="2"/>
  <c r="C184" i="2"/>
  <c r="B184" i="2"/>
  <c r="B183" i="2"/>
  <c r="E182" i="2"/>
  <c r="D182" i="2"/>
  <c r="C182" i="2"/>
  <c r="B182" i="2"/>
  <c r="B181" i="2"/>
  <c r="E180" i="2"/>
  <c r="D180" i="2"/>
  <c r="C180" i="2"/>
  <c r="B180" i="2"/>
  <c r="B179" i="2"/>
  <c r="E178" i="2"/>
  <c r="D178" i="2"/>
  <c r="C178" i="2"/>
  <c r="B178" i="2"/>
  <c r="B177" i="2"/>
  <c r="E176" i="2"/>
  <c r="D176" i="2"/>
  <c r="C176" i="2"/>
  <c r="B176" i="2"/>
  <c r="B175" i="2"/>
  <c r="E174" i="2"/>
  <c r="D174" i="2"/>
  <c r="C174" i="2"/>
  <c r="B174" i="2"/>
  <c r="B173" i="2"/>
  <c r="E172" i="2"/>
  <c r="D172" i="2"/>
  <c r="C172" i="2"/>
  <c r="B172" i="2"/>
  <c r="B171" i="2"/>
  <c r="E170" i="2"/>
  <c r="D170" i="2"/>
  <c r="C170" i="2"/>
  <c r="B170" i="2"/>
  <c r="B169" i="2"/>
  <c r="E168" i="2"/>
  <c r="D168" i="2"/>
  <c r="C168" i="2"/>
  <c r="B168" i="2"/>
  <c r="B167" i="2"/>
  <c r="E166" i="2"/>
  <c r="D166" i="2"/>
  <c r="C166" i="2"/>
  <c r="B166" i="2"/>
  <c r="B165" i="2"/>
  <c r="E164" i="2"/>
  <c r="D164" i="2"/>
  <c r="C164" i="2"/>
  <c r="B164" i="2"/>
  <c r="B163" i="2"/>
  <c r="E162" i="2"/>
  <c r="D162" i="2"/>
  <c r="C162" i="2"/>
  <c r="B162" i="2"/>
  <c r="B161" i="2"/>
  <c r="E160" i="2"/>
  <c r="D160" i="2"/>
  <c r="C160" i="2"/>
  <c r="B160" i="2"/>
  <c r="B159" i="2"/>
  <c r="E158" i="2"/>
  <c r="D158" i="2"/>
  <c r="C158" i="2"/>
  <c r="B158" i="2"/>
  <c r="B157" i="2"/>
  <c r="E156" i="2"/>
  <c r="D156" i="2"/>
  <c r="C156" i="2"/>
  <c r="B156" i="2"/>
  <c r="B155" i="2"/>
  <c r="E154" i="2"/>
  <c r="D154" i="2"/>
  <c r="C154" i="2"/>
  <c r="B154" i="2"/>
  <c r="B153" i="2"/>
  <c r="E152" i="2"/>
  <c r="D152" i="2"/>
  <c r="C152" i="2"/>
  <c r="B152" i="2"/>
  <c r="B151" i="2"/>
  <c r="E150" i="2"/>
  <c r="D150" i="2"/>
  <c r="C150" i="2"/>
  <c r="B150" i="2"/>
  <c r="B149" i="2"/>
  <c r="E148" i="2"/>
  <c r="D148" i="2"/>
  <c r="C148" i="2"/>
  <c r="B148" i="2"/>
  <c r="B147" i="2"/>
  <c r="E146" i="2"/>
  <c r="D146" i="2"/>
  <c r="C146" i="2"/>
  <c r="B146" i="2"/>
  <c r="B145" i="2"/>
  <c r="E144" i="2"/>
  <c r="D144" i="2"/>
  <c r="C144" i="2"/>
  <c r="B144" i="2"/>
  <c r="B143" i="2"/>
  <c r="E142" i="2"/>
  <c r="D142" i="2"/>
  <c r="C142" i="2"/>
  <c r="B142" i="2"/>
  <c r="B141" i="2"/>
  <c r="E140" i="2"/>
  <c r="D140" i="2"/>
  <c r="C140" i="2"/>
  <c r="B140" i="2"/>
  <c r="B139" i="2"/>
  <c r="E138" i="2"/>
  <c r="D138" i="2"/>
  <c r="C138" i="2"/>
  <c r="B138" i="2"/>
  <c r="B137" i="2"/>
  <c r="E136" i="2"/>
  <c r="D136" i="2"/>
  <c r="C136" i="2"/>
  <c r="B136" i="2"/>
  <c r="B135" i="2"/>
  <c r="E134" i="2"/>
  <c r="D134" i="2"/>
  <c r="C134" i="2"/>
  <c r="B134" i="2"/>
  <c r="B133" i="2"/>
  <c r="E132" i="2"/>
  <c r="D132" i="2"/>
  <c r="C132" i="2"/>
  <c r="B132" i="2"/>
  <c r="B131" i="2"/>
  <c r="E130" i="2"/>
  <c r="D130" i="2"/>
  <c r="C130" i="2"/>
  <c r="B130" i="2"/>
  <c r="B129" i="2"/>
  <c r="E128" i="2"/>
  <c r="D128" i="2"/>
  <c r="C128" i="2"/>
  <c r="B128" i="2"/>
  <c r="B127" i="2"/>
  <c r="E126" i="2"/>
  <c r="D126" i="2"/>
  <c r="C126" i="2"/>
  <c r="B126" i="2"/>
  <c r="B125" i="2"/>
  <c r="E124" i="2"/>
  <c r="D124" i="2"/>
  <c r="C124" i="2"/>
  <c r="B124" i="2"/>
  <c r="B123" i="2"/>
  <c r="E122" i="2"/>
  <c r="D122" i="2"/>
  <c r="C122" i="2"/>
  <c r="B122" i="2"/>
  <c r="B121" i="2"/>
  <c r="E120" i="2"/>
  <c r="D120" i="2"/>
  <c r="C120" i="2"/>
  <c r="B120" i="2"/>
  <c r="B119" i="2"/>
  <c r="E118" i="2"/>
  <c r="D118" i="2"/>
  <c r="C118" i="2"/>
  <c r="B118" i="2"/>
  <c r="B117" i="2"/>
  <c r="E116" i="2"/>
  <c r="D116" i="2"/>
  <c r="C116" i="2"/>
  <c r="B116" i="2"/>
  <c r="B115" i="2"/>
  <c r="E114" i="2"/>
  <c r="D114" i="2"/>
  <c r="C114" i="2"/>
  <c r="B114" i="2"/>
  <c r="B113" i="2"/>
  <c r="E112" i="2"/>
  <c r="D112" i="2"/>
  <c r="C112" i="2"/>
  <c r="B112" i="2"/>
  <c r="B111" i="2"/>
  <c r="E110" i="2"/>
  <c r="D110" i="2"/>
  <c r="C110" i="2"/>
  <c r="B110" i="2"/>
  <c r="B109" i="2"/>
  <c r="E108" i="2"/>
  <c r="D108" i="2"/>
  <c r="C108" i="2"/>
  <c r="B108" i="2"/>
  <c r="B107" i="2"/>
  <c r="E106" i="2"/>
  <c r="D106" i="2"/>
  <c r="C106" i="2"/>
  <c r="B106" i="2"/>
  <c r="B105" i="2"/>
  <c r="E104" i="2"/>
  <c r="D104" i="2"/>
  <c r="C104" i="2"/>
  <c r="B104" i="2"/>
  <c r="B103" i="2"/>
  <c r="E102" i="2"/>
  <c r="D102" i="2"/>
  <c r="C102" i="2"/>
  <c r="B102" i="2"/>
  <c r="B101" i="2"/>
  <c r="E100" i="2"/>
  <c r="D100" i="2"/>
  <c r="C100" i="2"/>
  <c r="B100" i="2"/>
  <c r="B99" i="2"/>
  <c r="E98" i="2"/>
  <c r="D98" i="2"/>
  <c r="C98" i="2"/>
  <c r="B98" i="2"/>
  <c r="B97" i="2"/>
  <c r="E96" i="2"/>
  <c r="D96" i="2"/>
  <c r="C96" i="2"/>
  <c r="B96" i="2"/>
  <c r="B95" i="2"/>
  <c r="E94" i="2"/>
  <c r="D94" i="2"/>
  <c r="C94" i="2"/>
  <c r="B94" i="2"/>
  <c r="B93" i="2"/>
  <c r="E92" i="2"/>
  <c r="D92" i="2"/>
  <c r="C92" i="2"/>
  <c r="B92" i="2"/>
  <c r="B91" i="2"/>
  <c r="E90" i="2"/>
  <c r="D90" i="2"/>
  <c r="C90" i="2"/>
  <c r="B90" i="2"/>
  <c r="B89" i="2"/>
  <c r="E88" i="2"/>
  <c r="D88" i="2"/>
  <c r="C88" i="2"/>
  <c r="B88" i="2"/>
  <c r="B87" i="2"/>
  <c r="E86" i="2"/>
  <c r="D86" i="2"/>
  <c r="C86" i="2"/>
  <c r="B86" i="2"/>
  <c r="B85" i="2"/>
  <c r="E84" i="2"/>
  <c r="D84" i="2"/>
  <c r="C84" i="2"/>
  <c r="B84" i="2"/>
  <c r="B83" i="2"/>
  <c r="E82" i="2"/>
  <c r="D82" i="2"/>
  <c r="C82" i="2"/>
  <c r="B82" i="2"/>
  <c r="B81" i="2"/>
  <c r="E80" i="2"/>
  <c r="D80" i="2"/>
  <c r="C80" i="2"/>
  <c r="B80" i="2"/>
  <c r="B79" i="2"/>
  <c r="E78" i="2"/>
  <c r="D78" i="2"/>
  <c r="C78" i="2"/>
  <c r="B78" i="2"/>
  <c r="B77" i="2"/>
  <c r="E76" i="2"/>
  <c r="D76" i="2"/>
  <c r="C76" i="2"/>
  <c r="B76" i="2"/>
  <c r="B75" i="2"/>
  <c r="E74" i="2"/>
  <c r="D74" i="2"/>
  <c r="C74" i="2"/>
  <c r="B74" i="2"/>
  <c r="B73" i="2"/>
  <c r="E72" i="2"/>
  <c r="D72" i="2"/>
  <c r="C72" i="2"/>
  <c r="B72" i="2"/>
  <c r="B71" i="2"/>
  <c r="E70" i="2"/>
  <c r="D70" i="2"/>
  <c r="C70" i="2"/>
  <c r="B70" i="2"/>
  <c r="B69" i="2"/>
  <c r="E68" i="2"/>
  <c r="D68" i="2"/>
  <c r="C68" i="2"/>
  <c r="B68" i="2"/>
  <c r="B67" i="2"/>
  <c r="E66" i="2"/>
  <c r="D66" i="2"/>
  <c r="C66" i="2"/>
  <c r="B66" i="2"/>
  <c r="B65" i="2"/>
  <c r="E64" i="2"/>
  <c r="D64" i="2"/>
  <c r="C64" i="2"/>
  <c r="B64" i="2"/>
  <c r="B63" i="2"/>
  <c r="E62" i="2"/>
  <c r="D62" i="2"/>
  <c r="C62" i="2"/>
  <c r="B62" i="2"/>
  <c r="B61" i="2"/>
  <c r="B59" i="2"/>
  <c r="B55" i="2"/>
  <c r="B53" i="2"/>
  <c r="B54" i="2"/>
  <c r="C54" i="2"/>
  <c r="D54" i="2"/>
  <c r="E54" i="2"/>
  <c r="B57" i="2"/>
  <c r="J105" i="1"/>
  <c r="J106" i="1"/>
  <c r="J107" i="1"/>
  <c r="J108" i="1"/>
  <c r="J109" i="1"/>
  <c r="J110" i="1"/>
  <c r="J111" i="1"/>
  <c r="J112" i="1"/>
  <c r="J113" i="1"/>
  <c r="J114" i="1"/>
  <c r="J115" i="1"/>
  <c r="J104" i="1"/>
  <c r="G104" i="1"/>
  <c r="F104" i="1"/>
  <c r="E104" i="1"/>
  <c r="D104" i="1"/>
  <c r="G53" i="2"/>
  <c r="I53" i="2" s="1"/>
  <c r="G55" i="2"/>
  <c r="I55" i="2" s="1"/>
  <c r="G57" i="2"/>
  <c r="I57" i="2" s="1"/>
  <c r="G59" i="2"/>
  <c r="I59" i="2" s="1"/>
  <c r="G61" i="2"/>
  <c r="I61" i="2" s="1"/>
  <c r="G63" i="2"/>
  <c r="I63" i="2" s="1"/>
  <c r="G65" i="2"/>
  <c r="I65" i="2" s="1"/>
  <c r="G67" i="2"/>
  <c r="I67" i="2" s="1"/>
  <c r="G69" i="2"/>
  <c r="I69" i="2" s="1"/>
  <c r="G71" i="2"/>
  <c r="I71" i="2" s="1"/>
  <c r="G73" i="2"/>
  <c r="I73" i="2" s="1"/>
  <c r="G75" i="2"/>
  <c r="I75" i="2" s="1"/>
  <c r="G77" i="2"/>
  <c r="I77" i="2" s="1"/>
  <c r="G79" i="2"/>
  <c r="I79" i="2" s="1"/>
  <c r="G81" i="2"/>
  <c r="I81" i="2" s="1"/>
  <c r="G83" i="2"/>
  <c r="I83" i="2" s="1"/>
  <c r="G85" i="2"/>
  <c r="I85" i="2" s="1"/>
  <c r="G87" i="2"/>
  <c r="I87" i="2" s="1"/>
  <c r="G89" i="2"/>
  <c r="I89" i="2" s="1"/>
  <c r="G91" i="2"/>
  <c r="I91" i="2" s="1"/>
  <c r="G93" i="2"/>
  <c r="I93" i="2" s="1"/>
  <c r="G95" i="2"/>
  <c r="I95" i="2" s="1"/>
  <c r="G97" i="2"/>
  <c r="I97" i="2" s="1"/>
  <c r="G99" i="2"/>
  <c r="I99" i="2" s="1"/>
  <c r="G101" i="2"/>
  <c r="I101" i="2" s="1"/>
  <c r="G103" i="2"/>
  <c r="I103" i="2" s="1"/>
  <c r="G105" i="2"/>
  <c r="I105" i="2" s="1"/>
  <c r="G107" i="2"/>
  <c r="I107" i="2" s="1"/>
  <c r="G109" i="2"/>
  <c r="I109" i="2" s="1"/>
  <c r="G111" i="2"/>
  <c r="I111" i="2" s="1"/>
  <c r="G113" i="2"/>
  <c r="I113" i="2" s="1"/>
  <c r="G115" i="2"/>
  <c r="I115" i="2" s="1"/>
  <c r="G117" i="2"/>
  <c r="I117" i="2" s="1"/>
  <c r="G119" i="2"/>
  <c r="I119" i="2" s="1"/>
  <c r="G121" i="2"/>
  <c r="I121" i="2" s="1"/>
  <c r="G123" i="2"/>
  <c r="I123" i="2" s="1"/>
  <c r="G125" i="2"/>
  <c r="I125" i="2" s="1"/>
  <c r="G127" i="2"/>
  <c r="I127" i="2" s="1"/>
  <c r="G129" i="2"/>
  <c r="I129" i="2" s="1"/>
  <c r="G131" i="2"/>
  <c r="I131" i="2" s="1"/>
  <c r="G133" i="2"/>
  <c r="I133" i="2" s="1"/>
  <c r="G135" i="2"/>
  <c r="I135" i="2" s="1"/>
  <c r="G137" i="2"/>
  <c r="I137" i="2" s="1"/>
  <c r="G139" i="2"/>
  <c r="I139" i="2" s="1"/>
  <c r="G141" i="2"/>
  <c r="I141" i="2" s="1"/>
  <c r="G143" i="2"/>
  <c r="I143" i="2" s="1"/>
  <c r="G145" i="2"/>
  <c r="I145" i="2" s="1"/>
  <c r="G147" i="2"/>
  <c r="I147" i="2" s="1"/>
  <c r="G149" i="2"/>
  <c r="I149" i="2" s="1"/>
  <c r="G151" i="2"/>
  <c r="I151" i="2" s="1"/>
  <c r="G153" i="2"/>
  <c r="I153" i="2" s="1"/>
  <c r="G155" i="2"/>
  <c r="I155" i="2" s="1"/>
  <c r="G157" i="2"/>
  <c r="I157" i="2" s="1"/>
  <c r="G159" i="2"/>
  <c r="I159" i="2" s="1"/>
  <c r="G161" i="2"/>
  <c r="I161" i="2" s="1"/>
  <c r="G163" i="2"/>
  <c r="I163" i="2" s="1"/>
  <c r="G165" i="2"/>
  <c r="I165" i="2" s="1"/>
  <c r="G167" i="2"/>
  <c r="I167" i="2" s="1"/>
  <c r="G169" i="2"/>
  <c r="I169" i="2" s="1"/>
  <c r="G171" i="2"/>
  <c r="I171" i="2" s="1"/>
  <c r="G173" i="2"/>
  <c r="I173" i="2" s="1"/>
  <c r="G175" i="2"/>
  <c r="I175" i="2" s="1"/>
  <c r="G177" i="2"/>
  <c r="I177" i="2" s="1"/>
  <c r="G179" i="2"/>
  <c r="I179" i="2" s="1"/>
  <c r="G181" i="2"/>
  <c r="I181" i="2" s="1"/>
  <c r="G183" i="2"/>
  <c r="I183" i="2" s="1"/>
  <c r="G185" i="2"/>
  <c r="I185" i="2" s="1"/>
  <c r="G187" i="2"/>
  <c r="I187" i="2" s="1"/>
  <c r="G189" i="2"/>
  <c r="I189" i="2" s="1"/>
  <c r="G191" i="2"/>
  <c r="I191" i="2" s="1"/>
  <c r="G193" i="2"/>
  <c r="I193" i="2" s="1"/>
  <c r="G195" i="2"/>
  <c r="I195" i="2" s="1"/>
  <c r="G197" i="2"/>
  <c r="I197" i="2" s="1"/>
  <c r="G199" i="2"/>
  <c r="I199" i="2" s="1"/>
  <c r="G201" i="2"/>
  <c r="I201" i="2" s="1"/>
  <c r="G203" i="2"/>
  <c r="I203" i="2" s="1"/>
  <c r="G205" i="2"/>
  <c r="I205" i="2" s="1"/>
  <c r="G207" i="2"/>
  <c r="I207" i="2" s="1"/>
  <c r="G209" i="2"/>
  <c r="I209" i="2" s="1"/>
  <c r="G211" i="2"/>
  <c r="I211" i="2" s="1"/>
  <c r="G213" i="2"/>
  <c r="I213" i="2" s="1"/>
  <c r="G215" i="2"/>
  <c r="I215" i="2" s="1"/>
  <c r="G217" i="2"/>
  <c r="I217" i="2" s="1"/>
  <c r="G219" i="2"/>
  <c r="I219" i="2" s="1"/>
  <c r="G221" i="2"/>
  <c r="I221" i="2" s="1"/>
  <c r="G223" i="2"/>
  <c r="I223" i="2" s="1"/>
  <c r="G225" i="2"/>
  <c r="I225" i="2" s="1"/>
  <c r="G227" i="2"/>
  <c r="I227" i="2" s="1"/>
  <c r="G229" i="2"/>
  <c r="I229" i="2" s="1"/>
  <c r="G231" i="2"/>
  <c r="I231" i="2" s="1"/>
  <c r="G233" i="2"/>
  <c r="I233" i="2" s="1"/>
  <c r="G235" i="2"/>
  <c r="I235" i="2" s="1"/>
  <c r="G237" i="2"/>
  <c r="I237" i="2" s="1"/>
  <c r="G239" i="2"/>
  <c r="I239" i="2" s="1"/>
  <c r="G241" i="2"/>
  <c r="I241" i="2" s="1"/>
  <c r="G243" i="2"/>
  <c r="I243" i="2" s="1"/>
  <c r="G245" i="2"/>
  <c r="I245" i="2" s="1"/>
  <c r="G247" i="2"/>
  <c r="I247" i="2" s="1"/>
  <c r="G249" i="2"/>
  <c r="I249" i="2" s="1"/>
  <c r="G51" i="2"/>
  <c r="I51" i="2" s="1"/>
  <c r="H253" i="2" s="1"/>
  <c r="H53" i="2"/>
  <c r="H55" i="2"/>
  <c r="H57" i="2"/>
  <c r="H59" i="2"/>
  <c r="H61" i="2"/>
  <c r="H63" i="2"/>
  <c r="H65" i="2"/>
  <c r="H67" i="2"/>
  <c r="H69" i="2"/>
  <c r="H71" i="2"/>
  <c r="H73" i="2"/>
  <c r="H75" i="2"/>
  <c r="H77" i="2"/>
  <c r="H79" i="2"/>
  <c r="H81" i="2"/>
  <c r="H83" i="2"/>
  <c r="H85" i="2"/>
  <c r="H87" i="2"/>
  <c r="H89" i="2"/>
  <c r="H91" i="2"/>
  <c r="H93" i="2"/>
  <c r="H95" i="2"/>
  <c r="H97" i="2"/>
  <c r="H99" i="2"/>
  <c r="H101" i="2"/>
  <c r="H103" i="2"/>
  <c r="H105" i="2"/>
  <c r="H107" i="2"/>
  <c r="H109" i="2"/>
  <c r="H111" i="2"/>
  <c r="H113" i="2"/>
  <c r="H115" i="2"/>
  <c r="H117" i="2"/>
  <c r="H119" i="2"/>
  <c r="H121" i="2"/>
  <c r="H123" i="2"/>
  <c r="H125" i="2"/>
  <c r="H127" i="2"/>
  <c r="H129" i="2"/>
  <c r="H131" i="2"/>
  <c r="H133" i="2"/>
  <c r="H135" i="2"/>
  <c r="H137" i="2"/>
  <c r="H139" i="2"/>
  <c r="H141" i="2"/>
  <c r="H143" i="2"/>
  <c r="H145" i="2"/>
  <c r="H147" i="2"/>
  <c r="H149" i="2"/>
  <c r="H151" i="2"/>
  <c r="H153" i="2"/>
  <c r="H155" i="2"/>
  <c r="H157" i="2"/>
  <c r="H159" i="2"/>
  <c r="H161" i="2"/>
  <c r="H163" i="2"/>
  <c r="H165" i="2"/>
  <c r="H167" i="2"/>
  <c r="H169" i="2"/>
  <c r="H171" i="2"/>
  <c r="H173" i="2"/>
  <c r="H175" i="2"/>
  <c r="H177" i="2"/>
  <c r="H179" i="2"/>
  <c r="H181" i="2"/>
  <c r="H183" i="2"/>
  <c r="H185" i="2"/>
  <c r="H187" i="2"/>
  <c r="H189" i="2"/>
  <c r="H191" i="2"/>
  <c r="H193" i="2"/>
  <c r="H195" i="2"/>
  <c r="H197" i="2"/>
  <c r="H199" i="2"/>
  <c r="H201" i="2"/>
  <c r="H203" i="2"/>
  <c r="H205" i="2"/>
  <c r="H207" i="2"/>
  <c r="H209" i="2"/>
  <c r="H211" i="2"/>
  <c r="H213" i="2"/>
  <c r="H215" i="2"/>
  <c r="H217" i="2"/>
  <c r="H219" i="2"/>
  <c r="H221" i="2"/>
  <c r="H223" i="2"/>
  <c r="H225" i="2"/>
  <c r="H227" i="2"/>
  <c r="H229" i="2"/>
  <c r="H231" i="2"/>
  <c r="H233" i="2"/>
  <c r="H235" i="2"/>
  <c r="H237" i="2"/>
  <c r="H239" i="2"/>
  <c r="H241" i="2"/>
  <c r="H243" i="2"/>
  <c r="H245" i="2"/>
  <c r="H247" i="2"/>
  <c r="H249" i="2"/>
  <c r="H51" i="2"/>
  <c r="B52" i="2"/>
  <c r="C52" i="2"/>
  <c r="D52" i="2"/>
  <c r="E52" i="2"/>
  <c r="B56" i="2"/>
  <c r="C56" i="2"/>
  <c r="D56" i="2"/>
  <c r="E56" i="2"/>
  <c r="B58" i="2"/>
  <c r="C58" i="2"/>
  <c r="D58" i="2"/>
  <c r="E58" i="2"/>
  <c r="B60" i="2"/>
  <c r="C60" i="2"/>
  <c r="D60" i="2"/>
  <c r="E60" i="2"/>
  <c r="H254" i="2" l="1"/>
  <c r="G254" i="2" s="1"/>
  <c r="G253" i="2"/>
  <c r="G252" i="2"/>
</calcChain>
</file>

<file path=xl/sharedStrings.xml><?xml version="1.0" encoding="utf-8"?>
<sst xmlns="http://schemas.openxmlformats.org/spreadsheetml/2006/main" count="778" uniqueCount="745">
  <si>
    <t>No</t>
    <phoneticPr fontId="1"/>
  </si>
  <si>
    <t>問題</t>
    <rPh sb="0" eb="2">
      <t>モンダイ</t>
    </rPh>
    <phoneticPr fontId="1"/>
  </si>
  <si>
    <t>選択肢1</t>
    <rPh sb="0" eb="3">
      <t>センタクシ</t>
    </rPh>
    <phoneticPr fontId="1"/>
  </si>
  <si>
    <t>選択肢2</t>
    <rPh sb="0" eb="3">
      <t>センタクシ</t>
    </rPh>
    <phoneticPr fontId="1"/>
  </si>
  <si>
    <t>選択肢3</t>
    <rPh sb="0" eb="3">
      <t>センタクシ</t>
    </rPh>
    <phoneticPr fontId="1"/>
  </si>
  <si>
    <t>選択肢4</t>
    <rPh sb="0" eb="3">
      <t>センタクシ</t>
    </rPh>
    <phoneticPr fontId="1"/>
  </si>
  <si>
    <t>正解No</t>
    <rPh sb="0" eb="2">
      <t>セイカイ</t>
    </rPh>
    <phoneticPr fontId="1"/>
  </si>
  <si>
    <t>備考・解説</t>
    <rPh sb="0" eb="2">
      <t>ビコウ</t>
    </rPh>
    <rPh sb="3" eb="5">
      <t>カイセツ</t>
    </rPh>
    <phoneticPr fontId="1"/>
  </si>
  <si>
    <t>正解総数</t>
    <rPh sb="0" eb="2">
      <t>セイカイ</t>
    </rPh>
    <rPh sb="2" eb="4">
      <t>ソウスウ</t>
    </rPh>
    <phoneticPr fontId="1"/>
  </si>
  <si>
    <t>ジャンル</t>
    <phoneticPr fontId="1"/>
  </si>
  <si>
    <t>スポーツ</t>
  </si>
  <si>
    <t>ノンセクション</t>
  </si>
  <si>
    <t>文学</t>
  </si>
  <si>
    <t>科学</t>
  </si>
  <si>
    <t>地理</t>
  </si>
  <si>
    <t>公民</t>
  </si>
  <si>
    <t>生活</t>
  </si>
  <si>
    <t>歴史</t>
  </si>
  <si>
    <t>言葉</t>
  </si>
  <si>
    <t>音楽</t>
  </si>
  <si>
    <t>芸能</t>
  </si>
  <si>
    <t>芸術</t>
  </si>
  <si>
    <t>得点</t>
    <rPh sb="0" eb="2">
      <t>トクテン</t>
    </rPh>
    <phoneticPr fontId="1"/>
  </si>
  <si>
    <t>連1</t>
    <rPh sb="0" eb="1">
      <t>レン</t>
    </rPh>
    <phoneticPr fontId="1"/>
  </si>
  <si>
    <t>連2</t>
    <rPh sb="0" eb="1">
      <t>レン</t>
    </rPh>
    <phoneticPr fontId="1"/>
  </si>
  <si>
    <t>解答非表示</t>
  </si>
  <si>
    <t>☆この空白部分は編集可能です。ペーパーの表紙などにご利用ください。</t>
    <rPh sb="3" eb="7">
      <t>クウハクブブン</t>
    </rPh>
    <rPh sb="8" eb="12">
      <t>ヘンシュウカノウ</t>
    </rPh>
    <rPh sb="20" eb="22">
      <t>ヒョウシ</t>
    </rPh>
    <rPh sb="26" eb="28">
      <t>リヨウ</t>
    </rPh>
    <phoneticPr fontId="1"/>
  </si>
  <si>
    <t>☆F1セルを切り替えると解答に色がつき、正誤が表示されます。</t>
    <rPh sb="6" eb="7">
      <t>キ</t>
    </rPh>
    <rPh sb="8" eb="9">
      <t>カ</t>
    </rPh>
    <rPh sb="12" eb="14">
      <t>カイトウ</t>
    </rPh>
    <rPh sb="15" eb="16">
      <t>イロ</t>
    </rPh>
    <rPh sb="20" eb="22">
      <t>セイゴ</t>
    </rPh>
    <rPh sb="23" eb="25">
      <t>ヒョウジ</t>
    </rPh>
    <phoneticPr fontId="1"/>
  </si>
  <si>
    <t>ドロップダウンリストから正解の番号を入力</t>
    <rPh sb="12" eb="14">
      <t>セイカイ</t>
    </rPh>
    <rPh sb="15" eb="17">
      <t>バンゴウ</t>
    </rPh>
    <rPh sb="18" eb="20">
      <t>ニュウリョク</t>
    </rPh>
    <phoneticPr fontId="1"/>
  </si>
  <si>
    <t>正解</t>
    <rPh sb="0" eb="2">
      <t>セイカイ</t>
    </rPh>
    <phoneticPr fontId="1"/>
  </si>
  <si>
    <t>正解なら"1"（半角数字）</t>
    <rPh sb="0" eb="2">
      <t>セイカイ</t>
    </rPh>
    <rPh sb="8" eb="12">
      <t>ハンカクスウジ</t>
    </rPh>
    <phoneticPr fontId="1"/>
  </si>
  <si>
    <t>☆C1セルを切り替えると正誤が表示されます。F行は得点管理にご利用ください。</t>
    <rPh sb="6" eb="7">
      <t>キ</t>
    </rPh>
    <rPh sb="8" eb="9">
      <t>カ</t>
    </rPh>
    <rPh sb="12" eb="14">
      <t>セイゴ</t>
    </rPh>
    <rPh sb="15" eb="17">
      <t>ヒョウジ</t>
    </rPh>
    <rPh sb="23" eb="24">
      <t>ギョウ</t>
    </rPh>
    <rPh sb="25" eb="27">
      <t>トクテン</t>
    </rPh>
    <rPh sb="27" eb="29">
      <t>カンリ</t>
    </rPh>
    <rPh sb="31" eb="33">
      <t>リヨウ</t>
    </rPh>
    <phoneticPr fontId="1"/>
  </si>
  <si>
    <t>湘南名物の「江ノ島丼」に欠かせない海の幸は？</t>
    <rPh sb="0" eb="2">
      <t>ショウナン</t>
    </rPh>
    <rPh sb="2" eb="4">
      <t>メイブツ</t>
    </rPh>
    <rPh sb="6" eb="7">
      <t>エ</t>
    </rPh>
    <rPh sb="8" eb="9">
      <t>シマ</t>
    </rPh>
    <rPh sb="9" eb="10">
      <t>ドンブリ</t>
    </rPh>
    <rPh sb="12" eb="13">
      <t>カ</t>
    </rPh>
    <rPh sb="17" eb="18">
      <t>ウミ</t>
    </rPh>
    <rPh sb="19" eb="20">
      <t>サチ</t>
    </rPh>
    <phoneticPr fontId="1"/>
  </si>
  <si>
    <t>サザエ</t>
    <phoneticPr fontId="1"/>
  </si>
  <si>
    <t>ナマコ</t>
    <phoneticPr fontId="1"/>
  </si>
  <si>
    <t>イセエビ</t>
    <phoneticPr fontId="1"/>
  </si>
  <si>
    <t>ウニ</t>
    <phoneticPr fontId="1"/>
  </si>
  <si>
    <t>デンマーク</t>
    <phoneticPr fontId="1"/>
  </si>
  <si>
    <t>オランダ</t>
    <phoneticPr fontId="1"/>
  </si>
  <si>
    <t>メキシコ</t>
    <phoneticPr fontId="1"/>
  </si>
  <si>
    <t>ドイツ</t>
    <phoneticPr fontId="1"/>
  </si>
  <si>
    <t>「充実野菜」「1日分の野菜」などの野菜ジュースを販売している飲料メーカーは？</t>
    <rPh sb="8" eb="10">
      <t>ニチブン</t>
    </rPh>
    <rPh sb="11" eb="13">
      <t>ヤサイ</t>
    </rPh>
    <rPh sb="17" eb="19">
      <t>ヤサイ</t>
    </rPh>
    <rPh sb="24" eb="26">
      <t>ハンバイ</t>
    </rPh>
    <rPh sb="30" eb="32">
      <t>インリョウ</t>
    </rPh>
    <phoneticPr fontId="1"/>
  </si>
  <si>
    <t>キリンビバレッジ</t>
    <phoneticPr fontId="1"/>
  </si>
  <si>
    <t>カゴメ</t>
    <phoneticPr fontId="1"/>
  </si>
  <si>
    <t>伊藤園</t>
    <rPh sb="0" eb="3">
      <t>イトウエン</t>
    </rPh>
    <phoneticPr fontId="1"/>
  </si>
  <si>
    <t>サントリー</t>
    <phoneticPr fontId="1"/>
  </si>
  <si>
    <t>NTTの３ケタ番号サービスで、「番号案内」は何番？</t>
    <rPh sb="22" eb="24">
      <t>ナンバン</t>
    </rPh>
    <phoneticPr fontId="1"/>
  </si>
  <si>
    <t>十六夜の次の日にあたる旧暦17日ごろの月のことを何という？</t>
    <rPh sb="24" eb="25">
      <t>ナン</t>
    </rPh>
    <phoneticPr fontId="1"/>
  </si>
  <si>
    <t>立待月</t>
    <phoneticPr fontId="1"/>
  </si>
  <si>
    <t>居待月</t>
    <phoneticPr fontId="1"/>
  </si>
  <si>
    <t>寝待月</t>
    <phoneticPr fontId="1"/>
  </si>
  <si>
    <t>更待月</t>
    <phoneticPr fontId="1"/>
  </si>
  <si>
    <t>クイズ番組『アタック25』で、誤答すると何回休み？</t>
    <rPh sb="3" eb="5">
      <t>バングミ</t>
    </rPh>
    <rPh sb="15" eb="17">
      <t>ゴトウ</t>
    </rPh>
    <rPh sb="20" eb="22">
      <t>ナンカイ</t>
    </rPh>
    <rPh sb="22" eb="23">
      <t>ヤス</t>
    </rPh>
    <phoneticPr fontId="1"/>
  </si>
  <si>
    <t>エイドリアン・スーティル</t>
    <phoneticPr fontId="1"/>
  </si>
  <si>
    <t>ネルソン・ピケJr.</t>
    <phoneticPr fontId="1"/>
  </si>
  <si>
    <t>ティモ・グロック</t>
    <phoneticPr fontId="1"/>
  </si>
  <si>
    <t>ロバート・クビサ</t>
    <phoneticPr fontId="1"/>
  </si>
  <si>
    <t>サガン鳥栖</t>
    <phoneticPr fontId="1"/>
  </si>
  <si>
    <t>ヴィッセル神戸</t>
    <rPh sb="5" eb="7">
      <t>コウベ</t>
    </rPh>
    <phoneticPr fontId="1"/>
  </si>
  <si>
    <t>サンフレッチェ広島</t>
    <phoneticPr fontId="1"/>
  </si>
  <si>
    <t>清水エスパルス</t>
    <rPh sb="0" eb="2">
      <t>シミズ</t>
    </rPh>
    <phoneticPr fontId="1"/>
  </si>
  <si>
    <t>柔道や剣道の練習で、かける技や動作などを事前に決めて行われる稽古のことを何というでしょう？</t>
    <phoneticPr fontId="1"/>
  </si>
  <si>
    <t>約束稽古</t>
    <rPh sb="0" eb="2">
      <t>ヤクソク</t>
    </rPh>
    <rPh sb="2" eb="4">
      <t>ケイコ</t>
    </rPh>
    <phoneticPr fontId="1"/>
  </si>
  <si>
    <t>両統迭立</t>
    <phoneticPr fontId="1"/>
  </si>
  <si>
    <t>プレディア、ファシオ、雪肌精などのブランドを展開している、日本の化粧品会社はどこでしょう？</t>
    <phoneticPr fontId="1"/>
  </si>
  <si>
    <t>コーセー</t>
    <phoneticPr fontId="1"/>
  </si>
  <si>
    <t>スペイン国内に点在する、中世の城や修道院を利用した国営のホテルを何というでしょう？</t>
    <phoneticPr fontId="1"/>
  </si>
  <si>
    <t>パラドール</t>
    <phoneticPr fontId="1"/>
  </si>
  <si>
    <t>アメリカのロッククライマーによって考案された、幅5センチのナイロンベルトの上で歩いたりジャンプしたりするスポーツは何でしょう？</t>
    <phoneticPr fontId="1"/>
  </si>
  <si>
    <t>スラックライン</t>
    <phoneticPr fontId="1"/>
  </si>
  <si>
    <t>1960年代に槇文彦や黒川紀章らが展開した、時代や用途の変化に応じて交換できるデザインを目指す建築運動を何というでしょう？</t>
    <phoneticPr fontId="1"/>
  </si>
  <si>
    <t>メタボリズム</t>
    <phoneticPr fontId="1"/>
  </si>
  <si>
    <t>人間の網膜に存在する２種類の視細胞とは、桿体細胞と何でしょう？</t>
    <phoneticPr fontId="1"/>
  </si>
  <si>
    <t>錐体細胞</t>
    <phoneticPr fontId="1"/>
  </si>
  <si>
    <t>着物や手ぬぐいなどによく見られる、半円形を同心円状に並べて波を表した模様を何というでしょう？</t>
    <phoneticPr fontId="1"/>
  </si>
  <si>
    <t>青海波</t>
    <phoneticPr fontId="1"/>
  </si>
  <si>
    <t>ワールドバザール</t>
    <phoneticPr fontId="1"/>
  </si>
  <si>
    <t>メジャーリーグでプレーした日本人選手で、初のピッチャーは村上雅則ですが、初のキャッチャーは誰でしょう？</t>
    <phoneticPr fontId="1"/>
  </si>
  <si>
    <t>城島健司</t>
    <phoneticPr fontId="1"/>
  </si>
  <si>
    <t>りそな銀行</t>
    <rPh sb="3" eb="5">
      <t>ギンコウ</t>
    </rPh>
    <phoneticPr fontId="1"/>
  </si>
  <si>
    <t>国会議事堂内に「衆議院支店」「参議院支店」という支店を持つ銀行は？</t>
    <phoneticPr fontId="1"/>
  </si>
  <si>
    <t>みずほ銀行</t>
    <phoneticPr fontId="1"/>
  </si>
  <si>
    <t>三井住友銀行</t>
    <phoneticPr fontId="1"/>
  </si>
  <si>
    <t>三菱東京UFJ銀行</t>
    <phoneticPr fontId="1"/>
  </si>
  <si>
    <t>トルコ</t>
    <phoneticPr fontId="1"/>
  </si>
  <si>
    <t>サウジアラビア</t>
    <phoneticPr fontId="1"/>
  </si>
  <si>
    <t>クウェート</t>
    <phoneticPr fontId="1"/>
  </si>
  <si>
    <t>トルクメニスタン</t>
    <phoneticPr fontId="1"/>
  </si>
  <si>
    <t>釣りの用語で、日の出と日の入りの前後にあたる、魚の動きが活発になり釣れやすくなる時間帯を何というでしょう？</t>
    <phoneticPr fontId="1"/>
  </si>
  <si>
    <t>まずめ</t>
    <phoneticPr fontId="1"/>
  </si>
  <si>
    <t>『津軽』</t>
    <rPh sb="1" eb="3">
      <t>ツガル</t>
    </rPh>
    <phoneticPr fontId="1"/>
  </si>
  <si>
    <t>コメダ珈琲店</t>
    <phoneticPr fontId="1"/>
  </si>
  <si>
    <t>デニッシュの上にソフトクリームをかけた「シロノワール」が人気の、愛知県を中心に展開する喫茶店チェーンは何でしょう？</t>
    <phoneticPr fontId="1"/>
  </si>
  <si>
    <t>鎌倉・室町時代に、港などで物資の運送・保管・販売を行った業者を何というでしょう？</t>
    <phoneticPr fontId="1"/>
  </si>
  <si>
    <t>問丸</t>
    <rPh sb="0" eb="1">
      <t>トイ</t>
    </rPh>
    <rPh sb="1" eb="2">
      <t>マル</t>
    </rPh>
    <phoneticPr fontId="1"/>
  </si>
  <si>
    <t>日本の法律下で弾劾裁判の対象となる二つの官職とは、裁判官と何でしょう？</t>
    <phoneticPr fontId="1"/>
  </si>
  <si>
    <t>人事官</t>
    <rPh sb="0" eb="3">
      <t>ジンジカン</t>
    </rPh>
    <phoneticPr fontId="1"/>
  </si>
  <si>
    <t>『水に流して』『バラ色の人生』『愛の讃歌』などの曲で知られる、20世紀を代表するシャンソン歌手は誰でしょう？</t>
    <phoneticPr fontId="1"/>
  </si>
  <si>
    <t>エディット・ピアフ</t>
    <phoneticPr fontId="1"/>
  </si>
  <si>
    <t>『欽ちゃん＆香取慎吾の全日本仮装大賞』の現在のルールで、合格となるのは何点以上？</t>
    <phoneticPr fontId="1"/>
  </si>
  <si>
    <t>12点</t>
    <rPh sb="2" eb="3">
      <t>テン</t>
    </rPh>
    <phoneticPr fontId="1"/>
  </si>
  <si>
    <t>15点</t>
    <rPh sb="2" eb="3">
      <t>テン</t>
    </rPh>
    <phoneticPr fontId="1"/>
  </si>
  <si>
    <t>16点</t>
    <rPh sb="2" eb="3">
      <t>テン</t>
    </rPh>
    <phoneticPr fontId="1"/>
  </si>
  <si>
    <t>18点</t>
    <rPh sb="2" eb="3">
      <t>テン</t>
    </rPh>
    <phoneticPr fontId="1"/>
  </si>
  <si>
    <t>コパ・アメリカ</t>
    <phoneticPr fontId="1"/>
  </si>
  <si>
    <t>赤色</t>
    <rPh sb="0" eb="2">
      <t>アカイロ</t>
    </rPh>
    <phoneticPr fontId="1"/>
  </si>
  <si>
    <t>青色</t>
    <rPh sb="0" eb="1">
      <t>アオ</t>
    </rPh>
    <rPh sb="1" eb="2">
      <t>イロ</t>
    </rPh>
    <phoneticPr fontId="1"/>
  </si>
  <si>
    <t>黄色</t>
    <rPh sb="0" eb="2">
      <t>キイロ</t>
    </rPh>
    <phoneticPr fontId="1"/>
  </si>
  <si>
    <t>緑色</t>
    <rPh sb="0" eb="2">
      <t>ミドリイロ</t>
    </rPh>
    <phoneticPr fontId="1"/>
  </si>
  <si>
    <t>一般的なポケットビリヤードにおいて、１番ボールの色は何色？</t>
    <phoneticPr fontId="1"/>
  </si>
  <si>
    <t>デルガード</t>
    <phoneticPr fontId="1"/>
  </si>
  <si>
    <t>箸使いのタブーの１つで、食事の途中に、箸置きではなく小皿や小鉢の上に箸を置くことを何というでしょう？</t>
    <phoneticPr fontId="1"/>
  </si>
  <si>
    <t>渡し箸</t>
    <rPh sb="0" eb="1">
      <t>ワタ</t>
    </rPh>
    <rPh sb="2" eb="3">
      <t>ハシ</t>
    </rPh>
    <phoneticPr fontId="1"/>
  </si>
  <si>
    <t>女優の神楽坂恵を妻に持つ、代表作に『愛のむきだし』『冷たい熱帯魚』『ヒミズ』などがある映画監督は誰でしょう？</t>
    <rPh sb="0" eb="2">
      <t>ジョユウ</t>
    </rPh>
    <rPh sb="3" eb="7">
      <t>カグラザカメグミ</t>
    </rPh>
    <rPh sb="8" eb="9">
      <t>ツマ</t>
    </rPh>
    <rPh sb="10" eb="11">
      <t>モ</t>
    </rPh>
    <rPh sb="13" eb="16">
      <t>ダイヒョウサク</t>
    </rPh>
    <rPh sb="18" eb="19">
      <t>アイ</t>
    </rPh>
    <rPh sb="26" eb="27">
      <t>ツメ</t>
    </rPh>
    <rPh sb="29" eb="32">
      <t>ネッタイギョ</t>
    </rPh>
    <rPh sb="43" eb="47">
      <t>エイガカントク</t>
    </rPh>
    <rPh sb="48" eb="49">
      <t>ダレ</t>
    </rPh>
    <phoneticPr fontId="1"/>
  </si>
  <si>
    <t>的場文男</t>
    <phoneticPr fontId="1"/>
  </si>
  <si>
    <t>細田博之が会長を務める、自民党最大の派閥は？</t>
    <rPh sb="5" eb="7">
      <t>カイチョウ</t>
    </rPh>
    <rPh sb="8" eb="9">
      <t>ツト</t>
    </rPh>
    <rPh sb="12" eb="15">
      <t>ジミントウ</t>
    </rPh>
    <rPh sb="15" eb="17">
      <t>サイダイ</t>
    </rPh>
    <rPh sb="18" eb="20">
      <t>ハバツ</t>
    </rPh>
    <phoneticPr fontId="1"/>
  </si>
  <si>
    <t>宏池会</t>
    <phoneticPr fontId="1"/>
  </si>
  <si>
    <t>為公会</t>
    <phoneticPr fontId="1"/>
  </si>
  <si>
    <t>平成研究会</t>
    <phoneticPr fontId="1"/>
  </si>
  <si>
    <t>清和政策研究会</t>
    <phoneticPr fontId="1"/>
  </si>
  <si>
    <t>『ゲーム・オブ・スローンズ』</t>
    <phoneticPr fontId="1"/>
  </si>
  <si>
    <t>全豪オープン</t>
    <rPh sb="0" eb="2">
      <t>ゼンゴウ</t>
    </rPh>
    <phoneticPr fontId="1"/>
  </si>
  <si>
    <t>全仏オープン</t>
    <rPh sb="0" eb="2">
      <t>ゼンフツ</t>
    </rPh>
    <phoneticPr fontId="1"/>
  </si>
  <si>
    <t>ウィンブルドン</t>
    <phoneticPr fontId="1"/>
  </si>
  <si>
    <t>全米オープン</t>
    <rPh sb="0" eb="2">
      <t>ゼンベイ</t>
    </rPh>
    <phoneticPr fontId="1"/>
  </si>
  <si>
    <t>山陽電気鉄道</t>
    <phoneticPr fontId="1"/>
  </si>
  <si>
    <t>車両も乗務員も保有しないという特徴を持つ、関西の私鉄は？</t>
    <rPh sb="21" eb="23">
      <t>カンサイ</t>
    </rPh>
    <rPh sb="24" eb="26">
      <t>シテツ</t>
    </rPh>
    <phoneticPr fontId="1"/>
  </si>
  <si>
    <t>神戸高速鉄道</t>
    <phoneticPr fontId="1"/>
  </si>
  <si>
    <t>北大阪急行電鉄</t>
    <phoneticPr fontId="1"/>
  </si>
  <si>
    <t>泉北高速鉄道</t>
    <phoneticPr fontId="1"/>
  </si>
  <si>
    <t>日本の酒税法で、「ビール」は麦芽使用比率が何％以上と定められている？</t>
    <rPh sb="0" eb="2">
      <t>ニホン</t>
    </rPh>
    <rPh sb="3" eb="6">
      <t>シュゼイホウ</t>
    </rPh>
    <rPh sb="14" eb="16">
      <t>バクガ</t>
    </rPh>
    <rPh sb="16" eb="18">
      <t>シヨウ</t>
    </rPh>
    <rPh sb="18" eb="20">
      <t>ヒリツ</t>
    </rPh>
    <rPh sb="21" eb="22">
      <t>ナニ</t>
    </rPh>
    <rPh sb="23" eb="25">
      <t>イジョウ</t>
    </rPh>
    <rPh sb="26" eb="27">
      <t>サダ</t>
    </rPh>
    <phoneticPr fontId="1"/>
  </si>
  <si>
    <t>時事</t>
    <rPh sb="0" eb="2">
      <t>ジジ</t>
    </rPh>
    <phoneticPr fontId="1"/>
  </si>
  <si>
    <t>サッカー施設の「Jヴィレッジ」が位置する都道府県は？</t>
    <rPh sb="4" eb="6">
      <t>シセツ</t>
    </rPh>
    <rPh sb="16" eb="18">
      <t>イチ</t>
    </rPh>
    <rPh sb="20" eb="24">
      <t>トドウフケン</t>
    </rPh>
    <phoneticPr fontId="1"/>
  </si>
  <si>
    <t>青森県</t>
    <rPh sb="0" eb="3">
      <t>アオモリケン</t>
    </rPh>
    <phoneticPr fontId="1"/>
  </si>
  <si>
    <t>岩手県</t>
    <rPh sb="0" eb="3">
      <t>イワテケン</t>
    </rPh>
    <phoneticPr fontId="1"/>
  </si>
  <si>
    <t>宮城県</t>
    <rPh sb="0" eb="3">
      <t>ミヤギケン</t>
    </rPh>
    <phoneticPr fontId="1"/>
  </si>
  <si>
    <t>福島県</t>
    <rPh sb="0" eb="3">
      <t>フクシマケン</t>
    </rPh>
    <phoneticPr fontId="1"/>
  </si>
  <si>
    <t>パリ</t>
    <phoneticPr fontId="1"/>
  </si>
  <si>
    <t>ローマ</t>
    <phoneticPr fontId="1"/>
  </si>
  <si>
    <t>ロンドン</t>
    <phoneticPr fontId="1"/>
  </si>
  <si>
    <t>マドリード</t>
    <phoneticPr fontId="1"/>
  </si>
  <si>
    <t>アボガドロ定数</t>
    <rPh sb="5" eb="7">
      <t>テイスウ</t>
    </rPh>
    <phoneticPr fontId="1"/>
  </si>
  <si>
    <t>ボルツマン定数</t>
    <rPh sb="5" eb="7">
      <t>テイスウ</t>
    </rPh>
    <phoneticPr fontId="1"/>
  </si>
  <si>
    <t>プランク定数</t>
    <rPh sb="4" eb="6">
      <t>テイスウ</t>
    </rPh>
    <phoneticPr fontId="1"/>
  </si>
  <si>
    <t>ディラック定数</t>
    <rPh sb="5" eb="7">
      <t>テイスウ</t>
    </rPh>
    <phoneticPr fontId="1"/>
  </si>
  <si>
    <t>今年6月、ヨーロッパで初めて大リーグの公式戦が行われる都市は？</t>
    <rPh sb="0" eb="2">
      <t>コトシ</t>
    </rPh>
    <rPh sb="3" eb="4">
      <t>ツキ</t>
    </rPh>
    <rPh sb="11" eb="12">
      <t>ハジ</t>
    </rPh>
    <rPh sb="14" eb="15">
      <t>ダイ</t>
    </rPh>
    <rPh sb="19" eb="22">
      <t>コウシキセン</t>
    </rPh>
    <rPh sb="23" eb="24">
      <t>オコナ</t>
    </rPh>
    <rPh sb="27" eb="29">
      <t>トシ</t>
    </rPh>
    <phoneticPr fontId="1"/>
  </si>
  <si>
    <t>国際度量衡総会によって新たに定められた「キログラム」の定義に使われる定数は？</t>
    <rPh sb="11" eb="12">
      <t>アラ</t>
    </rPh>
    <rPh sb="14" eb="15">
      <t>サダ</t>
    </rPh>
    <rPh sb="27" eb="29">
      <t>テイギ</t>
    </rPh>
    <rPh sb="30" eb="31">
      <t>ツカ</t>
    </rPh>
    <rPh sb="34" eb="36">
      <t>テイスウ</t>
    </rPh>
    <phoneticPr fontId="1"/>
  </si>
  <si>
    <t>園子温（その・しおん）</t>
    <rPh sb="0" eb="1">
      <t>ソノ</t>
    </rPh>
    <rPh sb="2" eb="3">
      <t>オン</t>
    </rPh>
    <phoneticPr fontId="1"/>
  </si>
  <si>
    <t>千木（ちぎ）</t>
    <rPh sb="0" eb="1">
      <t>セン</t>
    </rPh>
    <rPh sb="1" eb="2">
      <t>キ</t>
    </rPh>
    <phoneticPr fontId="1"/>
  </si>
  <si>
    <t>池田57CRAZYと池田レイラの二人からなる、親子お笑いコンビの名前は何でしょう？</t>
    <rPh sb="16" eb="18">
      <t>フタリ</t>
    </rPh>
    <phoneticPr fontId="1"/>
  </si>
  <si>
    <t>完熟フレッシュ</t>
    <rPh sb="0" eb="2">
      <t>カンジュク</t>
    </rPh>
    <phoneticPr fontId="1"/>
  </si>
  <si>
    <t>2020年に品川・田町間に開業予定の、山手線の新駅の名前は何でしょう？</t>
    <rPh sb="6" eb="8">
      <t>シナガワ</t>
    </rPh>
    <rPh sb="9" eb="10">
      <t>タ</t>
    </rPh>
    <rPh sb="10" eb="11">
      <t>マチ</t>
    </rPh>
    <rPh sb="11" eb="12">
      <t>アイダ</t>
    </rPh>
    <rPh sb="13" eb="15">
      <t>カイギョウ</t>
    </rPh>
    <rPh sb="15" eb="17">
      <t>ヨテイ</t>
    </rPh>
    <rPh sb="19" eb="22">
      <t>ヤマノテセン</t>
    </rPh>
    <rPh sb="23" eb="25">
      <t>シンエキ</t>
    </rPh>
    <rPh sb="26" eb="28">
      <t>ナマエ</t>
    </rPh>
    <rPh sb="29" eb="30">
      <t>ナン</t>
    </rPh>
    <phoneticPr fontId="1"/>
  </si>
  <si>
    <t>高輪ゲートウェイ駅</t>
    <rPh sb="0" eb="2">
      <t>タカナワ</t>
    </rPh>
    <rPh sb="8" eb="9">
      <t>エキ</t>
    </rPh>
    <phoneticPr fontId="1"/>
  </si>
  <si>
    <t>「充電」と「移動」を表す英語から名付けられた、日本の電気自動車向け急速充電器の規格は何でしょう？</t>
    <phoneticPr fontId="1"/>
  </si>
  <si>
    <t>CHAdeMO</t>
    <phoneticPr fontId="1"/>
  </si>
  <si>
    <t>ローマの観光名所・真実の口の顔のモチーフとなった、ギリシャ神話の海の神様は誰でしょう？</t>
    <rPh sb="4" eb="8">
      <t>カンコウメイショ</t>
    </rPh>
    <rPh sb="9" eb="11">
      <t>シンジツ</t>
    </rPh>
    <rPh sb="12" eb="13">
      <t>クチ</t>
    </rPh>
    <rPh sb="14" eb="15">
      <t>カオ</t>
    </rPh>
    <rPh sb="29" eb="31">
      <t>シンワ</t>
    </rPh>
    <rPh sb="32" eb="33">
      <t>ウミ</t>
    </rPh>
    <rPh sb="34" eb="36">
      <t>カミサマ</t>
    </rPh>
    <rPh sb="37" eb="38">
      <t>ダレ</t>
    </rPh>
    <phoneticPr fontId="1"/>
  </si>
  <si>
    <t>トリトン</t>
    <phoneticPr fontId="1"/>
  </si>
  <si>
    <t>アルガルベカップ</t>
    <phoneticPr fontId="1"/>
  </si>
  <si>
    <t>アーモンドアイ</t>
    <phoneticPr fontId="1"/>
  </si>
  <si>
    <t>俳優のダグラス・レインが声を演じた、映画『2001年宇宙の旅』に登場するコンピュータの名前は何でしょう？</t>
    <rPh sb="0" eb="2">
      <t>ハイユウ</t>
    </rPh>
    <rPh sb="12" eb="13">
      <t>コエ</t>
    </rPh>
    <rPh sb="14" eb="15">
      <t>エン</t>
    </rPh>
    <rPh sb="18" eb="20">
      <t>エイガ</t>
    </rPh>
    <rPh sb="32" eb="34">
      <t>トウジョウ</t>
    </rPh>
    <rPh sb="43" eb="45">
      <t>ナマエ</t>
    </rPh>
    <rPh sb="46" eb="47">
      <t>ナン</t>
    </rPh>
    <phoneticPr fontId="1"/>
  </si>
  <si>
    <t>HAL9000</t>
    <phoneticPr fontId="1"/>
  </si>
  <si>
    <t>『夜明け前』</t>
    <rPh sb="1" eb="3">
      <t>ヨア</t>
    </rPh>
    <rPh sb="4" eb="5">
      <t>マエ</t>
    </rPh>
    <phoneticPr fontId="1"/>
  </si>
  <si>
    <t>ナパリ・コーストやワイメア・キャニオンといった観光名所がある、ハワイ諸島最北端の島は？</t>
    <rPh sb="23" eb="25">
      <t>カンコウ</t>
    </rPh>
    <rPh sb="25" eb="27">
      <t>メイショ</t>
    </rPh>
    <rPh sb="40" eb="41">
      <t>シマ</t>
    </rPh>
    <phoneticPr fontId="1"/>
  </si>
  <si>
    <t>オアフ島</t>
    <rPh sb="3" eb="4">
      <t>シマ</t>
    </rPh>
    <phoneticPr fontId="1"/>
  </si>
  <si>
    <t>マウイ島</t>
    <rPh sb="3" eb="4">
      <t>シマ</t>
    </rPh>
    <phoneticPr fontId="1"/>
  </si>
  <si>
    <t>モロカイ島</t>
    <phoneticPr fontId="1"/>
  </si>
  <si>
    <t>カウアイ島</t>
    <rPh sb="4" eb="5">
      <t>シマ</t>
    </rPh>
    <phoneticPr fontId="1"/>
  </si>
  <si>
    <t>金融商品取引所に上場されて取引される「上場投資信託」のことをアルファベット３文字で何というでしょう？</t>
    <phoneticPr fontId="1"/>
  </si>
  <si>
    <t>ETF</t>
    <phoneticPr fontId="1"/>
  </si>
  <si>
    <t>シルクロード、マサイ、ンダホなど７人のメンバーからなる、人気YouTuber集団は何でしょう？</t>
    <rPh sb="17" eb="18">
      <t>ヒト</t>
    </rPh>
    <rPh sb="28" eb="30">
      <t>ニンキ</t>
    </rPh>
    <rPh sb="41" eb="42">
      <t>ナン</t>
    </rPh>
    <phoneticPr fontId="1"/>
  </si>
  <si>
    <t>Fischer's(フィッシャーズ)</t>
    <phoneticPr fontId="1"/>
  </si>
  <si>
    <t>住宅宿泊事業法によると、民泊の年間営業日数は何日以内と定められている？</t>
    <rPh sb="12" eb="14">
      <t>ミンパク</t>
    </rPh>
    <rPh sb="15" eb="17">
      <t>ネンカン</t>
    </rPh>
    <rPh sb="17" eb="19">
      <t>エイギョウ</t>
    </rPh>
    <rPh sb="19" eb="21">
      <t>ニッスウ</t>
    </rPh>
    <rPh sb="22" eb="24">
      <t>ナンニチ</t>
    </rPh>
    <rPh sb="24" eb="26">
      <t>イナイ</t>
    </rPh>
    <rPh sb="27" eb="28">
      <t>サダ</t>
    </rPh>
    <phoneticPr fontId="1"/>
  </si>
  <si>
    <t>100日</t>
    <rPh sb="3" eb="4">
      <t>ヒ</t>
    </rPh>
    <phoneticPr fontId="1"/>
  </si>
  <si>
    <t>120日</t>
    <rPh sb="3" eb="4">
      <t>ヒ</t>
    </rPh>
    <phoneticPr fontId="1"/>
  </si>
  <si>
    <t>150日</t>
    <rPh sb="3" eb="4">
      <t>ヒ</t>
    </rPh>
    <phoneticPr fontId="1"/>
  </si>
  <si>
    <t>180日</t>
    <rPh sb="3" eb="4">
      <t>ヒ</t>
    </rPh>
    <phoneticPr fontId="1"/>
  </si>
  <si>
    <t>17歳</t>
    <rPh sb="2" eb="3">
      <t>サイ</t>
    </rPh>
    <phoneticPr fontId="1"/>
  </si>
  <si>
    <t>18歳</t>
    <rPh sb="2" eb="3">
      <t>サイ</t>
    </rPh>
    <phoneticPr fontId="1"/>
  </si>
  <si>
    <t>19歳</t>
    <rPh sb="2" eb="3">
      <t>サイ</t>
    </rPh>
    <phoneticPr fontId="1"/>
  </si>
  <si>
    <t>20歳</t>
    <rPh sb="2" eb="3">
      <t>サイ</t>
    </rPh>
    <phoneticPr fontId="1"/>
  </si>
  <si>
    <t>民法によると、自分から見て従兄弟は何親等？</t>
    <rPh sb="7" eb="9">
      <t>ジブン</t>
    </rPh>
    <rPh sb="11" eb="12">
      <t>ミ</t>
    </rPh>
    <rPh sb="13" eb="16">
      <t>イトコ</t>
    </rPh>
    <rPh sb="17" eb="20">
      <t>ナンシントウ</t>
    </rPh>
    <phoneticPr fontId="1"/>
  </si>
  <si>
    <t>2親等</t>
    <rPh sb="1" eb="3">
      <t>シントウ</t>
    </rPh>
    <phoneticPr fontId="1"/>
  </si>
  <si>
    <t>3親等</t>
    <rPh sb="1" eb="3">
      <t>シントウ</t>
    </rPh>
    <phoneticPr fontId="1"/>
  </si>
  <si>
    <t>4親等</t>
    <rPh sb="1" eb="3">
      <t>シントウ</t>
    </rPh>
    <phoneticPr fontId="1"/>
  </si>
  <si>
    <t>5親等</t>
    <rPh sb="1" eb="3">
      <t>シントウ</t>
    </rPh>
    <phoneticPr fontId="1"/>
  </si>
  <si>
    <t>アフリカ大陸北東部とアラビア半島の間に位置する、三角形の半島は？</t>
    <rPh sb="24" eb="27">
      <t>サンカクケイ</t>
    </rPh>
    <rPh sb="28" eb="30">
      <t>ハントウ</t>
    </rPh>
    <phoneticPr fontId="1"/>
  </si>
  <si>
    <t>イベリア半島</t>
    <rPh sb="4" eb="6">
      <t>ハントウ</t>
    </rPh>
    <phoneticPr fontId="1"/>
  </si>
  <si>
    <t>シナイ半島</t>
    <rPh sb="3" eb="5">
      <t>ハントウ</t>
    </rPh>
    <phoneticPr fontId="1"/>
  </si>
  <si>
    <t>バルカン半島</t>
    <rPh sb="4" eb="6">
      <t>ハントウ</t>
    </rPh>
    <phoneticPr fontId="1"/>
  </si>
  <si>
    <t>ユカタン半島</t>
    <rPh sb="4" eb="6">
      <t>ハントウ</t>
    </rPh>
    <phoneticPr fontId="1"/>
  </si>
  <si>
    <t>210mm×297mmの紙のサイズは？</t>
    <rPh sb="12" eb="13">
      <t>カミ</t>
    </rPh>
    <phoneticPr fontId="1"/>
  </si>
  <si>
    <t>A3</t>
    <phoneticPr fontId="1"/>
  </si>
  <si>
    <t>A4</t>
    <phoneticPr fontId="1"/>
  </si>
  <si>
    <t>B4</t>
    <phoneticPr fontId="1"/>
  </si>
  <si>
    <t>B5</t>
    <phoneticPr fontId="1"/>
  </si>
  <si>
    <t>「封印切」の段が特に有名な、梅川と忠兵衛の悲恋を描いた近松門左衛門による人形浄瑠璃は？</t>
    <rPh sb="8" eb="9">
      <t>トク</t>
    </rPh>
    <rPh sb="10" eb="12">
      <t>ユウメイ</t>
    </rPh>
    <rPh sb="21" eb="23">
      <t>ヒレン</t>
    </rPh>
    <rPh sb="24" eb="25">
      <t>エガ</t>
    </rPh>
    <rPh sb="27" eb="33">
      <t>チカマツモンザエモン</t>
    </rPh>
    <rPh sb="36" eb="41">
      <t>ニンギョウジョウルリ</t>
    </rPh>
    <phoneticPr fontId="1"/>
  </si>
  <si>
    <t>「机下」や「侍史」などのように、手紙を書く際に宛名の左下に添える言葉を何という？</t>
    <rPh sb="16" eb="18">
      <t>テガミ</t>
    </rPh>
    <rPh sb="19" eb="20">
      <t>カ</t>
    </rPh>
    <rPh sb="21" eb="22">
      <t>サイ</t>
    </rPh>
    <rPh sb="23" eb="25">
      <t>アテナ</t>
    </rPh>
    <rPh sb="26" eb="28">
      <t>ヒダリシタ</t>
    </rPh>
    <rPh sb="29" eb="30">
      <t>ソ</t>
    </rPh>
    <rPh sb="32" eb="34">
      <t>コトバ</t>
    </rPh>
    <rPh sb="35" eb="36">
      <t>ナン</t>
    </rPh>
    <phoneticPr fontId="1"/>
  </si>
  <si>
    <t>脇付</t>
    <phoneticPr fontId="1"/>
  </si>
  <si>
    <t>頭語</t>
    <phoneticPr fontId="1"/>
  </si>
  <si>
    <t>追伸</t>
    <phoneticPr fontId="1"/>
  </si>
  <si>
    <t>未文</t>
    <phoneticPr fontId="1"/>
  </si>
  <si>
    <t>「愛鳥週間」や「児童福祉週間」があるのは毎年何月？</t>
    <rPh sb="20" eb="22">
      <t>マイトシ</t>
    </rPh>
    <rPh sb="22" eb="24">
      <t>ナンガツ</t>
    </rPh>
    <phoneticPr fontId="1"/>
  </si>
  <si>
    <t>4月</t>
    <rPh sb="1" eb="2">
      <t>ツキ</t>
    </rPh>
    <phoneticPr fontId="1"/>
  </si>
  <si>
    <t>5月</t>
    <rPh sb="1" eb="2">
      <t>ツキ</t>
    </rPh>
    <phoneticPr fontId="1"/>
  </si>
  <si>
    <t>6月</t>
    <rPh sb="1" eb="2">
      <t>ツキ</t>
    </rPh>
    <phoneticPr fontId="1"/>
  </si>
  <si>
    <t>7月</t>
    <rPh sb="1" eb="2">
      <t>ツキ</t>
    </rPh>
    <phoneticPr fontId="1"/>
  </si>
  <si>
    <t>ことわざで、「角な座敷を丸くはき」「三杯目にはそっと出し」と言われるのはどんな身分の人？</t>
    <rPh sb="30" eb="31">
      <t>イ</t>
    </rPh>
    <rPh sb="39" eb="41">
      <t>ミブン</t>
    </rPh>
    <rPh sb="42" eb="43">
      <t>ヒト</t>
    </rPh>
    <phoneticPr fontId="1"/>
  </si>
  <si>
    <t>貧乏</t>
    <phoneticPr fontId="1"/>
  </si>
  <si>
    <t>先生</t>
    <rPh sb="0" eb="2">
      <t>センセイ</t>
    </rPh>
    <phoneticPr fontId="1"/>
  </si>
  <si>
    <t>居候</t>
    <rPh sb="0" eb="2">
      <t>イソウロウ</t>
    </rPh>
    <phoneticPr fontId="1"/>
  </si>
  <si>
    <t>色男</t>
    <rPh sb="0" eb="2">
      <t>イロオトコ</t>
    </rPh>
    <phoneticPr fontId="1"/>
  </si>
  <si>
    <t>和名を「蛋白石」という、10月の誕生石は？</t>
    <rPh sb="4" eb="6">
      <t>タンパク</t>
    </rPh>
    <rPh sb="14" eb="15">
      <t>ツキ</t>
    </rPh>
    <rPh sb="16" eb="19">
      <t>タンジョウセキ</t>
    </rPh>
    <phoneticPr fontId="1"/>
  </si>
  <si>
    <t>エメラルド</t>
    <phoneticPr fontId="1"/>
  </si>
  <si>
    <t>オパール</t>
    <phoneticPr fontId="1"/>
  </si>
  <si>
    <t>ダイヤモンド</t>
    <phoneticPr fontId="1"/>
  </si>
  <si>
    <t>サファイア</t>
    <phoneticPr fontId="1"/>
  </si>
  <si>
    <t>『モルグ街の殺人』</t>
    <phoneticPr fontId="1"/>
  </si>
  <si>
    <t>『アクロイド殺し』</t>
    <phoneticPr fontId="1"/>
  </si>
  <si>
    <t>『スタイルズ荘の怪事件』</t>
    <phoneticPr fontId="1"/>
  </si>
  <si>
    <t>『そして誰もいなくなった』</t>
    <phoneticPr fontId="1"/>
  </si>
  <si>
    <t>「マイタイ」や「ダイキリ」のベースとなっているお酒は？</t>
    <rPh sb="24" eb="25">
      <t>サケ</t>
    </rPh>
    <phoneticPr fontId="1"/>
  </si>
  <si>
    <t>ラム</t>
    <phoneticPr fontId="1"/>
  </si>
  <si>
    <t>テキーラ</t>
    <phoneticPr fontId="1"/>
  </si>
  <si>
    <t>ジン</t>
    <phoneticPr fontId="1"/>
  </si>
  <si>
    <t>ウォッカ</t>
    <phoneticPr fontId="1"/>
  </si>
  <si>
    <t>クワンというズボンと共に着用する、ベトナムの民族衣装は？</t>
    <phoneticPr fontId="1"/>
  </si>
  <si>
    <t>ルバシカ</t>
    <phoneticPr fontId="1"/>
  </si>
  <si>
    <t>キルト</t>
    <phoneticPr fontId="1"/>
  </si>
  <si>
    <t>チョゴリ</t>
    <phoneticPr fontId="1"/>
  </si>
  <si>
    <t>アオザイ</t>
    <phoneticPr fontId="1"/>
  </si>
  <si>
    <t>トレバー・ホーンがボーカルを務め、『ラジオスターの悲劇』などの曲をヒットさせたイギリスのバンドは？</t>
    <rPh sb="14" eb="15">
      <t>ツト</t>
    </rPh>
    <rPh sb="25" eb="27">
      <t>ヒゲキ</t>
    </rPh>
    <rPh sb="31" eb="32">
      <t>キョク</t>
    </rPh>
    <phoneticPr fontId="1"/>
  </si>
  <si>
    <t>バグルス</t>
    <phoneticPr fontId="1"/>
  </si>
  <si>
    <t>ELO</t>
    <phoneticPr fontId="1"/>
  </si>
  <si>
    <t>シャカタク</t>
    <phoneticPr fontId="1"/>
  </si>
  <si>
    <t>ユーリズミックス</t>
    <phoneticPr fontId="1"/>
  </si>
  <si>
    <t>モーツァルトの『イドメネオ』のように、神話や古典悲劇を題材にとった「正歌劇」のことを何という？</t>
    <rPh sb="34" eb="35">
      <t>セイ</t>
    </rPh>
    <rPh sb="35" eb="37">
      <t>カゲキ</t>
    </rPh>
    <rPh sb="42" eb="43">
      <t>ナン</t>
    </rPh>
    <phoneticPr fontId="1"/>
  </si>
  <si>
    <t>オペラ・ヴェリズモ</t>
    <phoneticPr fontId="1"/>
  </si>
  <si>
    <t>オペラ・コミーク</t>
    <phoneticPr fontId="1"/>
  </si>
  <si>
    <t>オペラ・セリア</t>
    <phoneticPr fontId="1"/>
  </si>
  <si>
    <t>オペラ・ブッファ</t>
    <phoneticPr fontId="1"/>
  </si>
  <si>
    <t>黒澤明監督の映画『乱』のモチーフとなった、シェイクスピアの戯曲は？</t>
    <rPh sb="0" eb="5">
      <t>クロサワアキラカントク</t>
    </rPh>
    <rPh sb="6" eb="8">
      <t>エイガ</t>
    </rPh>
    <rPh sb="9" eb="10">
      <t>ラン</t>
    </rPh>
    <rPh sb="29" eb="31">
      <t>ギキョク</t>
    </rPh>
    <phoneticPr fontId="1"/>
  </si>
  <si>
    <t>『ハムレット』</t>
    <phoneticPr fontId="1"/>
  </si>
  <si>
    <t>『オセロー』</t>
    <phoneticPr fontId="1"/>
  </si>
  <si>
    <t>『リア王』</t>
    <rPh sb="3" eb="4">
      <t>オウ</t>
    </rPh>
    <phoneticPr fontId="1"/>
  </si>
  <si>
    <t>『マクベス』</t>
    <phoneticPr fontId="1"/>
  </si>
  <si>
    <t>映画『悪魔のいけにえ』に登場する、チェーンソーを持った殺人鬼は？</t>
    <rPh sb="24" eb="25">
      <t>モ</t>
    </rPh>
    <rPh sb="27" eb="30">
      <t>サツジンキ</t>
    </rPh>
    <phoneticPr fontId="1"/>
  </si>
  <si>
    <t>フレディ</t>
    <phoneticPr fontId="1"/>
  </si>
  <si>
    <t>ジェイソン</t>
    <phoneticPr fontId="1"/>
  </si>
  <si>
    <t>マイケル</t>
    <phoneticPr fontId="1"/>
  </si>
  <si>
    <t>レザーフェイス</t>
    <phoneticPr fontId="1"/>
  </si>
  <si>
    <t>諸国民戦争に敗れたナポレオンが流された島は？</t>
    <phoneticPr fontId="1"/>
  </si>
  <si>
    <t>マジョルカ島</t>
    <phoneticPr fontId="1"/>
  </si>
  <si>
    <t>コルシカ島</t>
    <phoneticPr fontId="1"/>
  </si>
  <si>
    <t>エルバ島</t>
    <phoneticPr fontId="1"/>
  </si>
  <si>
    <t>セントヘレナ島</t>
    <phoneticPr fontId="1"/>
  </si>
  <si>
    <t>亀甲船を考案して豊臣秀吉の軍隊を破った朝鮮の武将は？</t>
    <phoneticPr fontId="1"/>
  </si>
  <si>
    <t>李光耀</t>
    <phoneticPr fontId="1"/>
  </si>
  <si>
    <t>李舜臣</t>
    <phoneticPr fontId="1"/>
  </si>
  <si>
    <t>李成桂</t>
    <phoneticPr fontId="1"/>
  </si>
  <si>
    <t>李承晩</t>
    <phoneticPr fontId="1"/>
  </si>
  <si>
    <t>娼婦エリザベートを主人公に、占領地から逃れる乗合馬車の様子を描いた、モーパッサンの小説は？</t>
    <rPh sb="0" eb="2">
      <t>ショウフ</t>
    </rPh>
    <rPh sb="9" eb="12">
      <t>シュジンコウ</t>
    </rPh>
    <rPh sb="14" eb="17">
      <t>センリョウチ</t>
    </rPh>
    <rPh sb="19" eb="20">
      <t>ノガ</t>
    </rPh>
    <rPh sb="27" eb="29">
      <t>ヨウス</t>
    </rPh>
    <rPh sb="30" eb="31">
      <t>エガ</t>
    </rPh>
    <rPh sb="41" eb="43">
      <t>ショウセツ</t>
    </rPh>
    <phoneticPr fontId="1"/>
  </si>
  <si>
    <t>『脂肪の塊』</t>
    <phoneticPr fontId="1"/>
  </si>
  <si>
    <t>『女の一生』</t>
    <phoneticPr fontId="1"/>
  </si>
  <si>
    <t>『病は気から』</t>
    <rPh sb="1" eb="2">
      <t>ヤマイ</t>
    </rPh>
    <rPh sb="3" eb="4">
      <t>キ</t>
    </rPh>
    <phoneticPr fontId="1"/>
  </si>
  <si>
    <t>『人間嫌い』</t>
    <rPh sb="1" eb="4">
      <t>ニンゲンギラ</t>
    </rPh>
    <phoneticPr fontId="1"/>
  </si>
  <si>
    <t>1935年に40歳で早世した、『炎舞』『名樹散椿』などの作品を残した大正・昭和期の画家は？</t>
    <rPh sb="28" eb="30">
      <t>サクヒン</t>
    </rPh>
    <rPh sb="31" eb="32">
      <t>ノコ</t>
    </rPh>
    <phoneticPr fontId="1"/>
  </si>
  <si>
    <t>今村紫紅</t>
    <phoneticPr fontId="1"/>
  </si>
  <si>
    <t>下村観山</t>
    <phoneticPr fontId="1"/>
  </si>
  <si>
    <t>富岡鉄斎</t>
    <phoneticPr fontId="1"/>
  </si>
  <si>
    <t>速水御舟</t>
    <phoneticPr fontId="1"/>
  </si>
  <si>
    <t>繊細・優雅な装飾性を特徴とする、サンスーシ宮殿に代表される18世紀フランスの装飾様式は？</t>
    <rPh sb="10" eb="12">
      <t>トクチョウ</t>
    </rPh>
    <rPh sb="24" eb="26">
      <t>ダイヒョウ</t>
    </rPh>
    <rPh sb="31" eb="33">
      <t>セイキ</t>
    </rPh>
    <rPh sb="38" eb="40">
      <t>ソウショク</t>
    </rPh>
    <rPh sb="40" eb="42">
      <t>ヨウシキ</t>
    </rPh>
    <phoneticPr fontId="1"/>
  </si>
  <si>
    <t>バロック</t>
    <phoneticPr fontId="1"/>
  </si>
  <si>
    <t>ロマネスク</t>
    <phoneticPr fontId="1"/>
  </si>
  <si>
    <t>ゴシック</t>
    <phoneticPr fontId="1"/>
  </si>
  <si>
    <t>ロココ</t>
    <phoneticPr fontId="1"/>
  </si>
  <si>
    <t>「日日是決戦」をスローガンとする、大手予備校は？</t>
    <rPh sb="17" eb="19">
      <t>オオテ</t>
    </rPh>
    <rPh sb="19" eb="22">
      <t>ヨビコウ</t>
    </rPh>
    <phoneticPr fontId="1"/>
  </si>
  <si>
    <t>東進ハイスクール</t>
    <phoneticPr fontId="1"/>
  </si>
  <si>
    <t>河合塾</t>
    <phoneticPr fontId="1"/>
  </si>
  <si>
    <t>代々木ゼミナール</t>
    <rPh sb="0" eb="3">
      <t>ヨヨギ</t>
    </rPh>
    <phoneticPr fontId="1"/>
  </si>
  <si>
    <t>ピーチ・アビエーション</t>
    <phoneticPr fontId="1"/>
  </si>
  <si>
    <t>バニラエア</t>
    <phoneticPr fontId="1"/>
  </si>
  <si>
    <t>AIR DO</t>
    <phoneticPr fontId="1"/>
  </si>
  <si>
    <t>ジェットスター・ジャパン</t>
    <phoneticPr fontId="1"/>
  </si>
  <si>
    <t>断崖絶壁に築かれた「投入堂」で有名な、鳥取県三朝町の寺院は？</t>
    <rPh sb="0" eb="4">
      <t>ダンガイゼッペキ</t>
    </rPh>
    <rPh sb="5" eb="6">
      <t>キズ</t>
    </rPh>
    <rPh sb="10" eb="12">
      <t>ナゲイ</t>
    </rPh>
    <rPh sb="12" eb="13">
      <t>ドウ</t>
    </rPh>
    <rPh sb="15" eb="17">
      <t>ユウメイ</t>
    </rPh>
    <rPh sb="19" eb="22">
      <t>トットリケン</t>
    </rPh>
    <rPh sb="22" eb="25">
      <t>ミササチョウ</t>
    </rPh>
    <rPh sb="26" eb="28">
      <t>ジイン</t>
    </rPh>
    <phoneticPr fontId="1"/>
  </si>
  <si>
    <t>護国寺</t>
    <phoneticPr fontId="1"/>
  </si>
  <si>
    <t>東海寺</t>
    <phoneticPr fontId="1"/>
  </si>
  <si>
    <t>元興寺</t>
    <phoneticPr fontId="1"/>
  </si>
  <si>
    <t>三仏寺</t>
    <phoneticPr fontId="1"/>
  </si>
  <si>
    <t>落語の落ちの種類で、駄洒落で落とすものを何という？</t>
    <phoneticPr fontId="1"/>
  </si>
  <si>
    <t>ぶっつけ落ち</t>
    <phoneticPr fontId="1"/>
  </si>
  <si>
    <t>途端落ち</t>
    <rPh sb="0" eb="2">
      <t>トタン</t>
    </rPh>
    <rPh sb="2" eb="3">
      <t>オ</t>
    </rPh>
    <phoneticPr fontId="1"/>
  </si>
  <si>
    <t>地口落ち</t>
    <phoneticPr fontId="1"/>
  </si>
  <si>
    <t>拍子落ち</t>
    <phoneticPr fontId="1"/>
  </si>
  <si>
    <t>明治維新前後の動乱の時代を背景に、青山半蔵の苦難の一生を描いた島崎藤村の長編小説は何でしょう？</t>
    <rPh sb="41" eb="42">
      <t>ナン</t>
    </rPh>
    <phoneticPr fontId="1"/>
  </si>
  <si>
    <t>大迫傑</t>
    <phoneticPr fontId="1"/>
  </si>
  <si>
    <t>両国国技館</t>
    <rPh sb="0" eb="5">
      <t>リョウゴクコクギカン</t>
    </rPh>
    <phoneticPr fontId="1"/>
  </si>
  <si>
    <t>時事</t>
    <rPh sb="0" eb="2">
      <t>ジジ</t>
    </rPh>
    <phoneticPr fontId="1"/>
  </si>
  <si>
    <t>東京スタジアム</t>
    <phoneticPr fontId="1"/>
  </si>
  <si>
    <t>日産スタジアム</t>
    <rPh sb="0" eb="2">
      <t>ニッサン</t>
    </rPh>
    <phoneticPr fontId="1"/>
  </si>
  <si>
    <t>花園ラグビー場</t>
    <phoneticPr fontId="1"/>
  </si>
  <si>
    <t>豊田スタジアム</t>
    <rPh sb="0" eb="2">
      <t>トヨダ</t>
    </rPh>
    <phoneticPr fontId="1"/>
  </si>
  <si>
    <t>今年のラグビーワールドカップで決勝戦が行われるのは？</t>
    <rPh sb="0" eb="2">
      <t>コトシ</t>
    </rPh>
    <rPh sb="15" eb="17">
      <t>ケッショウ</t>
    </rPh>
    <rPh sb="17" eb="18">
      <t>イクサ</t>
    </rPh>
    <rPh sb="19" eb="20">
      <t>オコナ</t>
    </rPh>
    <phoneticPr fontId="1"/>
  </si>
  <si>
    <t>「グリーンガム」「クールミントガム」「キシリトールガム」などを販売しているお菓子メーカーはどこでしょう？</t>
    <rPh sb="31" eb="33">
      <t>ハンバイ</t>
    </rPh>
    <rPh sb="38" eb="40">
      <t>カシ</t>
    </rPh>
    <phoneticPr fontId="1"/>
  </si>
  <si>
    <t>ロッテ</t>
    <phoneticPr fontId="1"/>
  </si>
  <si>
    <t>サッカーの試合開始のことを何という？</t>
    <rPh sb="5" eb="9">
      <t>シアイカイシ</t>
    </rPh>
    <rPh sb="13" eb="14">
      <t>ナン</t>
    </rPh>
    <phoneticPr fontId="1"/>
  </si>
  <si>
    <t>プレイボール</t>
    <phoneticPr fontId="1"/>
  </si>
  <si>
    <t>キックオフ</t>
    <phoneticPr fontId="1"/>
  </si>
  <si>
    <t>ティップオフ</t>
    <phoneticPr fontId="1"/>
  </si>
  <si>
    <t>フェイスオフ</t>
    <phoneticPr fontId="1"/>
  </si>
  <si>
    <t>アクアリウム</t>
    <phoneticPr fontId="1"/>
  </si>
  <si>
    <t>ハーバリウム</t>
    <phoneticPr fontId="1"/>
  </si>
  <si>
    <t>テラリウム</t>
    <phoneticPr fontId="1"/>
  </si>
  <si>
    <t>プラネタリウム</t>
    <phoneticPr fontId="1"/>
  </si>
  <si>
    <t>誕生日の5月12日は「国際看護師の日」とされている、「クリミアの天使」と呼ばれた看護師は？</t>
    <rPh sb="0" eb="3">
      <t>タンジョウビ</t>
    </rPh>
    <rPh sb="5" eb="6">
      <t>ツキ</t>
    </rPh>
    <rPh sb="8" eb="9">
      <t>ニチ</t>
    </rPh>
    <rPh sb="11" eb="13">
      <t>コクサイ</t>
    </rPh>
    <rPh sb="13" eb="16">
      <t>カンゴシ</t>
    </rPh>
    <rPh sb="17" eb="18">
      <t>ヒ</t>
    </rPh>
    <rPh sb="32" eb="34">
      <t>テンシ</t>
    </rPh>
    <rPh sb="36" eb="37">
      <t>ヨ</t>
    </rPh>
    <rPh sb="40" eb="43">
      <t>カンゴシ</t>
    </rPh>
    <phoneticPr fontId="1"/>
  </si>
  <si>
    <t>ナイチンゲール</t>
    <phoneticPr fontId="1"/>
  </si>
  <si>
    <t>マザー・テレサ</t>
    <phoneticPr fontId="1"/>
  </si>
  <si>
    <t>ジャンヌ・ダルク</t>
    <phoneticPr fontId="1"/>
  </si>
  <si>
    <t>マリー・アントワネット</t>
    <phoneticPr fontId="1"/>
  </si>
  <si>
    <t>チャップリン主演の映画『独裁者』で、独裁者と瓜二つである男の職業は？</t>
    <phoneticPr fontId="1"/>
  </si>
  <si>
    <t>床屋</t>
    <phoneticPr fontId="1"/>
  </si>
  <si>
    <t>牛乳屋</t>
    <phoneticPr fontId="1"/>
  </si>
  <si>
    <t>警察官</t>
    <rPh sb="0" eb="3">
      <t>ケイサツカン</t>
    </rPh>
    <phoneticPr fontId="1"/>
  </si>
  <si>
    <t>ボードゲームのオセロで、１手で裏返すことができる駒の数は最大いくつ？</t>
    <rPh sb="13" eb="14">
      <t>テ</t>
    </rPh>
    <rPh sb="15" eb="17">
      <t>ウラガエ</t>
    </rPh>
    <rPh sb="24" eb="25">
      <t>コマ</t>
    </rPh>
    <rPh sb="26" eb="27">
      <t>カズ</t>
    </rPh>
    <rPh sb="28" eb="30">
      <t>サイダイ</t>
    </rPh>
    <phoneticPr fontId="1"/>
  </si>
  <si>
    <t>日本最古の地下鉄路線である、浅草駅から渋谷駅を結ぶ東京メトロの路線は？</t>
    <rPh sb="0" eb="2">
      <t>ニホン</t>
    </rPh>
    <rPh sb="2" eb="4">
      <t>サイコ</t>
    </rPh>
    <rPh sb="5" eb="8">
      <t>チカテツ</t>
    </rPh>
    <rPh sb="8" eb="10">
      <t>ロセン</t>
    </rPh>
    <rPh sb="14" eb="17">
      <t>アサクサエキ</t>
    </rPh>
    <rPh sb="19" eb="22">
      <t>シブヤエキ</t>
    </rPh>
    <rPh sb="23" eb="24">
      <t>ムス</t>
    </rPh>
    <rPh sb="25" eb="27">
      <t>トウキョウ</t>
    </rPh>
    <rPh sb="31" eb="33">
      <t>ロセン</t>
    </rPh>
    <phoneticPr fontId="1"/>
  </si>
  <si>
    <t>銀座線</t>
    <phoneticPr fontId="1"/>
  </si>
  <si>
    <t>日比谷線</t>
    <rPh sb="0" eb="4">
      <t>ヒビヤセン</t>
    </rPh>
    <phoneticPr fontId="1"/>
  </si>
  <si>
    <t>丸ノ内線</t>
    <rPh sb="0" eb="1">
      <t>マル</t>
    </rPh>
    <rPh sb="2" eb="4">
      <t>ウチセン</t>
    </rPh>
    <phoneticPr fontId="1"/>
  </si>
  <si>
    <t>半蔵門線</t>
    <rPh sb="0" eb="4">
      <t>ハンゾウモンセン</t>
    </rPh>
    <phoneticPr fontId="1"/>
  </si>
  <si>
    <t>「はがき」は第何種郵便物？</t>
    <rPh sb="6" eb="7">
      <t>ダイ</t>
    </rPh>
    <rPh sb="7" eb="9">
      <t>ナンシュ</t>
    </rPh>
    <rPh sb="9" eb="12">
      <t>ユウビンブツ</t>
    </rPh>
    <phoneticPr fontId="1"/>
  </si>
  <si>
    <t>第一種郵便物</t>
    <rPh sb="0" eb="1">
      <t>ダイ</t>
    </rPh>
    <rPh sb="1" eb="3">
      <t>イッシュ</t>
    </rPh>
    <rPh sb="3" eb="6">
      <t>ユウビンブツ</t>
    </rPh>
    <phoneticPr fontId="1"/>
  </si>
  <si>
    <t>第二種郵便物</t>
    <rPh sb="0" eb="1">
      <t>ダイ</t>
    </rPh>
    <rPh sb="1" eb="2">
      <t>ニ</t>
    </rPh>
    <rPh sb="2" eb="3">
      <t>シュ</t>
    </rPh>
    <rPh sb="3" eb="6">
      <t>ユウビンブツ</t>
    </rPh>
    <phoneticPr fontId="1"/>
  </si>
  <si>
    <t>第三種郵便物</t>
    <rPh sb="0" eb="1">
      <t>ダイ</t>
    </rPh>
    <rPh sb="1" eb="2">
      <t>サン</t>
    </rPh>
    <rPh sb="2" eb="3">
      <t>シュ</t>
    </rPh>
    <rPh sb="3" eb="6">
      <t>ユウビンブツ</t>
    </rPh>
    <phoneticPr fontId="1"/>
  </si>
  <si>
    <t>第四種郵便物</t>
    <rPh sb="0" eb="1">
      <t>ダイ</t>
    </rPh>
    <rPh sb="1" eb="2">
      <t>ヨン</t>
    </rPh>
    <rPh sb="2" eb="3">
      <t>シュ</t>
    </rPh>
    <rPh sb="3" eb="6">
      <t>ユウビンブツ</t>
    </rPh>
    <phoneticPr fontId="1"/>
  </si>
  <si>
    <t>筒状の布にゴムを通して輪にしたヘアアクセサリーの一種を、「お気に入り」という意味のフランス語で何というでしょう？</t>
    <rPh sb="0" eb="2">
      <t>ツツジョウ</t>
    </rPh>
    <rPh sb="3" eb="4">
      <t>ヌノ</t>
    </rPh>
    <rPh sb="8" eb="9">
      <t>トオ</t>
    </rPh>
    <rPh sb="11" eb="12">
      <t>ワ</t>
    </rPh>
    <rPh sb="24" eb="26">
      <t>イッシュ</t>
    </rPh>
    <rPh sb="30" eb="31">
      <t>キ</t>
    </rPh>
    <rPh sb="32" eb="33">
      <t>イ</t>
    </rPh>
    <rPh sb="38" eb="40">
      <t>イミ</t>
    </rPh>
    <rPh sb="45" eb="46">
      <t>ゴ</t>
    </rPh>
    <rPh sb="47" eb="48">
      <t>ナン</t>
    </rPh>
    <phoneticPr fontId="1"/>
  </si>
  <si>
    <t>シュシュ</t>
    <phoneticPr fontId="1"/>
  </si>
  <si>
    <t>74mm</t>
    <phoneticPr fontId="1"/>
  </si>
  <si>
    <t>76mm</t>
    <phoneticPr fontId="1"/>
  </si>
  <si>
    <t>78mm</t>
    <phoneticPr fontId="1"/>
  </si>
  <si>
    <t>72mm</t>
    <phoneticPr fontId="1"/>
  </si>
  <si>
    <t>かつて氷室京介らと「BOØWY」、吉川晃司と「COMPLEX」を結成していたギタリストは誰でしょう？</t>
    <rPh sb="3" eb="7">
      <t>ヒムロキョウスケ</t>
    </rPh>
    <rPh sb="17" eb="21">
      <t>キッカワコウジ</t>
    </rPh>
    <rPh sb="32" eb="34">
      <t>ケッセイ</t>
    </rPh>
    <rPh sb="44" eb="45">
      <t>ダレ</t>
    </rPh>
    <phoneticPr fontId="1"/>
  </si>
  <si>
    <t>布袋寅泰（ほてい・ともやす）</t>
    <rPh sb="0" eb="4">
      <t>ホテイトモヤス</t>
    </rPh>
    <phoneticPr fontId="1"/>
  </si>
  <si>
    <t>「ナックルウォーク」や「ドラミング」といえば、どんな動物の習性？</t>
    <rPh sb="26" eb="28">
      <t>ドウブツ</t>
    </rPh>
    <rPh sb="29" eb="31">
      <t>シュウセイ</t>
    </rPh>
    <phoneticPr fontId="1"/>
  </si>
  <si>
    <t>ゴリラ</t>
    <phoneticPr fontId="1"/>
  </si>
  <si>
    <t>サル</t>
    <phoneticPr fontId="1"/>
  </si>
  <si>
    <t>チンパンジー</t>
    <phoneticPr fontId="1"/>
  </si>
  <si>
    <t>マントヒヒ</t>
    <phoneticPr fontId="1"/>
  </si>
  <si>
    <t>初夢の縁起物としてもおなじみの、山科、加茂などの品種が有名な野菜は？</t>
    <rPh sb="24" eb="26">
      <t>ヒンシュ</t>
    </rPh>
    <rPh sb="27" eb="29">
      <t>ユウメイ</t>
    </rPh>
    <rPh sb="30" eb="32">
      <t>ヤサイ</t>
    </rPh>
    <phoneticPr fontId="1"/>
  </si>
  <si>
    <t>トマト</t>
    <phoneticPr fontId="1"/>
  </si>
  <si>
    <t>カボチャ</t>
    <phoneticPr fontId="1"/>
  </si>
  <si>
    <t>ナス</t>
    <phoneticPr fontId="1"/>
  </si>
  <si>
    <t>ピーマン</t>
    <phoneticPr fontId="1"/>
  </si>
  <si>
    <t>昨年、史上5頭目の牝馬三冠馬となった競走馬の名前は何でしょう？</t>
    <rPh sb="0" eb="2">
      <t>サクネン</t>
    </rPh>
    <rPh sb="13" eb="14">
      <t>ウマ</t>
    </rPh>
    <rPh sb="18" eb="21">
      <t>キョウソウバ</t>
    </rPh>
    <rPh sb="22" eb="24">
      <t>ナマエ</t>
    </rPh>
    <rPh sb="25" eb="26">
      <t>ナン</t>
    </rPh>
    <phoneticPr fontId="1"/>
  </si>
  <si>
    <t>2022年の改正民法施行に伴い、女性が結婚できる年齢は何歳に変更される？</t>
    <rPh sb="4" eb="5">
      <t>ネン</t>
    </rPh>
    <rPh sb="6" eb="10">
      <t>カイセイミンポウ</t>
    </rPh>
    <rPh sb="10" eb="12">
      <t>シコウ</t>
    </rPh>
    <rPh sb="13" eb="14">
      <t>トモナ</t>
    </rPh>
    <rPh sb="16" eb="18">
      <t>ジョセイ</t>
    </rPh>
    <rPh sb="19" eb="21">
      <t>ケッコン</t>
    </rPh>
    <rPh sb="24" eb="26">
      <t>ネンレイ</t>
    </rPh>
    <rPh sb="27" eb="29">
      <t>ナンサイ</t>
    </rPh>
    <rPh sb="30" eb="32">
      <t>ヘンコウ</t>
    </rPh>
    <phoneticPr fontId="1"/>
  </si>
  <si>
    <t>3000m走、5000m走、マラソンの男子日本記録を保持している陸上選手は誰でしょう？</t>
    <rPh sb="5" eb="6">
      <t>ハシ</t>
    </rPh>
    <rPh sb="12" eb="13">
      <t>ハシ</t>
    </rPh>
    <rPh sb="19" eb="21">
      <t>ダンシ</t>
    </rPh>
    <rPh sb="21" eb="25">
      <t>ニホンキロク</t>
    </rPh>
    <rPh sb="26" eb="28">
      <t>ホジ</t>
    </rPh>
    <rPh sb="32" eb="36">
      <t>リクジョウセンシュ</t>
    </rPh>
    <rPh sb="37" eb="38">
      <t>ダレ</t>
    </rPh>
    <phoneticPr fontId="1"/>
  </si>
  <si>
    <t>毎年春に「アルゲリッチ音楽祭」が開催される九州の都市は？</t>
    <rPh sb="0" eb="2">
      <t>マイトシ</t>
    </rPh>
    <rPh sb="2" eb="3">
      <t>ハル</t>
    </rPh>
    <rPh sb="16" eb="18">
      <t>カイサイ</t>
    </rPh>
    <rPh sb="21" eb="23">
      <t>キュウシュウ</t>
    </rPh>
    <rPh sb="24" eb="26">
      <t>トシ</t>
    </rPh>
    <phoneticPr fontId="1"/>
  </si>
  <si>
    <t>久留米</t>
    <phoneticPr fontId="1"/>
  </si>
  <si>
    <t>佐世保</t>
    <phoneticPr fontId="1"/>
  </si>
  <si>
    <t>別府</t>
    <rPh sb="0" eb="2">
      <t>ベップ</t>
    </rPh>
    <phoneticPr fontId="1"/>
  </si>
  <si>
    <t>大阪市立電気科学館に設置されたものが日本初である、ドーム型の天井に天体を映し出す装置は？</t>
    <phoneticPr fontId="1"/>
  </si>
  <si>
    <t>「グレート・ワン」の愛称で知られる、NHL通算最多得点記録を保持するアイスホッケーの名選手は？</t>
    <rPh sb="10" eb="12">
      <t>アイショウ</t>
    </rPh>
    <rPh sb="13" eb="14">
      <t>シ</t>
    </rPh>
    <rPh sb="30" eb="32">
      <t>ホジ</t>
    </rPh>
    <rPh sb="42" eb="45">
      <t>メイセンシュ</t>
    </rPh>
    <phoneticPr fontId="1"/>
  </si>
  <si>
    <t>ウェイン・グレツキー</t>
    <phoneticPr fontId="1"/>
  </si>
  <si>
    <t>ボビー・オア</t>
    <phoneticPr fontId="1"/>
  </si>
  <si>
    <t>アート・ロス</t>
    <phoneticPr fontId="1"/>
  </si>
  <si>
    <t>ゴーディ・ハウ</t>
    <phoneticPr fontId="1"/>
  </si>
  <si>
    <t>「1000ギニー」「2000ギニー」といったクラシック競争が開催される、イギリスの競馬場は？</t>
    <rPh sb="27" eb="29">
      <t>キョウソウ</t>
    </rPh>
    <rPh sb="30" eb="32">
      <t>カイサイ</t>
    </rPh>
    <rPh sb="41" eb="44">
      <t>ケイバジョウ</t>
    </rPh>
    <phoneticPr fontId="1"/>
  </si>
  <si>
    <t>エプソム競馬場</t>
    <phoneticPr fontId="1"/>
  </si>
  <si>
    <t>ドンカスター競馬場</t>
    <phoneticPr fontId="1"/>
  </si>
  <si>
    <t>ニューマーケット競馬場</t>
    <phoneticPr fontId="1"/>
  </si>
  <si>
    <t>カラ競馬場</t>
    <rPh sb="2" eb="5">
      <t>ケイバジョウ</t>
    </rPh>
    <phoneticPr fontId="1"/>
  </si>
  <si>
    <t>総貯水容量6億6,000万m³は日本一を誇る、岐阜県にあるロックフィルダムは何でしょう？</t>
    <phoneticPr fontId="1"/>
  </si>
  <si>
    <t>徳山ダム</t>
    <rPh sb="0" eb="2">
      <t>トクヤマ</t>
    </rPh>
    <phoneticPr fontId="1"/>
  </si>
  <si>
    <t>毎年3月頃にポルトガルで開催される、サッカー女子の強豪国が集う国際親善大会を何というでしょう？</t>
    <rPh sb="3" eb="4">
      <t>ツキ</t>
    </rPh>
    <rPh sb="4" eb="5">
      <t>ゴロ</t>
    </rPh>
    <rPh sb="12" eb="14">
      <t>カイサイ</t>
    </rPh>
    <rPh sb="22" eb="24">
      <t>ジョシ</t>
    </rPh>
    <rPh sb="25" eb="27">
      <t>キョウゴウ</t>
    </rPh>
    <rPh sb="27" eb="28">
      <t>クニ</t>
    </rPh>
    <rPh sb="29" eb="30">
      <t>ツド</t>
    </rPh>
    <rPh sb="31" eb="33">
      <t>コクサイ</t>
    </rPh>
    <rPh sb="33" eb="35">
      <t>シンゼン</t>
    </rPh>
    <rPh sb="35" eb="37">
      <t>タイカイ</t>
    </rPh>
    <rPh sb="38" eb="39">
      <t>ナン</t>
    </rPh>
    <phoneticPr fontId="1"/>
  </si>
  <si>
    <t>神社の屋根の両端に高く突き出ている、交差した2本の木のことを何というでしょう？</t>
    <phoneticPr fontId="1"/>
  </si>
  <si>
    <t>時事</t>
    <rPh sb="0" eb="2">
      <t>ジジ</t>
    </rPh>
    <phoneticPr fontId="1"/>
  </si>
  <si>
    <t>子守であったタケと再会を果たすまでの約3週間の旅を描く、太宰治の自伝的小説は何でしょう？</t>
    <phoneticPr fontId="1"/>
  </si>
  <si>
    <t>純烈</t>
    <phoneticPr fontId="1"/>
  </si>
  <si>
    <t>三谷幸喜</t>
    <phoneticPr fontId="1"/>
  </si>
  <si>
    <t>柄本明</t>
    <phoneticPr fontId="1"/>
  </si>
  <si>
    <t>「原初状態」や「無知のヴェール」といった概念を用いて「公正としての正義」を提唱した、20世紀アメリカの政治哲学者は誰でしょう？</t>
    <rPh sb="20" eb="22">
      <t>ガイネン</t>
    </rPh>
    <rPh sb="23" eb="24">
      <t>モチ</t>
    </rPh>
    <rPh sb="27" eb="29">
      <t>コウセイ</t>
    </rPh>
    <rPh sb="33" eb="35">
      <t>セイギ</t>
    </rPh>
    <rPh sb="37" eb="39">
      <t>テイショウ</t>
    </rPh>
    <rPh sb="44" eb="46">
      <t>セイキ</t>
    </rPh>
    <rPh sb="51" eb="55">
      <t>セイジテツガク</t>
    </rPh>
    <rPh sb="55" eb="56">
      <t>モノ</t>
    </rPh>
    <rPh sb="57" eb="58">
      <t>ダレ</t>
    </rPh>
    <phoneticPr fontId="1"/>
  </si>
  <si>
    <t>ジョン・ロールズ</t>
    <phoneticPr fontId="1"/>
  </si>
  <si>
    <t>「ウェスタロス」という架空の大陸で繰り広げられる覇権争いを描いた、アメリカの人気ドラマシリーズは何でしょう？</t>
    <rPh sb="38" eb="40">
      <t>ニンキ</t>
    </rPh>
    <phoneticPr fontId="1"/>
  </si>
  <si>
    <t>小林製薬</t>
    <rPh sb="0" eb="4">
      <t>コバヤシセイヤク</t>
    </rPh>
    <phoneticPr fontId="1"/>
  </si>
  <si>
    <t>アイリスオーヤマ</t>
    <phoneticPr fontId="1"/>
  </si>
  <si>
    <t>ユニ・チャーム</t>
    <phoneticPr fontId="1"/>
  </si>
  <si>
    <t>ピップ</t>
    <phoneticPr fontId="1"/>
  </si>
  <si>
    <t>「超快適マスク」や「超立体マスク」を販売している企業は？</t>
    <phoneticPr fontId="1"/>
  </si>
  <si>
    <t>時事</t>
    <rPh sb="0" eb="2">
      <t>ジジ</t>
    </rPh>
    <phoneticPr fontId="1"/>
  </si>
  <si>
    <t>F1世界選手権のグランプリで、ナイトレースが行われているのは？</t>
    <rPh sb="2" eb="7">
      <t>セカイセンシュケン</t>
    </rPh>
    <rPh sb="22" eb="23">
      <t>オコナ</t>
    </rPh>
    <phoneticPr fontId="1"/>
  </si>
  <si>
    <t>オーストラリアGP</t>
    <phoneticPr fontId="1"/>
  </si>
  <si>
    <t>カナダGP</t>
    <phoneticPr fontId="1"/>
  </si>
  <si>
    <t>シンガポールGP</t>
    <phoneticPr fontId="1"/>
  </si>
  <si>
    <t>ロシアGP</t>
    <phoneticPr fontId="1"/>
  </si>
  <si>
    <t>駿台予備学校</t>
    <rPh sb="2" eb="6">
      <t>ヨビガッコウ</t>
    </rPh>
    <phoneticPr fontId="1"/>
  </si>
  <si>
    <t>世界初の推理小説とされる、エドガー・アラン・ポーの小説は？</t>
    <rPh sb="25" eb="27">
      <t>ショウセツ</t>
    </rPh>
    <phoneticPr fontId="1"/>
  </si>
  <si>
    <t>体操競技で、タナカ、カトウ、モリスエなどの技がある種目は？</t>
    <rPh sb="0" eb="4">
      <t>タイソウキョウギ</t>
    </rPh>
    <phoneticPr fontId="1"/>
  </si>
  <si>
    <t>跳馬</t>
    <phoneticPr fontId="1"/>
  </si>
  <si>
    <t>平行棒</t>
    <rPh sb="0" eb="3">
      <t>ヘイコウボウ</t>
    </rPh>
    <phoneticPr fontId="1"/>
  </si>
  <si>
    <t>鉄棒</t>
    <rPh sb="0" eb="2">
      <t>テツボウ</t>
    </rPh>
    <phoneticPr fontId="1"/>
  </si>
  <si>
    <t>つり輪</t>
    <rPh sb="2" eb="3">
      <t>ワ</t>
    </rPh>
    <phoneticPr fontId="1"/>
  </si>
  <si>
    <t>「ビールマンスピン」に名を残すデニス・ビールマンは、どこの国出身のスケーター？</t>
    <phoneticPr fontId="1"/>
  </si>
  <si>
    <t>ノルウェー</t>
    <phoneticPr fontId="1"/>
  </si>
  <si>
    <t>スウェーデン</t>
    <phoneticPr fontId="1"/>
  </si>
  <si>
    <t>フィンランド</t>
    <phoneticPr fontId="1"/>
  </si>
  <si>
    <t>スイス</t>
    <phoneticPr fontId="1"/>
  </si>
  <si>
    <t>中国</t>
    <rPh sb="0" eb="2">
      <t>チュウゴク</t>
    </rPh>
    <phoneticPr fontId="1"/>
  </si>
  <si>
    <t>ロシア</t>
    <phoneticPr fontId="1"/>
  </si>
  <si>
    <t>昨年公開の映画『プーと大人になった僕』に主演した俳優は？</t>
    <rPh sb="0" eb="2">
      <t>サクネン</t>
    </rPh>
    <rPh sb="2" eb="4">
      <t>コウカイ</t>
    </rPh>
    <rPh sb="5" eb="7">
      <t>エイガ</t>
    </rPh>
    <rPh sb="20" eb="22">
      <t>シュエン</t>
    </rPh>
    <rPh sb="24" eb="26">
      <t>ハイユウ</t>
    </rPh>
    <phoneticPr fontId="1"/>
  </si>
  <si>
    <t>ジョニー・デップ</t>
    <phoneticPr fontId="1"/>
  </si>
  <si>
    <t>ジョージ・クルーニー</t>
    <phoneticPr fontId="1"/>
  </si>
  <si>
    <t>ユアン・マクレガー</t>
    <phoneticPr fontId="1"/>
  </si>
  <si>
    <t>ティム・ロビンス</t>
    <phoneticPr fontId="1"/>
  </si>
  <si>
    <t>日本で発行されているお札の縦の長さは、いずれも何mm？</t>
    <phoneticPr fontId="1"/>
  </si>
  <si>
    <t>時事</t>
    <rPh sb="0" eb="2">
      <t>ジジ</t>
    </rPh>
    <phoneticPr fontId="1"/>
  </si>
  <si>
    <t>博多</t>
    <rPh sb="0" eb="2">
      <t>ハカタ</t>
    </rPh>
    <phoneticPr fontId="1"/>
  </si>
  <si>
    <t>「GOSAT」とも呼ばれる、昨年に2号機が打ち上げられた、温室効果ガスを監視する人工衛星は？</t>
    <rPh sb="9" eb="10">
      <t>ヨ</t>
    </rPh>
    <rPh sb="14" eb="16">
      <t>サクネン</t>
    </rPh>
    <rPh sb="21" eb="22">
      <t>ウ</t>
    </rPh>
    <rPh sb="23" eb="24">
      <t>ア</t>
    </rPh>
    <rPh sb="29" eb="31">
      <t>オンシツ</t>
    </rPh>
    <rPh sb="31" eb="33">
      <t>コウカ</t>
    </rPh>
    <rPh sb="36" eb="38">
      <t>カンシ</t>
    </rPh>
    <rPh sb="40" eb="42">
      <t>ジンコウ</t>
    </rPh>
    <rPh sb="42" eb="44">
      <t>エイセイ</t>
    </rPh>
    <phoneticPr fontId="1"/>
  </si>
  <si>
    <t>ひまわり</t>
    <phoneticPr fontId="1"/>
  </si>
  <si>
    <t>きずな</t>
    <phoneticPr fontId="1"/>
  </si>
  <si>
    <t>いぶき</t>
    <phoneticPr fontId="1"/>
  </si>
  <si>
    <t>あかつき</t>
    <phoneticPr fontId="1"/>
  </si>
  <si>
    <t>時事</t>
    <rPh sb="0" eb="2">
      <t>ジジ</t>
    </rPh>
    <phoneticPr fontId="1"/>
  </si>
  <si>
    <t>BRT</t>
    <phoneticPr fontId="1"/>
  </si>
  <si>
    <t>東京五輪の開催に向けて計画が進んでいる、専用レーンを設けてバスを運行させる「バス高速輸送」のことをアルファベット３文字で何というでしょう？</t>
    <rPh sb="11" eb="13">
      <t>ケイカク</t>
    </rPh>
    <rPh sb="14" eb="15">
      <t>スス</t>
    </rPh>
    <rPh sb="40" eb="42">
      <t>コウソク</t>
    </rPh>
    <rPh sb="42" eb="44">
      <t>ユソウ</t>
    </rPh>
    <rPh sb="57" eb="59">
      <t>モジ</t>
    </rPh>
    <rPh sb="60" eb="61">
      <t>ナン</t>
    </rPh>
    <phoneticPr fontId="1"/>
  </si>
  <si>
    <t>来年の東京五輪ではボクシングの会場となる、東京都墨田区に位置する競技施設は何でしょう？</t>
    <rPh sb="0" eb="2">
      <t>ライネン</t>
    </rPh>
    <rPh sb="3" eb="5">
      <t>トウキョウ</t>
    </rPh>
    <rPh sb="5" eb="7">
      <t>ゴリン</t>
    </rPh>
    <rPh sb="15" eb="17">
      <t>カイジョウ</t>
    </rPh>
    <rPh sb="21" eb="27">
      <t>トウキョウトスミダク</t>
    </rPh>
    <rPh sb="28" eb="30">
      <t>イチ</t>
    </rPh>
    <rPh sb="37" eb="38">
      <t>ナン</t>
    </rPh>
    <phoneticPr fontId="1"/>
  </si>
  <si>
    <t>時事</t>
    <rPh sb="0" eb="2">
      <t>ジジ</t>
    </rPh>
    <phoneticPr fontId="1"/>
  </si>
  <si>
    <t>その他、問題不備などございましたら下記の連絡先までご連絡お願いします。</t>
    <rPh sb="2" eb="3">
      <t>タ</t>
    </rPh>
    <rPh sb="4" eb="6">
      <t>モンダイ</t>
    </rPh>
    <rPh sb="6" eb="8">
      <t>フビ</t>
    </rPh>
    <rPh sb="17" eb="19">
      <t>カキ</t>
    </rPh>
    <rPh sb="20" eb="23">
      <t>レンラクサキ</t>
    </rPh>
    <rPh sb="26" eb="28">
      <t>レンラク</t>
    </rPh>
    <rPh sb="29" eb="30">
      <t>ネガ</t>
    </rPh>
    <phoneticPr fontId="1"/>
  </si>
  <si>
    <t>Twitter:@hara_gumi</t>
    <phoneticPr fontId="1"/>
  </si>
  <si>
    <t>mail:uehara1902@gmail.com</t>
    <phoneticPr fontId="1"/>
  </si>
  <si>
    <t>※このペーパーはYSO(@kamiya_yso)さんのフォーマットを使用しています。</t>
    <rPh sb="34" eb="36">
      <t>シヨウ</t>
    </rPh>
    <phoneticPr fontId="1"/>
  </si>
  <si>
    <t>京都大3年の上原です。この度はabc対策ペーパーの交換に応じていただきありがとうございます。</t>
    <rPh sb="0" eb="2">
      <t>キョウト</t>
    </rPh>
    <rPh sb="2" eb="3">
      <t>ダイ</t>
    </rPh>
    <rPh sb="4" eb="5">
      <t>ネン</t>
    </rPh>
    <rPh sb="6" eb="8">
      <t>ウエハラ</t>
    </rPh>
    <rPh sb="13" eb="14">
      <t>タビ</t>
    </rPh>
    <rPh sb="18" eb="20">
      <t>タイサク</t>
    </rPh>
    <rPh sb="25" eb="27">
      <t>コウカン</t>
    </rPh>
    <rPh sb="28" eb="29">
      <t>オウ</t>
    </rPh>
    <phoneticPr fontId="1"/>
  </si>
  <si>
    <t>昨年、本拠地球場の名前が「T－モバイルパーク」に変更された大リーグのチームは？</t>
    <rPh sb="0" eb="2">
      <t>サクネン</t>
    </rPh>
    <rPh sb="3" eb="8">
      <t>ホンキョチキュウジョウ</t>
    </rPh>
    <rPh sb="9" eb="11">
      <t>ナマエ</t>
    </rPh>
    <rPh sb="24" eb="26">
      <t>ヘンコウ</t>
    </rPh>
    <rPh sb="29" eb="30">
      <t>ダイ</t>
    </rPh>
    <phoneticPr fontId="1"/>
  </si>
  <si>
    <t>時事</t>
    <rPh sb="0" eb="2">
      <t>ジジ</t>
    </rPh>
    <phoneticPr fontId="1"/>
  </si>
  <si>
    <t>マリナーズ</t>
    <phoneticPr fontId="1"/>
  </si>
  <si>
    <t>アスレチックス</t>
    <phoneticPr fontId="1"/>
  </si>
  <si>
    <t>パイレーツ</t>
    <phoneticPr fontId="1"/>
  </si>
  <si>
    <t>レンジャーズ</t>
    <phoneticPr fontId="1"/>
  </si>
  <si>
    <t>1961年にウィルソン兄弟を中心に結成された、『サーフィンU.S.A.』などの曲があるアメリカのグループは何でしょう？</t>
    <rPh sb="4" eb="5">
      <t>ネン</t>
    </rPh>
    <rPh sb="11" eb="13">
      <t>キョウダイ</t>
    </rPh>
    <rPh sb="14" eb="16">
      <t>チュウシン</t>
    </rPh>
    <rPh sb="17" eb="19">
      <t>ケッセイ</t>
    </rPh>
    <rPh sb="39" eb="40">
      <t>キョク</t>
    </rPh>
    <rPh sb="53" eb="54">
      <t>ナン</t>
    </rPh>
    <phoneticPr fontId="1"/>
  </si>
  <si>
    <t>（ザ・）ビーチ・ボーイズ</t>
    <phoneticPr fontId="1"/>
  </si>
  <si>
    <t>人気不動産ブランドの「ブランズ」を展開している不動産会社は？</t>
    <rPh sb="0" eb="2">
      <t>ニンキ</t>
    </rPh>
    <rPh sb="2" eb="5">
      <t>フドウサン</t>
    </rPh>
    <rPh sb="17" eb="19">
      <t>テンカイ</t>
    </rPh>
    <rPh sb="23" eb="26">
      <t>フドウサン</t>
    </rPh>
    <rPh sb="26" eb="28">
      <t>ガイシャ</t>
    </rPh>
    <phoneticPr fontId="1"/>
  </si>
  <si>
    <t>三井不動産</t>
    <rPh sb="0" eb="5">
      <t>ミツイフドウサン</t>
    </rPh>
    <phoneticPr fontId="1"/>
  </si>
  <si>
    <t>住友不動産</t>
    <rPh sb="0" eb="5">
      <t>スミトモフドウサン</t>
    </rPh>
    <phoneticPr fontId="1"/>
  </si>
  <si>
    <t>東急不動産</t>
    <rPh sb="0" eb="5">
      <t>トウキュウフドウサン</t>
    </rPh>
    <phoneticPr fontId="1"/>
  </si>
  <si>
    <t>野村不動産</t>
    <rPh sb="0" eb="5">
      <t>ノムラフドウサン</t>
    </rPh>
    <phoneticPr fontId="1"/>
  </si>
  <si>
    <t>時事</t>
    <rPh sb="0" eb="2">
      <t>ジジ</t>
    </rPh>
    <phoneticPr fontId="1"/>
  </si>
  <si>
    <t>『冥途の飛脚』</t>
    <phoneticPr fontId="1"/>
  </si>
  <si>
    <t>『心中天網島』</t>
    <phoneticPr fontId="1"/>
  </si>
  <si>
    <t>『女殺油地獄』</t>
    <phoneticPr fontId="1"/>
  </si>
  <si>
    <t>『国性爺合戦』</t>
    <phoneticPr fontId="1"/>
  </si>
  <si>
    <t>オーストラリア</t>
    <phoneticPr fontId="1"/>
  </si>
  <si>
    <t>アメリカ</t>
    <phoneticPr fontId="1"/>
  </si>
  <si>
    <t>ラリーでの大事故を乗り越えレース復帰を果たし、今年からウィリアムズに所属するF1ドライバーは？</t>
    <rPh sb="5" eb="8">
      <t>ダイジコ</t>
    </rPh>
    <rPh sb="9" eb="10">
      <t>ノ</t>
    </rPh>
    <rPh sb="11" eb="12">
      <t>コ</t>
    </rPh>
    <rPh sb="16" eb="18">
      <t>フッキ</t>
    </rPh>
    <rPh sb="19" eb="20">
      <t>ハ</t>
    </rPh>
    <rPh sb="23" eb="25">
      <t>コトシ</t>
    </rPh>
    <rPh sb="34" eb="36">
      <t>ショゾク</t>
    </rPh>
    <phoneticPr fontId="1"/>
  </si>
  <si>
    <t>「舵取り」という意味がある、サッカーのディフェンダーにあたるフットサルのポジションは？</t>
    <rPh sb="1" eb="3">
      <t>カジト</t>
    </rPh>
    <rPh sb="8" eb="10">
      <t>イミ</t>
    </rPh>
    <phoneticPr fontId="1"/>
  </si>
  <si>
    <t>アラ</t>
    <phoneticPr fontId="1"/>
  </si>
  <si>
    <t>ゴレイロ</t>
    <phoneticPr fontId="1"/>
  </si>
  <si>
    <t>ピヴォ</t>
    <phoneticPr fontId="1"/>
  </si>
  <si>
    <t>フィクソ</t>
    <phoneticPr fontId="1"/>
  </si>
  <si>
    <t>体の部分が柄や色つきで、襟や袖の部分だけが白いシャツのことを、「牧師」という意味の英語から何シャツというでしょう？</t>
    <rPh sb="0" eb="1">
      <t>カラダ</t>
    </rPh>
    <rPh sb="2" eb="4">
      <t>ブブン</t>
    </rPh>
    <rPh sb="5" eb="6">
      <t>ガラ</t>
    </rPh>
    <rPh sb="7" eb="8">
      <t>イロ</t>
    </rPh>
    <rPh sb="12" eb="13">
      <t>エリ</t>
    </rPh>
    <rPh sb="14" eb="15">
      <t>ソデ</t>
    </rPh>
    <rPh sb="16" eb="18">
      <t>ブブン</t>
    </rPh>
    <rPh sb="21" eb="22">
      <t>シロ</t>
    </rPh>
    <rPh sb="32" eb="34">
      <t>ボクシ</t>
    </rPh>
    <rPh sb="38" eb="40">
      <t>イミ</t>
    </rPh>
    <rPh sb="41" eb="43">
      <t>エイゴ</t>
    </rPh>
    <rPh sb="45" eb="46">
      <t>ナニ</t>
    </rPh>
    <phoneticPr fontId="1"/>
  </si>
  <si>
    <t>クレリックシャツ</t>
    <phoneticPr fontId="1"/>
  </si>
  <si>
    <t>『不如帰（ほととぎす）』</t>
    <rPh sb="1" eb="4">
      <t>ホトトギス</t>
    </rPh>
    <phoneticPr fontId="1"/>
  </si>
  <si>
    <t>経済白書を発行している日本の省庁は？</t>
    <rPh sb="5" eb="7">
      <t>ハッコウ</t>
    </rPh>
    <rPh sb="11" eb="13">
      <t>ニホン</t>
    </rPh>
    <rPh sb="14" eb="16">
      <t>ショウチョウ</t>
    </rPh>
    <phoneticPr fontId="1"/>
  </si>
  <si>
    <t>国土交通省</t>
    <rPh sb="0" eb="5">
      <t>コクドコウツウショウ</t>
    </rPh>
    <phoneticPr fontId="1"/>
  </si>
  <si>
    <t>内閣府</t>
    <rPh sb="0" eb="3">
      <t>ナイカクフ</t>
    </rPh>
    <phoneticPr fontId="1"/>
  </si>
  <si>
    <t>法務省</t>
    <rPh sb="0" eb="3">
      <t>ホウムショウ</t>
    </rPh>
    <phoneticPr fontId="1"/>
  </si>
  <si>
    <t>野田秀樹</t>
    <phoneticPr fontId="1"/>
  </si>
  <si>
    <t>宮藤官九郎</t>
    <phoneticPr fontId="1"/>
  </si>
  <si>
    <t>1983年に劇団・東京サンシャインボーイズを結成した演出家は？</t>
    <rPh sb="4" eb="5">
      <t>ネン</t>
    </rPh>
    <rPh sb="6" eb="8">
      <t>ゲキダン</t>
    </rPh>
    <rPh sb="22" eb="24">
      <t>ケッセイ</t>
    </rPh>
    <rPh sb="26" eb="29">
      <t>エンシュツカ</t>
    </rPh>
    <phoneticPr fontId="1"/>
  </si>
  <si>
    <t>ビクトリア湖</t>
    <rPh sb="5" eb="6">
      <t>コ</t>
    </rPh>
    <phoneticPr fontId="1"/>
  </si>
  <si>
    <t>ケニア、タンザニア、ウガンダに囲まれた､アフリカ大陸最大の湖は何でしょう？</t>
    <phoneticPr fontId="1"/>
  </si>
  <si>
    <t>大相撲において、平幕の力士が横綱を破ったときの勝ち星を何というでしょう？</t>
    <phoneticPr fontId="1"/>
  </si>
  <si>
    <t>金星</t>
    <rPh sb="0" eb="2">
      <t>キンボシ</t>
    </rPh>
    <phoneticPr fontId="1"/>
  </si>
  <si>
    <t>1851年に行われたワイト島一周レースを前身とする、世界最高峰のヨットレースは何でしょう？</t>
    <phoneticPr fontId="1"/>
  </si>
  <si>
    <t>アメリカス・カップ</t>
    <phoneticPr fontId="1"/>
  </si>
  <si>
    <t>力学において考えられる、質量を持つが大きさを持たない仮想の物体を何というでしょう?</t>
    <phoneticPr fontId="1"/>
  </si>
  <si>
    <t>質点</t>
    <rPh sb="0" eb="2">
      <t>シツテン</t>
    </rPh>
    <phoneticPr fontId="1"/>
  </si>
  <si>
    <t>1450年ごろに活版印刷術を発明し、聖書が民衆へと普及するきっかけをもたらしたドイツの技術者は誰でしょう?</t>
    <phoneticPr fontId="1"/>
  </si>
  <si>
    <t>ヨハネス・グーテンベルク</t>
    <phoneticPr fontId="1"/>
  </si>
  <si>
    <t>得票数が一定の割合に満たない場合は没収されてしまう、選挙に立候補する際に預けるお金を何というでしょう？</t>
    <phoneticPr fontId="1"/>
  </si>
  <si>
    <t>供託金</t>
    <rPh sb="0" eb="3">
      <t>キョウタクキン</t>
    </rPh>
    <phoneticPr fontId="1"/>
  </si>
  <si>
    <t>日中戦争下で暗躍し、「東洋のマタ・ハリ」や「男装の麗人」と呼ばれた女スパイは誰でしょう？</t>
    <phoneticPr fontId="1"/>
  </si>
  <si>
    <t>川島芳子、金璧輝</t>
    <rPh sb="0" eb="4">
      <t>カワシマヨシコ</t>
    </rPh>
    <phoneticPr fontId="1"/>
  </si>
  <si>
    <t>酒井一圭や友井雄亮など、かつての特撮ヒーローからなる、昨年には紅白歌合戦出場も果たしたコーラスグループは何でしょう？</t>
    <rPh sb="16" eb="18">
      <t>トクサツ</t>
    </rPh>
    <rPh sb="27" eb="29">
      <t>サクネン</t>
    </rPh>
    <rPh sb="36" eb="38">
      <t>シュツジョウ</t>
    </rPh>
    <rPh sb="39" eb="40">
      <t>ハ</t>
    </rPh>
    <rPh sb="52" eb="53">
      <t>ナン</t>
    </rPh>
    <phoneticPr fontId="1"/>
  </si>
  <si>
    <t>2018年シーズンからは日産が参戦している、国際自動車連盟が主催する電気自動車によるモーターレースは何でしょう？</t>
    <rPh sb="12" eb="14">
      <t>ニッサン</t>
    </rPh>
    <rPh sb="15" eb="17">
      <t>サンセン</t>
    </rPh>
    <phoneticPr fontId="1"/>
  </si>
  <si>
    <t>フォーミュラE</t>
    <phoneticPr fontId="1"/>
  </si>
  <si>
    <t>戸籍において、一番始めに記載されている人のことを何というでしょう?</t>
    <phoneticPr fontId="1"/>
  </si>
  <si>
    <t>筆頭者</t>
    <rPh sb="0" eb="3">
      <t>ヒットウシャ</t>
    </rPh>
    <phoneticPr fontId="1"/>
  </si>
  <si>
    <t>チェスにおいて、敵陣の最も奥に到達したホーンがキング以外のコマに昇格することを何というでしょう？</t>
    <phoneticPr fontId="1"/>
  </si>
  <si>
    <t>プロモーション</t>
    <phoneticPr fontId="1"/>
  </si>
  <si>
    <t>『和俗童子訓』『大和本草』『養生訓』などの著作を残した、江戸時代の本草学者･儒学者は誰でしょう？</t>
    <phoneticPr fontId="1"/>
  </si>
  <si>
    <t>貝原益軒</t>
    <rPh sb="0" eb="4">
      <t>カイバラエキケン</t>
    </rPh>
    <phoneticPr fontId="1"/>
  </si>
  <si>
    <t>有価証券を発行するときに株式会社が投資家に配布する、財務状況などを載せた冊子を何というでしょう?</t>
    <phoneticPr fontId="1"/>
  </si>
  <si>
    <t>目論見書</t>
    <rPh sb="0" eb="4">
      <t>モクロミショ</t>
    </rPh>
    <phoneticPr fontId="1"/>
  </si>
  <si>
    <t>ハンマー投げ</t>
    <rPh sb="4" eb="5">
      <t>ナ</t>
    </rPh>
    <phoneticPr fontId="1"/>
  </si>
  <si>
    <t>日本の普通二輪免許で乗ることができるのは、排気量が何cc以下のバイクでしょう?</t>
    <phoneticPr fontId="1"/>
  </si>
  <si>
    <t>400cc</t>
    <phoneticPr fontId="1"/>
  </si>
  <si>
    <t>「ビッグイージー」という愛称で知られる、ジャズ発祥の地として有名なアメリカ・ルイジアナ州の都市はどこでしょう？</t>
    <phoneticPr fontId="1"/>
  </si>
  <si>
    <t>ニューオーリンズ</t>
    <phoneticPr fontId="1"/>
  </si>
  <si>
    <t>望月正行、鈴木琢光、矢澤亜希子といえば、どんなボードゲームの世界チャンピオン？</t>
    <rPh sb="30" eb="32">
      <t>セカイ</t>
    </rPh>
    <phoneticPr fontId="1"/>
  </si>
  <si>
    <t>チェス</t>
    <phoneticPr fontId="1"/>
  </si>
  <si>
    <t>チェッカー</t>
    <phoneticPr fontId="1"/>
  </si>
  <si>
    <t>モノポリー</t>
    <phoneticPr fontId="1"/>
  </si>
  <si>
    <t>バックギャモン</t>
    <phoneticPr fontId="1"/>
  </si>
  <si>
    <t>時事</t>
    <rPh sb="0" eb="2">
      <t>ジジ</t>
    </rPh>
    <phoneticPr fontId="1"/>
  </si>
  <si>
    <t>総務省</t>
    <rPh sb="0" eb="3">
      <t>ソウムショウ</t>
    </rPh>
    <phoneticPr fontId="1"/>
  </si>
  <si>
    <t>日本のAMラジオの周波数は、何kHzごとに設定されている？</t>
    <phoneticPr fontId="1"/>
  </si>
  <si>
    <t>6kHz</t>
    <phoneticPr fontId="1"/>
  </si>
  <si>
    <t>7kHz</t>
    <phoneticPr fontId="1"/>
  </si>
  <si>
    <t>8kHz</t>
  </si>
  <si>
    <t>9kHz</t>
  </si>
  <si>
    <t>時事</t>
    <rPh sb="0" eb="2">
      <t>ジジ</t>
    </rPh>
    <phoneticPr fontId="1"/>
  </si>
  <si>
    <t>金足農業のエース・吉田輝星が入団したチームは？</t>
    <rPh sb="0" eb="1">
      <t>カネ</t>
    </rPh>
    <rPh sb="1" eb="2">
      <t>アシ</t>
    </rPh>
    <rPh sb="2" eb="4">
      <t>ノウギョウ</t>
    </rPh>
    <rPh sb="9" eb="11">
      <t>ヨシダ</t>
    </rPh>
    <rPh sb="14" eb="16">
      <t>ニュウダン</t>
    </rPh>
    <phoneticPr fontId="1"/>
  </si>
  <si>
    <t>イングランド</t>
    <phoneticPr fontId="1"/>
  </si>
  <si>
    <t>フランス</t>
    <phoneticPr fontId="1"/>
  </si>
  <si>
    <t>ベルギー</t>
    <phoneticPr fontId="1"/>
  </si>
  <si>
    <t>クロアチア</t>
    <phoneticPr fontId="1"/>
  </si>
  <si>
    <t>2018年・FIFAワールドカップの優勝国は？</t>
    <rPh sb="4" eb="5">
      <t>ネン</t>
    </rPh>
    <rPh sb="18" eb="21">
      <t>ユウショウコク</t>
    </rPh>
    <phoneticPr fontId="1"/>
  </si>
  <si>
    <t>『幽☆遊☆白書』『HUNTER×HUNTER』などの作品がある漫画家は？</t>
    <rPh sb="26" eb="28">
      <t>サクヒン</t>
    </rPh>
    <rPh sb="31" eb="34">
      <t>マンガカ</t>
    </rPh>
    <phoneticPr fontId="1"/>
  </si>
  <si>
    <t>荒木飛呂彦</t>
    <phoneticPr fontId="1"/>
  </si>
  <si>
    <t>高橋和希</t>
    <phoneticPr fontId="1"/>
  </si>
  <si>
    <t>小畑健</t>
    <phoneticPr fontId="1"/>
  </si>
  <si>
    <t>冨樫義博</t>
    <rPh sb="0" eb="4">
      <t>トガシヨシヒロ</t>
    </rPh>
    <phoneticPr fontId="1"/>
  </si>
  <si>
    <t>大相撲の本場所で「中日」といったら何日目？</t>
    <phoneticPr fontId="1"/>
  </si>
  <si>
    <t>5日目</t>
    <rPh sb="1" eb="2">
      <t>ニチ</t>
    </rPh>
    <rPh sb="2" eb="3">
      <t>メ</t>
    </rPh>
    <phoneticPr fontId="1"/>
  </si>
  <si>
    <t>6日目</t>
    <rPh sb="1" eb="2">
      <t>ニチ</t>
    </rPh>
    <rPh sb="2" eb="3">
      <t>メ</t>
    </rPh>
    <phoneticPr fontId="1"/>
  </si>
  <si>
    <t>7日目</t>
    <rPh sb="1" eb="2">
      <t>ニチ</t>
    </rPh>
    <rPh sb="2" eb="3">
      <t>メ</t>
    </rPh>
    <phoneticPr fontId="1"/>
  </si>
  <si>
    <t>8日目</t>
    <rPh sb="1" eb="2">
      <t>ニチ</t>
    </rPh>
    <rPh sb="2" eb="3">
      <t>メ</t>
    </rPh>
    <phoneticPr fontId="1"/>
  </si>
  <si>
    <t>カマキリ</t>
    <phoneticPr fontId="1"/>
  </si>
  <si>
    <t>トンボ</t>
    <phoneticPr fontId="1"/>
  </si>
  <si>
    <t>セミ</t>
    <phoneticPr fontId="1"/>
  </si>
  <si>
    <t>カブトムシ</t>
    <phoneticPr fontId="1"/>
  </si>
  <si>
    <t>かつての名前を「クリスタル・ハーモニー」といった、世界一周クルーズで有名な日本最大の豪華客船は何でしょう？</t>
    <rPh sb="34" eb="36">
      <t>ユウメイ</t>
    </rPh>
    <phoneticPr fontId="1"/>
  </si>
  <si>
    <t>飛鳥II</t>
    <phoneticPr fontId="1"/>
  </si>
  <si>
    <t>ディープ・パープル</t>
    <phoneticPr fontId="1"/>
  </si>
  <si>
    <t>シテ</t>
    <phoneticPr fontId="1"/>
  </si>
  <si>
    <t>伝統芸能の能や狂言において、主役を演じる人のことを何というでしょう？</t>
    <phoneticPr fontId="1"/>
  </si>
  <si>
    <t>地方競馬の通算最多勝記録を保持している、「大井の帝王」の異名を持つ競馬騎手は誰でしょう？</t>
    <rPh sb="0" eb="4">
      <t>チホウケイバ</t>
    </rPh>
    <rPh sb="5" eb="9">
      <t>ツウサンサイタ</t>
    </rPh>
    <rPh sb="10" eb="12">
      <t>キロク</t>
    </rPh>
    <rPh sb="13" eb="15">
      <t>ホジ</t>
    </rPh>
    <rPh sb="21" eb="23">
      <t>オオイ</t>
    </rPh>
    <rPh sb="24" eb="26">
      <t>テイオウ</t>
    </rPh>
    <rPh sb="28" eb="30">
      <t>イミョウ</t>
    </rPh>
    <rPh sb="31" eb="32">
      <t>モ</t>
    </rPh>
    <rPh sb="33" eb="35">
      <t>ケイバ</t>
    </rPh>
    <rPh sb="35" eb="37">
      <t>キシュ</t>
    </rPh>
    <rPh sb="38" eb="39">
      <t>ダレ</t>
    </rPh>
    <phoneticPr fontId="1"/>
  </si>
  <si>
    <t>素性が知れず役に立たない人のことをあざけって「何の骨」という？</t>
    <phoneticPr fontId="1"/>
  </si>
  <si>
    <t>馬の骨</t>
    <rPh sb="0" eb="1">
      <t>ウマ</t>
    </rPh>
    <rPh sb="2" eb="3">
      <t>ホネ</t>
    </rPh>
    <phoneticPr fontId="1"/>
  </si>
  <si>
    <t>鹿の骨</t>
    <rPh sb="0" eb="1">
      <t>シカ</t>
    </rPh>
    <rPh sb="2" eb="3">
      <t>ホネ</t>
    </rPh>
    <phoneticPr fontId="1"/>
  </si>
  <si>
    <t>指の骨</t>
    <rPh sb="0" eb="1">
      <t>ユビ</t>
    </rPh>
    <rPh sb="2" eb="3">
      <t>ホネ</t>
    </rPh>
    <phoneticPr fontId="1"/>
  </si>
  <si>
    <t>足の骨</t>
    <rPh sb="0" eb="1">
      <t>アシ</t>
    </rPh>
    <rPh sb="2" eb="3">
      <t>ホネ</t>
    </rPh>
    <phoneticPr fontId="1"/>
  </si>
  <si>
    <t>郵便屋</t>
    <rPh sb="0" eb="2">
      <t>ユウビン</t>
    </rPh>
    <rPh sb="2" eb="3">
      <t>ヤ</t>
    </rPh>
    <phoneticPr fontId="1"/>
  </si>
  <si>
    <t>昨年７月、日本の観測史上最高の気温41.1℃を記録した埼玉県の市はどこでしょう？</t>
    <rPh sb="0" eb="2">
      <t>サクネン</t>
    </rPh>
    <phoneticPr fontId="1"/>
  </si>
  <si>
    <t>熊谷市</t>
    <rPh sb="0" eb="3">
      <t>クマガヤシ</t>
    </rPh>
    <phoneticPr fontId="1"/>
  </si>
  <si>
    <t>時事</t>
    <rPh sb="0" eb="2">
      <t>ジジ</t>
    </rPh>
    <phoneticPr fontId="1"/>
  </si>
  <si>
    <t>麻雀のプロリーグ・Mリーグのメインスポンサーは？</t>
    <rPh sb="0" eb="2">
      <t>マージャン</t>
    </rPh>
    <phoneticPr fontId="1"/>
  </si>
  <si>
    <t>野村證券</t>
    <rPh sb="0" eb="4">
      <t>ノムラショウケン</t>
    </rPh>
    <phoneticPr fontId="1"/>
  </si>
  <si>
    <t>東京海上日動</t>
    <phoneticPr fontId="1"/>
  </si>
  <si>
    <t>大和証券</t>
    <rPh sb="0" eb="2">
      <t>ヤマト</t>
    </rPh>
    <rPh sb="2" eb="4">
      <t>ショウケン</t>
    </rPh>
    <phoneticPr fontId="1"/>
  </si>
  <si>
    <t>明治安田生命</t>
    <rPh sb="0" eb="6">
      <t>メイジヤスダセイメイ</t>
    </rPh>
    <phoneticPr fontId="1"/>
  </si>
  <si>
    <t>日本の文芸雑誌で、『すばる』を発行しているのは集英社ですが、『群像』を発行している出版社はどこでしょう？</t>
    <phoneticPr fontId="1"/>
  </si>
  <si>
    <t>講談社</t>
    <rPh sb="0" eb="3">
      <t>コウダンシャ</t>
    </rPh>
    <phoneticPr fontId="1"/>
  </si>
  <si>
    <t>歌舞伎女形の第一人者、坂東玉三郎の屋号は？</t>
    <rPh sb="0" eb="3">
      <t>カブキ</t>
    </rPh>
    <rPh sb="3" eb="5">
      <t>オヤマ</t>
    </rPh>
    <rPh sb="6" eb="10">
      <t>ダイイチニンシャ</t>
    </rPh>
    <rPh sb="11" eb="16">
      <t>バンドウタマサブロウ</t>
    </rPh>
    <rPh sb="17" eb="19">
      <t>ヤゴウ</t>
    </rPh>
    <phoneticPr fontId="1"/>
  </si>
  <si>
    <t>加賀屋</t>
    <rPh sb="0" eb="2">
      <t>カガ</t>
    </rPh>
    <rPh sb="2" eb="3">
      <t>ヤ</t>
    </rPh>
    <phoneticPr fontId="1"/>
  </si>
  <si>
    <t>中村屋</t>
    <rPh sb="0" eb="3">
      <t>ナカムラヤ</t>
    </rPh>
    <phoneticPr fontId="1"/>
  </si>
  <si>
    <t>松島屋</t>
    <rPh sb="0" eb="3">
      <t>マツシマヤ</t>
    </rPh>
    <phoneticPr fontId="1"/>
  </si>
  <si>
    <t>大和屋</t>
    <rPh sb="0" eb="3">
      <t>ヤマトヤ</t>
    </rPh>
    <phoneticPr fontId="1"/>
  </si>
  <si>
    <t>時事</t>
    <rPh sb="0" eb="2">
      <t>ジジ</t>
    </rPh>
    <phoneticPr fontId="1"/>
  </si>
  <si>
    <t>坪内逍遥</t>
    <rPh sb="0" eb="4">
      <t>ツボウチショウヨウ</t>
    </rPh>
    <phoneticPr fontId="1"/>
  </si>
  <si>
    <t>著書『小説神髄』の中で「小説の主脳は人情なり、世態風俗これに次ぐ」と論じた小説家は誰でしょう？</t>
    <rPh sb="0" eb="2">
      <t>チョショ</t>
    </rPh>
    <rPh sb="9" eb="10">
      <t>ナカ</t>
    </rPh>
    <rPh sb="34" eb="35">
      <t>ロン</t>
    </rPh>
    <rPh sb="37" eb="40">
      <t>ショウセツカ</t>
    </rPh>
    <rPh sb="41" eb="42">
      <t>ダレ</t>
    </rPh>
    <phoneticPr fontId="1"/>
  </si>
  <si>
    <t xml:space="preserve">おにぎりやお菓子などを包むのに用いる、スギやヒノキの木を薄く削って紙状にしたものを何というでしょう？ </t>
    <phoneticPr fontId="1"/>
  </si>
  <si>
    <t>経木</t>
    <rPh sb="0" eb="2">
      <t>キョウギ</t>
    </rPh>
    <phoneticPr fontId="1"/>
  </si>
  <si>
    <t>今年の世界水泳が開催される韓国の都市は？</t>
    <rPh sb="0" eb="2">
      <t>コトシ</t>
    </rPh>
    <rPh sb="3" eb="7">
      <t>セカイスイエイ</t>
    </rPh>
    <rPh sb="8" eb="10">
      <t>カイサイ</t>
    </rPh>
    <rPh sb="13" eb="15">
      <t>カンコク</t>
    </rPh>
    <rPh sb="16" eb="18">
      <t>トシ</t>
    </rPh>
    <phoneticPr fontId="1"/>
  </si>
  <si>
    <t>大田</t>
    <phoneticPr fontId="1"/>
  </si>
  <si>
    <t>大邱</t>
    <phoneticPr fontId="1"/>
  </si>
  <si>
    <t>慶州</t>
    <phoneticPr fontId="1"/>
  </si>
  <si>
    <t>光州</t>
    <phoneticPr fontId="1"/>
  </si>
  <si>
    <t>時事</t>
    <rPh sb="0" eb="2">
      <t>ジジ</t>
    </rPh>
    <phoneticPr fontId="1"/>
  </si>
  <si>
    <t>ちくわ</t>
    <phoneticPr fontId="1"/>
  </si>
  <si>
    <t>かまぼこ</t>
    <phoneticPr fontId="1"/>
  </si>
  <si>
    <t>こんにゃく</t>
    <phoneticPr fontId="1"/>
  </si>
  <si>
    <t>明太子</t>
    <rPh sb="0" eb="3">
      <t>メンタイコ</t>
    </rPh>
    <phoneticPr fontId="1"/>
  </si>
  <si>
    <t>おつまみの「板わさ」といえば、どんな食べ物にわさびを添えたもの？</t>
    <rPh sb="6" eb="7">
      <t>イタ</t>
    </rPh>
    <rPh sb="18" eb="19">
      <t>タ</t>
    </rPh>
    <rPh sb="20" eb="21">
      <t>モノ</t>
    </rPh>
    <rPh sb="26" eb="27">
      <t>ソ</t>
    </rPh>
    <phoneticPr fontId="1"/>
  </si>
  <si>
    <t>日本ハムファイターズ</t>
    <rPh sb="0" eb="2">
      <t>ニッポン</t>
    </rPh>
    <phoneticPr fontId="1"/>
  </si>
  <si>
    <t>西武ライオンズ</t>
    <rPh sb="0" eb="2">
      <t>セイブ</t>
    </rPh>
    <phoneticPr fontId="1"/>
  </si>
  <si>
    <t>千葉ロッテマリーンズ</t>
    <rPh sb="0" eb="2">
      <t>チバ</t>
    </rPh>
    <phoneticPr fontId="1"/>
  </si>
  <si>
    <t>福岡ソフトバンクホークス</t>
    <rPh sb="0" eb="2">
      <t>フクオカ</t>
    </rPh>
    <phoneticPr fontId="1"/>
  </si>
  <si>
    <t>1回休み</t>
    <rPh sb="1" eb="2">
      <t>カイ</t>
    </rPh>
    <rPh sb="2" eb="3">
      <t>ヤス</t>
    </rPh>
    <phoneticPr fontId="1"/>
  </si>
  <si>
    <t>2回休み</t>
    <rPh sb="1" eb="2">
      <t>カイ</t>
    </rPh>
    <rPh sb="2" eb="3">
      <t>ヤス</t>
    </rPh>
    <phoneticPr fontId="1"/>
  </si>
  <si>
    <t>3回休み</t>
    <rPh sb="1" eb="2">
      <t>カイ</t>
    </rPh>
    <rPh sb="2" eb="3">
      <t>ヤス</t>
    </rPh>
    <phoneticPr fontId="1"/>
  </si>
  <si>
    <t>4回休み</t>
    <rPh sb="1" eb="2">
      <t>カイ</t>
    </rPh>
    <rPh sb="2" eb="3">
      <t>ヤス</t>
    </rPh>
    <phoneticPr fontId="1"/>
  </si>
  <si>
    <t>カミーユ・ピサロ</t>
    <phoneticPr fontId="1"/>
  </si>
  <si>
    <t>かもめ～る</t>
    <phoneticPr fontId="1"/>
  </si>
  <si>
    <t>正式名を「夏のおたより郵便はがき」という、毎年6月1日から販売される暑中見舞い・残暑見舞い用のくじ付きはがきは何でしょう？</t>
    <rPh sb="21" eb="23">
      <t>マイトシ</t>
    </rPh>
    <rPh sb="24" eb="25">
      <t>ツキ</t>
    </rPh>
    <rPh sb="26" eb="27">
      <t>ニチ</t>
    </rPh>
    <rPh sb="29" eb="31">
      <t>ハンバイ</t>
    </rPh>
    <phoneticPr fontId="1"/>
  </si>
  <si>
    <t>木星の衛星であるイオ、エウロパ、ガニメデ、カリストのことを特に何という？</t>
    <phoneticPr fontId="1"/>
  </si>
  <si>
    <t>ガリレオ衛星</t>
    <rPh sb="4" eb="6">
      <t>エイセイ</t>
    </rPh>
    <phoneticPr fontId="1"/>
  </si>
  <si>
    <t>ニュートン衛星</t>
    <rPh sb="5" eb="7">
      <t>エイセイ</t>
    </rPh>
    <phoneticPr fontId="1"/>
  </si>
  <si>
    <t>ケプラー衛星</t>
    <rPh sb="4" eb="6">
      <t>エイセイ</t>
    </rPh>
    <phoneticPr fontId="1"/>
  </si>
  <si>
    <t>アルキメデス衛星</t>
    <rPh sb="6" eb="8">
      <t>エイセイ</t>
    </rPh>
    <phoneticPr fontId="1"/>
  </si>
  <si>
    <t>カロリンスカ研究所</t>
    <rPh sb="6" eb="9">
      <t>ケンキュウジョ</t>
    </rPh>
    <phoneticPr fontId="1"/>
  </si>
  <si>
    <t>ノーベル生理学・医学賞の選考委員会が置かれている、スウェーデンの研究機関はどこでしょう？</t>
    <phoneticPr fontId="1"/>
  </si>
  <si>
    <t>スキーのジャンプ台で、助走路の先端にある踏み切り地点をドイツ語で何というでしょう？</t>
    <phoneticPr fontId="1"/>
  </si>
  <si>
    <t>カンテ</t>
    <phoneticPr fontId="1"/>
  </si>
  <si>
    <t>第1回から第8回まで行われた印象派展全てに参加し、「印象派の長老」と呼ばれたフランスの画家は誰でしょう？</t>
    <rPh sb="46" eb="47">
      <t>ダレ</t>
    </rPh>
    <phoneticPr fontId="1"/>
  </si>
  <si>
    <t>新人監督賞は「カメラドール」、最高賞は「パルムドール」と呼ばれる、世界三大映画祭の一つは？</t>
    <rPh sb="41" eb="42">
      <t>ヒト</t>
    </rPh>
    <phoneticPr fontId="1"/>
  </si>
  <si>
    <t>ヴェネツィア国際映画祭</t>
    <rPh sb="6" eb="8">
      <t>コクサイ</t>
    </rPh>
    <rPh sb="8" eb="11">
      <t>エイガサイ</t>
    </rPh>
    <phoneticPr fontId="1"/>
  </si>
  <si>
    <t>カンヌ国際映画祭</t>
    <rPh sb="3" eb="5">
      <t>コクサイ</t>
    </rPh>
    <rPh sb="5" eb="8">
      <t>エイガサイ</t>
    </rPh>
    <phoneticPr fontId="1"/>
  </si>
  <si>
    <t>ベルリン国際映画祭</t>
    <rPh sb="4" eb="6">
      <t>コクサイ</t>
    </rPh>
    <rPh sb="6" eb="9">
      <t>エイガサイ</t>
    </rPh>
    <phoneticPr fontId="1"/>
  </si>
  <si>
    <t>モスクワ国際映画祭</t>
    <rPh sb="4" eb="9">
      <t>コクサイエイガサイ</t>
    </rPh>
    <phoneticPr fontId="1"/>
  </si>
  <si>
    <t>エスメラルダ</t>
    <phoneticPr fontId="1"/>
  </si>
  <si>
    <t>インボイス</t>
    <phoneticPr fontId="1"/>
  </si>
  <si>
    <t>軽減税率導入に伴い、消費税率を計算するのに必要となる、商品ごとに税率や税額を明記した請求書のことを何というでしょう？</t>
    <rPh sb="0" eb="4">
      <t>ケイゲンゼイリツ</t>
    </rPh>
    <rPh sb="4" eb="6">
      <t>ドウニュウ</t>
    </rPh>
    <rPh sb="7" eb="8">
      <t>トモナ</t>
    </rPh>
    <rPh sb="10" eb="14">
      <t>ショウヒゼイリツ</t>
    </rPh>
    <rPh sb="15" eb="17">
      <t>ケイサン</t>
    </rPh>
    <rPh sb="21" eb="23">
      <t>ヒツヨウ</t>
    </rPh>
    <rPh sb="27" eb="29">
      <t>ショウヒン</t>
    </rPh>
    <rPh sb="32" eb="34">
      <t>ゼイリツ</t>
    </rPh>
    <rPh sb="35" eb="37">
      <t>ゼイガク</t>
    </rPh>
    <rPh sb="38" eb="40">
      <t>メイキ</t>
    </rPh>
    <rPh sb="42" eb="45">
      <t>セイキュウショ</t>
    </rPh>
    <rPh sb="49" eb="50">
      <t>ナン</t>
    </rPh>
    <phoneticPr fontId="1"/>
  </si>
  <si>
    <t>スプートニク1号に対抗して1958年に打ち上げられた、アメリカ初の人工衛星の名前は何でしょう？</t>
    <rPh sb="7" eb="8">
      <t>ゴウ</t>
    </rPh>
    <rPh sb="9" eb="11">
      <t>タイコウ</t>
    </rPh>
    <rPh sb="17" eb="18">
      <t>ネン</t>
    </rPh>
    <rPh sb="19" eb="20">
      <t>ウ</t>
    </rPh>
    <rPh sb="21" eb="22">
      <t>ア</t>
    </rPh>
    <phoneticPr fontId="1"/>
  </si>
  <si>
    <t>エクスプローラー1号</t>
    <rPh sb="9" eb="10">
      <t>ゴウ</t>
    </rPh>
    <phoneticPr fontId="1"/>
  </si>
  <si>
    <t>白黒を基調とした幻想的な作風で知られる、オスカー・ワイルドの『サロメ』の挿絵を手がけたイラストレーターは誰でしょう？</t>
    <rPh sb="0" eb="2">
      <t>シロクロ</t>
    </rPh>
    <rPh sb="3" eb="5">
      <t>キチョウ</t>
    </rPh>
    <rPh sb="8" eb="11">
      <t>ゲンソウテキ</t>
    </rPh>
    <rPh sb="12" eb="14">
      <t>サクフウ</t>
    </rPh>
    <rPh sb="15" eb="16">
      <t>シ</t>
    </rPh>
    <rPh sb="36" eb="38">
      <t>サシエ</t>
    </rPh>
    <rPh sb="39" eb="40">
      <t>テ</t>
    </rPh>
    <rPh sb="52" eb="53">
      <t>ダレ</t>
    </rPh>
    <phoneticPr fontId="1"/>
  </si>
  <si>
    <t>オーブリー・ビアズリー</t>
    <phoneticPr fontId="1"/>
  </si>
  <si>
    <t>女性の着物で、丈が長いときに腰のあたりでたくし上げた部分を何というでしょう？</t>
    <phoneticPr fontId="1"/>
  </si>
  <si>
    <t>おはしょり</t>
    <phoneticPr fontId="1"/>
  </si>
  <si>
    <t>キアヌ・リーヴス</t>
    <phoneticPr fontId="1"/>
  </si>
  <si>
    <t>時事</t>
    <rPh sb="0" eb="2">
      <t>ジジ</t>
    </rPh>
    <phoneticPr fontId="1"/>
  </si>
  <si>
    <t>人気のアクション映画の『ジョン・ウィック』や『マトリックス』に主演しているハリウッド俳優は誰でしょう？</t>
    <rPh sb="31" eb="33">
      <t>シュエン</t>
    </rPh>
    <rPh sb="42" eb="44">
      <t>ハイユウ</t>
    </rPh>
    <rPh sb="45" eb="46">
      <t>ダレ</t>
    </rPh>
    <phoneticPr fontId="1"/>
  </si>
  <si>
    <t>日本の弁護士のバッジにデザインされている花は？</t>
    <rPh sb="0" eb="2">
      <t>ニホン</t>
    </rPh>
    <rPh sb="3" eb="6">
      <t>ベンゴシ</t>
    </rPh>
    <rPh sb="20" eb="21">
      <t>ハナ</t>
    </rPh>
    <phoneticPr fontId="1"/>
  </si>
  <si>
    <t>ヒマワリ</t>
    <phoneticPr fontId="1"/>
  </si>
  <si>
    <t>コスモス</t>
    <phoneticPr fontId="1"/>
  </si>
  <si>
    <t>菊</t>
    <rPh sb="0" eb="1">
      <t>キク</t>
    </rPh>
    <phoneticPr fontId="1"/>
  </si>
  <si>
    <t>桐</t>
    <rPh sb="0" eb="1">
      <t>キリ</t>
    </rPh>
    <phoneticPr fontId="1"/>
  </si>
  <si>
    <t>神奈川県</t>
    <rPh sb="0" eb="3">
      <t>カナガワ</t>
    </rPh>
    <rPh sb="3" eb="4">
      <t>ケン</t>
    </rPh>
    <phoneticPr fontId="1"/>
  </si>
  <si>
    <t>静岡県</t>
    <rPh sb="0" eb="3">
      <t>シズオカケン</t>
    </rPh>
    <phoneticPr fontId="1"/>
  </si>
  <si>
    <t>大阪府</t>
    <rPh sb="0" eb="3">
      <t>オオサカフ</t>
    </rPh>
    <phoneticPr fontId="1"/>
  </si>
  <si>
    <t>福岡県</t>
    <rPh sb="0" eb="3">
      <t>フクオカケン</t>
    </rPh>
    <phoneticPr fontId="1"/>
  </si>
  <si>
    <t>日本の都道府県で、政令指定都市を3つ持つのは？</t>
    <rPh sb="0" eb="2">
      <t>ニホン</t>
    </rPh>
    <rPh sb="3" eb="7">
      <t>トドウフケン</t>
    </rPh>
    <rPh sb="9" eb="11">
      <t>セイレイ</t>
    </rPh>
    <rPh sb="11" eb="13">
      <t>シテイ</t>
    </rPh>
    <rPh sb="13" eb="15">
      <t>トシ</t>
    </rPh>
    <rPh sb="18" eb="19">
      <t>モ</t>
    </rPh>
    <phoneticPr fontId="1"/>
  </si>
  <si>
    <t>昨年、日本選手の大坂なおみが制したテニス・4大大会の１つは？</t>
    <rPh sb="0" eb="2">
      <t>サクネン</t>
    </rPh>
    <rPh sb="3" eb="5">
      <t>ニホン</t>
    </rPh>
    <rPh sb="5" eb="7">
      <t>センシュ</t>
    </rPh>
    <rPh sb="8" eb="10">
      <t>オオサカ</t>
    </rPh>
    <rPh sb="14" eb="15">
      <t>セイ</t>
    </rPh>
    <rPh sb="22" eb="23">
      <t>ダイ</t>
    </rPh>
    <rPh sb="23" eb="25">
      <t>タイカイ</t>
    </rPh>
    <phoneticPr fontId="1"/>
  </si>
  <si>
    <t>明治時代にお雇い外国人として日本の国内法整備に貢献した、「日本近代法の父」と呼ばれるフランスの法学者は誰でしょう？</t>
    <rPh sb="51" eb="52">
      <t>ダレ</t>
    </rPh>
    <phoneticPr fontId="1"/>
  </si>
  <si>
    <t>ギュスターヴ・エミール・ボアソナード</t>
    <phoneticPr fontId="1"/>
  </si>
  <si>
    <t>1991年に始まった湾岸戦争は、イラクがどこの国に侵攻したことをきっかけに起こったでしょう？</t>
    <phoneticPr fontId="1"/>
  </si>
  <si>
    <t>クウェート</t>
    <phoneticPr fontId="1"/>
  </si>
  <si>
    <t>メッセンジャーアプリ「LINE」のスタンプの中でも、ユーザーが作成して販売するスタンプのことを特に何というでしょう？</t>
    <rPh sb="22" eb="23">
      <t>ナカ</t>
    </rPh>
    <rPh sb="47" eb="48">
      <t>トク</t>
    </rPh>
    <rPh sb="49" eb="50">
      <t>ナン</t>
    </rPh>
    <phoneticPr fontId="1"/>
  </si>
  <si>
    <t>クリエイターズスタンプ</t>
    <phoneticPr fontId="1"/>
  </si>
  <si>
    <t>バレーボールで、ネットの両脇に設置されている紅白の棒を何というでしょう？</t>
    <phoneticPr fontId="1"/>
  </si>
  <si>
    <t>アンテナ</t>
    <phoneticPr fontId="1"/>
  </si>
  <si>
    <t>コリー</t>
    <phoneticPr fontId="1"/>
  </si>
  <si>
    <t>日本における警察犬の品種で、「Ａ犬」はエアデールテリア、「Ｂ犬」はボクサーですが、「Ｃ犬」と呼ばれる犬種は何でしょう？</t>
    <rPh sb="46" eb="47">
      <t>ヨ</t>
    </rPh>
    <rPh sb="50" eb="52">
      <t>ケンシュ</t>
    </rPh>
    <rPh sb="53" eb="54">
      <t>ナン</t>
    </rPh>
    <phoneticPr fontId="1"/>
  </si>
  <si>
    <t>現在のイスタンブールにあたる、1453年から1922年までオスマン帝国の首都として栄えた都市はどこでしょう？</t>
    <phoneticPr fontId="1"/>
  </si>
  <si>
    <t>コンスタンティノープル</t>
    <phoneticPr fontId="1"/>
  </si>
  <si>
    <t>燃料費の高騰分など、飛行機の航空運賃とは別にとられる付加料金のことを何というでしょう？</t>
    <phoneticPr fontId="1"/>
  </si>
  <si>
    <t>サーチャージ</t>
    <phoneticPr fontId="1"/>
  </si>
  <si>
    <t>ジビエ</t>
    <phoneticPr fontId="1"/>
  </si>
  <si>
    <t>「１ニュートンの力で物体を１メートル動かすときの仕事量」と定義される、仕事量の単位は何でしょう？</t>
    <phoneticPr fontId="1"/>
  </si>
  <si>
    <t>ジュール</t>
    <phoneticPr fontId="1"/>
  </si>
  <si>
    <t>トップ、ベース、スポットから成る、チアリーディングにおける組体操のような動きを何というでしょう？</t>
    <phoneticPr fontId="1"/>
  </si>
  <si>
    <t>スタンツ</t>
    <phoneticPr fontId="1"/>
  </si>
  <si>
    <t>ウエイトリフティングで、地面に置いたバーベルを一気に頭上まで持ち上げる競技種目を何というでしょう？</t>
    <phoneticPr fontId="1"/>
  </si>
  <si>
    <t>スナッチ</t>
    <phoneticPr fontId="1"/>
  </si>
  <si>
    <t>『トラック野郎』</t>
    <rPh sb="5" eb="7">
      <t>ヤロウ</t>
    </rPh>
    <phoneticPr fontId="1"/>
  </si>
  <si>
    <t>『御意見無用』から『故郷特急便』までの全10作からなる、菅原文太演じる星桃次郎を主人公に据えたシリーズ映画は何でしょう？</t>
    <rPh sb="19" eb="20">
      <t>ゼン</t>
    </rPh>
    <rPh sb="22" eb="23">
      <t>サク</t>
    </rPh>
    <rPh sb="32" eb="33">
      <t>エン</t>
    </rPh>
    <rPh sb="40" eb="43">
      <t>シュジンコウ</t>
    </rPh>
    <rPh sb="44" eb="45">
      <t>ス</t>
    </rPh>
    <rPh sb="51" eb="53">
      <t>エイガ</t>
    </rPh>
    <rPh sb="54" eb="55">
      <t>ナン</t>
    </rPh>
    <phoneticPr fontId="1"/>
  </si>
  <si>
    <t>フランス料理で、狩りによって捕まえた野ウサギやマガモなどの食材を何というでしょう？</t>
    <rPh sb="29" eb="31">
      <t>ショクザイ</t>
    </rPh>
    <phoneticPr fontId="1"/>
  </si>
  <si>
    <t>「ヴェルシス」「エストレヤ」「ニンジャ」といったオートバイを生産しているメーカーは？</t>
    <rPh sb="30" eb="32">
      <t>セイサン</t>
    </rPh>
    <phoneticPr fontId="1"/>
  </si>
  <si>
    <t>ホンダ</t>
    <phoneticPr fontId="1"/>
  </si>
  <si>
    <t>スズキ</t>
    <phoneticPr fontId="1"/>
  </si>
  <si>
    <t>ヤマハ</t>
    <phoneticPr fontId="1"/>
  </si>
  <si>
    <t>カワサキ</t>
    <phoneticPr fontId="1"/>
  </si>
  <si>
    <t>当ペーパーはabc17thの形式に準じて４択・筆記それぞれ100問から成ります。</t>
    <rPh sb="0" eb="1">
      <t>トウ</t>
    </rPh>
    <rPh sb="14" eb="16">
      <t>ケイシキ</t>
    </rPh>
    <rPh sb="17" eb="18">
      <t>ジュン</t>
    </rPh>
    <rPh sb="21" eb="22">
      <t>タク</t>
    </rPh>
    <rPh sb="23" eb="25">
      <t>ヒッキ</t>
    </rPh>
    <rPh sb="32" eb="33">
      <t>モン</t>
    </rPh>
    <rPh sb="35" eb="36">
      <t>ナ</t>
    </rPh>
    <phoneticPr fontId="1"/>
  </si>
  <si>
    <t>盛岡駅</t>
    <rPh sb="0" eb="3">
      <t>モリオカエキ</t>
    </rPh>
    <phoneticPr fontId="1"/>
  </si>
  <si>
    <t>仙台駅</t>
    <rPh sb="0" eb="3">
      <t>センダイエキ</t>
    </rPh>
    <phoneticPr fontId="1"/>
  </si>
  <si>
    <t>福島駅</t>
    <rPh sb="0" eb="3">
      <t>フクシマエキ</t>
    </rPh>
    <phoneticPr fontId="1"/>
  </si>
  <si>
    <t>東北新幹線と山形新幹線の分岐点は？</t>
    <rPh sb="0" eb="5">
      <t>トウホクシンカンセン</t>
    </rPh>
    <rPh sb="6" eb="8">
      <t>ヤマガタ</t>
    </rPh>
    <rPh sb="8" eb="11">
      <t>シンカンセン</t>
    </rPh>
    <rPh sb="12" eb="15">
      <t>ブンキテン</t>
    </rPh>
    <phoneticPr fontId="1"/>
  </si>
  <si>
    <t>宇都宮駅</t>
    <rPh sb="0" eb="4">
      <t>ウツノミヤエキ</t>
    </rPh>
    <phoneticPr fontId="1"/>
  </si>
  <si>
    <t>今年は日本とカタールが招待される、南米サッカー連盟・CONMEBOLが主催するサッカーの大陸選手権大会は何でしょう？</t>
    <rPh sb="0" eb="2">
      <t>コトシ</t>
    </rPh>
    <phoneticPr fontId="1"/>
  </si>
  <si>
    <t>イランとイラクに国境を接している唯一の国は？</t>
    <rPh sb="8" eb="10">
      <t>コッキョウ</t>
    </rPh>
    <rPh sb="11" eb="12">
      <t>セッ</t>
    </rPh>
    <rPh sb="16" eb="18">
      <t>ユイイツ</t>
    </rPh>
    <rPh sb="19" eb="20">
      <t>クニ</t>
    </rPh>
    <phoneticPr fontId="1"/>
  </si>
  <si>
    <t>カンタス航空と日本航空が出資している、国内最大手の格安航空会社は？</t>
    <rPh sb="19" eb="24">
      <t>コクナイサイオオテ</t>
    </rPh>
    <rPh sb="25" eb="31">
      <t>カクヤスコウクウガイシャ</t>
    </rPh>
    <phoneticPr fontId="1"/>
  </si>
  <si>
    <t>日本において、統一地方選挙は何年に一度行われる？</t>
    <rPh sb="0" eb="2">
      <t>ニホン</t>
    </rPh>
    <rPh sb="7" eb="9">
      <t>トウイツ</t>
    </rPh>
    <rPh sb="9" eb="11">
      <t>チホウ</t>
    </rPh>
    <rPh sb="11" eb="13">
      <t>センキョ</t>
    </rPh>
    <rPh sb="14" eb="16">
      <t>ナンネン</t>
    </rPh>
    <rPh sb="17" eb="19">
      <t>イチド</t>
    </rPh>
    <rPh sb="19" eb="20">
      <t>オコナ</t>
    </rPh>
    <phoneticPr fontId="1"/>
  </si>
  <si>
    <t>3年</t>
    <rPh sb="1" eb="2">
      <t>ネン</t>
    </rPh>
    <phoneticPr fontId="1"/>
  </si>
  <si>
    <t>4年</t>
    <rPh sb="1" eb="2">
      <t>ネン</t>
    </rPh>
    <phoneticPr fontId="1"/>
  </si>
  <si>
    <t>5年</t>
    <rPh sb="1" eb="2">
      <t>ネン</t>
    </rPh>
    <phoneticPr fontId="1"/>
  </si>
  <si>
    <t>6年</t>
    <rPh sb="1" eb="2">
      <t>ネン</t>
    </rPh>
    <phoneticPr fontId="1"/>
  </si>
  <si>
    <t>クロエ</t>
    <phoneticPr fontId="1"/>
  </si>
  <si>
    <t>大きな南京錠がついた「パディントン」のバッグでおなじみのブランドは？</t>
    <rPh sb="0" eb="1">
      <t>オオ</t>
    </rPh>
    <rPh sb="3" eb="6">
      <t>ナンキンジョウ</t>
    </rPh>
    <phoneticPr fontId="1"/>
  </si>
  <si>
    <t>セリーヌ</t>
    <phoneticPr fontId="1"/>
  </si>
  <si>
    <t>フェンディ</t>
    <phoneticPr fontId="1"/>
  </si>
  <si>
    <t>サンローラン</t>
    <phoneticPr fontId="1"/>
  </si>
  <si>
    <t>昨年でデビュー50周年を迎えた、『ハイウェイ・スター』『スモーク・オン・ザ・ウォーター』などの楽曲で知られるロックバンドは何でしょう？</t>
    <rPh sb="0" eb="2">
      <t>サクネン</t>
    </rPh>
    <phoneticPr fontId="1"/>
  </si>
  <si>
    <t>時事</t>
    <rPh sb="0" eb="2">
      <t>ジジ</t>
    </rPh>
    <phoneticPr fontId="1"/>
  </si>
  <si>
    <t>ロードレース世界選手権のMotoGPクラスで、オートバイの排気量は最大で何ccと定められているでしょう？</t>
    <rPh sb="6" eb="11">
      <t>セカイセンシュケン</t>
    </rPh>
    <rPh sb="29" eb="32">
      <t>ハイキリョウ</t>
    </rPh>
    <rPh sb="33" eb="35">
      <t>サイダイ</t>
    </rPh>
    <rPh sb="36" eb="37">
      <t>ナニ</t>
    </rPh>
    <rPh sb="40" eb="41">
      <t>サダ</t>
    </rPh>
    <phoneticPr fontId="1"/>
  </si>
  <si>
    <t>1000cc</t>
    <phoneticPr fontId="1"/>
  </si>
  <si>
    <t>セブンイレブン</t>
    <phoneticPr fontId="1"/>
  </si>
  <si>
    <t>ローソン</t>
    <phoneticPr fontId="1"/>
  </si>
  <si>
    <t>ファミリマート</t>
    <phoneticPr fontId="1"/>
  </si>
  <si>
    <t>スリーエフ</t>
    <phoneticPr fontId="1"/>
  </si>
  <si>
    <t>時事</t>
    <rPh sb="0" eb="2">
      <t>ジジ</t>
    </rPh>
    <phoneticPr fontId="1"/>
  </si>
  <si>
    <t>滝野瓢水の有名な俳句で、「手に取るなやはり野におけ」と詠まれている花は何でしょう？</t>
    <rPh sb="5" eb="7">
      <t>ユウメイ</t>
    </rPh>
    <rPh sb="8" eb="10">
      <t>ハイク</t>
    </rPh>
    <rPh sb="27" eb="28">
      <t>ヨ</t>
    </rPh>
    <phoneticPr fontId="1"/>
  </si>
  <si>
    <t>れんげ草</t>
    <rPh sb="3" eb="4">
      <t>クサ</t>
    </rPh>
    <phoneticPr fontId="1"/>
  </si>
  <si>
    <t>朝注文した生鮮食品を夕方に受け取れる「フレッシュピック」を導入しているコンビニは？</t>
    <rPh sb="0" eb="1">
      <t>アサ</t>
    </rPh>
    <rPh sb="1" eb="3">
      <t>チュウモン</t>
    </rPh>
    <rPh sb="5" eb="9">
      <t>セイセンショクヒン</t>
    </rPh>
    <rPh sb="10" eb="12">
      <t>ユウガタ</t>
    </rPh>
    <rPh sb="13" eb="14">
      <t>ウ</t>
    </rPh>
    <rPh sb="15" eb="16">
      <t>ト</t>
    </rPh>
    <rPh sb="29" eb="31">
      <t>ドウニュウ</t>
    </rPh>
    <phoneticPr fontId="1"/>
  </si>
  <si>
    <t>「タイプGR」「+2C」といったラインナップがある、「どれだけ力を込めても芯が折れない」という触れ込みで人気を集めるゼブラのシャープペンシルは何でしょう？</t>
    <phoneticPr fontId="1"/>
  </si>
  <si>
    <t>男子アイスホッケーの試合で、パックを持っている選手に対して体当たりをするプレーを何というでしょう？</t>
    <phoneticPr fontId="1"/>
  </si>
  <si>
    <t>(ボディ)チェック</t>
    <phoneticPr fontId="1"/>
  </si>
  <si>
    <t>King &amp; Prince</t>
    <phoneticPr fontId="1"/>
  </si>
  <si>
    <t>ファンのことは「ティアラ」と呼んでいる、昨年5月に『シンデレラガール』でCDデビューしたジャニーズ事務所のアイドルグループは何でしょう？</t>
    <phoneticPr fontId="1"/>
  </si>
  <si>
    <t>時事</t>
    <rPh sb="0" eb="2">
      <t>ジジ</t>
    </rPh>
    <phoneticPr fontId="1"/>
  </si>
  <si>
    <t>名選手フェルナンド・トーレスが現在所属しているJリーグのチームは？</t>
    <rPh sb="0" eb="3">
      <t>メイセンシュ</t>
    </rPh>
    <rPh sb="15" eb="17">
      <t>ゲンザイ</t>
    </rPh>
    <rPh sb="17" eb="19">
      <t>ショゾク</t>
    </rPh>
    <phoneticPr fontId="1"/>
  </si>
  <si>
    <t>江戸時代、村方三役と呼ばれた3つの役職とは、名主、組頭と何でしょう？</t>
    <phoneticPr fontId="1"/>
  </si>
  <si>
    <t>百姓代</t>
    <rPh sb="0" eb="2">
      <t>ヒャクショウ</t>
    </rPh>
    <rPh sb="2" eb="3">
      <t>ダイ</t>
    </rPh>
    <phoneticPr fontId="1"/>
  </si>
  <si>
    <t>1990年から2010年まで、東宝のミュージカル『マイ・フェア・レディ』でイライザを演じた女優は？</t>
    <rPh sb="4" eb="5">
      <t>ネン</t>
    </rPh>
    <rPh sb="11" eb="12">
      <t>ネン</t>
    </rPh>
    <rPh sb="15" eb="17">
      <t>トウホウ</t>
    </rPh>
    <rPh sb="42" eb="43">
      <t>エン</t>
    </rPh>
    <rPh sb="45" eb="47">
      <t>ジョユウ</t>
    </rPh>
    <phoneticPr fontId="1"/>
  </si>
  <si>
    <t>黒木瞳</t>
    <phoneticPr fontId="1"/>
  </si>
  <si>
    <t>大地真央</t>
    <rPh sb="0" eb="4">
      <t>ダイチマオ</t>
    </rPh>
    <phoneticPr fontId="1"/>
  </si>
  <si>
    <t>真矢みき</t>
    <rPh sb="0" eb="2">
      <t>マヤ</t>
    </rPh>
    <phoneticPr fontId="1"/>
  </si>
  <si>
    <t>一路真輝</t>
    <phoneticPr fontId="1"/>
  </si>
  <si>
    <t>修行を積んで一人前になった証として、禅宗の僧侶が弟子に与える自画像のことを何というでしょう？</t>
    <phoneticPr fontId="1"/>
  </si>
  <si>
    <t>頂相</t>
    <phoneticPr fontId="1"/>
  </si>
  <si>
    <t>原子核を構成する2つの粒子とは、陽子と何でしょう？</t>
    <phoneticPr fontId="1"/>
  </si>
  <si>
    <t>中性子</t>
    <rPh sb="0" eb="3">
      <t>チュウセイシ</t>
    </rPh>
    <phoneticPr fontId="1"/>
  </si>
  <si>
    <t>火山岩の斑状組織にみられる、マグマが急に冷えたために結晶になりそこなった部分を何というでしょう？</t>
    <phoneticPr fontId="1"/>
  </si>
  <si>
    <t>石基</t>
    <rPh sb="0" eb="1">
      <t>イシ</t>
    </rPh>
    <phoneticPr fontId="1"/>
  </si>
  <si>
    <t>新天皇の即位を国内外に示す「即位礼正殿の儀」が行われるのは、今年の何月何日でしょう？</t>
    <rPh sb="23" eb="24">
      <t>オコナ</t>
    </rPh>
    <rPh sb="30" eb="32">
      <t>コトシ</t>
    </rPh>
    <rPh sb="33" eb="37">
      <t>ナンガツナンニチ</t>
    </rPh>
    <phoneticPr fontId="1"/>
  </si>
  <si>
    <t>10月22日</t>
    <rPh sb="2" eb="3">
      <t>ツキ</t>
    </rPh>
    <rPh sb="5" eb="6">
      <t>ニチ</t>
    </rPh>
    <phoneticPr fontId="1"/>
  </si>
  <si>
    <t>東京ディズニーランドの7つのテーマパークのうち、ギフトショップやレストランが集まる、エントランス正面のエリアを何というでしょう？</t>
    <phoneticPr fontId="1"/>
  </si>
  <si>
    <t>松下幸之助</t>
    <rPh sb="0" eb="5">
      <t>マツシタコウノスケ</t>
    </rPh>
    <phoneticPr fontId="1"/>
  </si>
  <si>
    <t>鎌倉幕府の初代将軍は？</t>
    <phoneticPr fontId="1"/>
  </si>
  <si>
    <t>源頼朝</t>
    <rPh sb="0" eb="3">
      <t>ミナモトノヨリトモ</t>
    </rPh>
    <phoneticPr fontId="1"/>
  </si>
  <si>
    <t>源義経</t>
    <rPh sb="0" eb="3">
      <t>ミナモトノヨシツ</t>
    </rPh>
    <phoneticPr fontId="1"/>
  </si>
  <si>
    <t>源頼家</t>
    <rPh sb="0" eb="3">
      <t>ミナモトノヨリイ</t>
    </rPh>
    <phoneticPr fontId="1"/>
  </si>
  <si>
    <t>源実朝</t>
    <rPh sb="0" eb="3">
      <t>ミナモトノサネ</t>
    </rPh>
    <phoneticPr fontId="1"/>
  </si>
  <si>
    <t>化合物の名前に付けられる「チオ」はどんな元素のこと？</t>
    <phoneticPr fontId="1"/>
  </si>
  <si>
    <t>硫黄</t>
    <rPh sb="0" eb="2">
      <t>イオウ</t>
    </rPh>
    <phoneticPr fontId="1"/>
  </si>
  <si>
    <t>水銀</t>
    <rPh sb="0" eb="2">
      <t>スイギン</t>
    </rPh>
    <phoneticPr fontId="1"/>
  </si>
  <si>
    <t>リン</t>
    <phoneticPr fontId="1"/>
  </si>
  <si>
    <t>フッ素</t>
    <rPh sb="2" eb="3">
      <t>ソ</t>
    </rPh>
    <phoneticPr fontId="1"/>
  </si>
  <si>
    <t>日本国民が国外で死亡した時、死亡届を提出する期限は？</t>
    <phoneticPr fontId="1"/>
  </si>
  <si>
    <t>2週間</t>
    <rPh sb="1" eb="3">
      <t>シュウカン</t>
    </rPh>
    <phoneticPr fontId="1"/>
  </si>
  <si>
    <t>3週間</t>
    <rPh sb="1" eb="3">
      <t>シュウカン</t>
    </rPh>
    <phoneticPr fontId="1"/>
  </si>
  <si>
    <t>1ヶ月</t>
    <rPh sb="2" eb="3">
      <t>ゲツ</t>
    </rPh>
    <phoneticPr fontId="1"/>
  </si>
  <si>
    <t>3ヶ月</t>
    <rPh sb="2" eb="3">
      <t>ゲツ</t>
    </rPh>
    <phoneticPr fontId="1"/>
  </si>
  <si>
    <t>FXにおいて、外国の通貨を買うときと売る時の価格の差を何という？</t>
    <phoneticPr fontId="1"/>
  </si>
  <si>
    <t>ギャップ</t>
    <phoneticPr fontId="1"/>
  </si>
  <si>
    <t>スタンス</t>
    <phoneticPr fontId="1"/>
  </si>
  <si>
    <t>スプレッド</t>
    <phoneticPr fontId="1"/>
  </si>
  <si>
    <t>オーバー</t>
    <phoneticPr fontId="1"/>
  </si>
  <si>
    <t>青森</t>
    <rPh sb="0" eb="2">
      <t>アオモリ</t>
    </rPh>
    <phoneticPr fontId="1"/>
  </si>
  <si>
    <t>大阪</t>
    <rPh sb="0" eb="2">
      <t>オオサカ</t>
    </rPh>
    <phoneticPr fontId="1"/>
  </si>
  <si>
    <t>福岡</t>
    <rPh sb="0" eb="2">
      <t>フクオカ</t>
    </rPh>
    <phoneticPr fontId="1"/>
  </si>
  <si>
    <t>鹿児島</t>
    <rPh sb="0" eb="3">
      <t>カゴシマ</t>
    </rPh>
    <phoneticPr fontId="1"/>
  </si>
  <si>
    <t>国道を１号線、２号線、３号線と乗り継いでいくと、最後に到着するのは？</t>
    <phoneticPr fontId="1"/>
  </si>
  <si>
    <t>時事</t>
    <rPh sb="0" eb="2">
      <t>ジジ</t>
    </rPh>
    <phoneticPr fontId="1"/>
  </si>
  <si>
    <t>NHK Eテレの番組『香川照之の昆虫すごいぜ！』で、香川照之が扮している昆虫は？</t>
    <rPh sb="26" eb="30">
      <t>カガワテルユキ</t>
    </rPh>
    <rPh sb="31" eb="32">
      <t>フン</t>
    </rPh>
    <rPh sb="36" eb="38">
      <t>コンチュウ</t>
    </rPh>
    <phoneticPr fontId="1"/>
  </si>
  <si>
    <t>イヌ</t>
    <phoneticPr fontId="1"/>
  </si>
  <si>
    <t>ウサギ</t>
    <phoneticPr fontId="1"/>
  </si>
  <si>
    <t>クマ</t>
    <phoneticPr fontId="1"/>
  </si>
  <si>
    <t>ヒツジ</t>
    <phoneticPr fontId="1"/>
  </si>
  <si>
    <t>ディズニーのキャラクターで、ダッフィーのお友達の「ステラ・ルー」はどんな動物？</t>
    <phoneticPr fontId="1"/>
  </si>
  <si>
    <t>グロールシュ、ハイネケンといえば、どこの国のビール？</t>
    <rPh sb="20" eb="21">
      <t>クニ</t>
    </rPh>
    <phoneticPr fontId="1"/>
  </si>
  <si>
    <t>陸上の4つの投擲競技のうち、十種競技でも七種競技でも行われないものは何でしょう？</t>
    <rPh sb="14" eb="16">
      <t>ジッシュ</t>
    </rPh>
    <rPh sb="16" eb="18">
      <t>キョウギ</t>
    </rPh>
    <phoneticPr fontId="1"/>
  </si>
  <si>
    <t>鎌倉時代後期に、持明院統と大覚寺統の2つの皇統から交互に天皇が位についたことを、漢字4文字で何というでしょう？</t>
    <phoneticPr fontId="1"/>
  </si>
  <si>
    <t>『滑稽新聞』『面白半分』などの個性的な雑誌を発行し、言論の自由を訴えた明治期のジャーナリストは誰でしょう？</t>
    <rPh sb="26" eb="28">
      <t>ゲンロン</t>
    </rPh>
    <rPh sb="29" eb="31">
      <t>ジユウ</t>
    </rPh>
    <rPh sb="32" eb="33">
      <t>ウッタ</t>
    </rPh>
    <rPh sb="35" eb="37">
      <t>メイジ</t>
    </rPh>
    <rPh sb="37" eb="38">
      <t>キ</t>
    </rPh>
    <rPh sb="47" eb="48">
      <t>ダレ</t>
    </rPh>
    <phoneticPr fontId="1"/>
  </si>
  <si>
    <t>宮武外骨（みやたけ・がいこつ）</t>
    <phoneticPr fontId="1"/>
  </si>
  <si>
    <t>浅草寺の雷門と大提灯を寄進した人物でもある、パナソニックの創業者は誰でしょう？</t>
    <phoneticPr fontId="1"/>
  </si>
  <si>
    <t>「生きたいわ！千年も万年も生きたいわ！」という名台詞で知られる、海軍少尉・川島武男に嫁いだ片岡浪子を主人公とした、徳富蘆花の小説は何でしょう？</t>
    <rPh sb="1" eb="2">
      <t>イ</t>
    </rPh>
    <rPh sb="7" eb="9">
      <t>センネン</t>
    </rPh>
    <rPh sb="10" eb="11">
      <t>マン</t>
    </rPh>
    <rPh sb="11" eb="12">
      <t>ネン</t>
    </rPh>
    <rPh sb="13" eb="14">
      <t>イ</t>
    </rPh>
    <rPh sb="23" eb="26">
      <t>メイゼリフ</t>
    </rPh>
    <rPh sb="27" eb="28">
      <t>シ</t>
    </rPh>
    <rPh sb="32" eb="36">
      <t>カイグンショウイ</t>
    </rPh>
    <rPh sb="37" eb="39">
      <t>カワシマ</t>
    </rPh>
    <rPh sb="39" eb="41">
      <t>タケオ</t>
    </rPh>
    <rPh sb="42" eb="43">
      <t>トツ</t>
    </rPh>
    <rPh sb="45" eb="47">
      <t>カタオカ</t>
    </rPh>
    <rPh sb="47" eb="49">
      <t>ナミコ</t>
    </rPh>
    <rPh sb="50" eb="53">
      <t>シュジンコウ</t>
    </rPh>
    <rPh sb="57" eb="59">
      <t>トクトミ</t>
    </rPh>
    <rPh sb="59" eb="61">
      <t>ロカ</t>
    </rPh>
    <rPh sb="62" eb="64">
      <t>ショウセツ</t>
    </rPh>
    <rPh sb="65" eb="66">
      <t>ナニ</t>
    </rPh>
    <phoneticPr fontId="1"/>
  </si>
  <si>
    <t>ユーゴーの小説『ノートルダム・ド・パリ』で、三人の男から愛される美しいジプシー娘の名前は何でしょう？</t>
    <phoneticPr fontId="1"/>
  </si>
  <si>
    <t>現在、金の産出量が世界一の国は？</t>
    <rPh sb="0" eb="2">
      <t>ゲンザイ</t>
    </rPh>
    <rPh sb="3" eb="4">
      <t>カネ</t>
    </rPh>
    <rPh sb="5" eb="8">
      <t>サンシュツリョウ</t>
    </rPh>
    <rPh sb="9" eb="12">
      <t>セカイイチ</t>
    </rPh>
    <rPh sb="13" eb="14">
      <t>クニ</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</si>
</sst>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5" x14ac:knownFonts="1">
    <font>
      <sz val="11"/>
      <color theme="1"/>
      <name val="ＭＳ Ｐゴシック"/>
      <family val="2"/>
      <scheme val="minor"/>
    </font>
    <font>
      <sz val="6"/>
      <name val="ＭＳ Ｐゴシック"/>
      <family val="3"/>
      <charset val="128"/>
      <scheme val="minor"/>
    </font>
    <font>
      <sz val="20"/>
      <color theme="1"/>
      <name val="HGP明朝B"/>
      <family val="1"/>
      <charset val="128"/>
    </font>
    <font>
      <sz val="11"/>
      <color theme="1"/>
      <name val="HGP明朝B"/>
      <family val="1"/>
      <charset val="128"/>
    </font>
    <font>
      <sz val="16"/>
      <color theme="1"/>
      <name val="ＭＳ Ｐゴシック"/>
      <family val="2"/>
      <scheme val="minor"/>
    </font>
    <font>
      <sz val="11"/>
      <color theme="1"/>
      <name val="ＭＳ Ｐゴシック"/>
      <family val="3"/>
      <charset val="128"/>
      <scheme val="minor"/>
    </font>
    <font>
      <sz val="11"/>
      <name val="ＭＳ Ｐゴシック"/>
      <family val="3"/>
      <charset val="128"/>
    </font>
    <font>
      <sz val="11"/>
      <color indexed="8"/>
      <name val="ＭＳ Ｐゴシック"/>
      <family val="3"/>
      <charset val="128"/>
    </font>
    <font>
      <b/>
      <sz val="16"/>
      <color theme="1"/>
      <name val="HGP明朝B"/>
      <family val="1"/>
      <charset val="128"/>
    </font>
    <font>
      <sz val="8"/>
      <color theme="1"/>
      <name val="HGP明朝B"/>
      <family val="1"/>
      <charset val="128"/>
    </font>
    <font>
      <sz val="11"/>
      <color theme="1"/>
      <name val="ＭＳ Ｐゴシック"/>
      <family val="3"/>
      <charset val="128"/>
      <scheme val="major"/>
    </font>
    <font>
      <sz val="24"/>
      <color theme="1"/>
      <name val="HGP明朝B"/>
      <family val="1"/>
      <charset val="128"/>
    </font>
    <font>
      <b/>
      <sz val="9"/>
      <color theme="1"/>
      <name val="HGP明朝B"/>
      <family val="1"/>
      <charset val="128"/>
    </font>
    <font>
      <b/>
      <sz val="11"/>
      <color theme="1"/>
      <name val="ＭＳ Ｐゴシック"/>
      <family val="3"/>
      <charset val="128"/>
      <scheme val="minor"/>
    </font>
    <font>
      <sz val="11"/>
      <color theme="1"/>
      <name val="ＭＳ Ｐゴシック"/>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s>
  <cellStyleXfs count="12">
    <xf numFmtId="0" fontId="0" fillId="0" borderId="0"/>
    <xf numFmtId="0" fontId="5" fillId="0" borderId="0">
      <alignment vertical="center"/>
    </xf>
    <xf numFmtId="0" fontId="6" fillId="0" borderId="0"/>
    <xf numFmtId="0" fontId="6" fillId="0" borderId="0">
      <alignment vertical="center"/>
    </xf>
    <xf numFmtId="0" fontId="6" fillId="0" borderId="0"/>
    <xf numFmtId="0" fontId="6" fillId="0" borderId="0"/>
    <xf numFmtId="0" fontId="6" fillId="0" borderId="0">
      <alignment vertical="center"/>
    </xf>
    <xf numFmtId="0" fontId="7" fillId="0" borderId="0">
      <alignment vertical="center"/>
    </xf>
    <xf numFmtId="0" fontId="5" fillId="0" borderId="0">
      <alignment vertical="center"/>
    </xf>
    <xf numFmtId="0" fontId="6" fillId="0" borderId="0"/>
    <xf numFmtId="0" fontId="7" fillId="0" borderId="0">
      <alignment vertical="center"/>
    </xf>
    <xf numFmtId="9" fontId="14" fillId="0" borderId="0" applyFont="0" applyFill="0" applyBorder="0" applyAlignment="0" applyProtection="0">
      <alignment vertical="center"/>
    </xf>
  </cellStyleXfs>
  <cellXfs count="47">
    <xf numFmtId="0" fontId="0" fillId="0" borderId="0" xfId="0"/>
    <xf numFmtId="0" fontId="0" fillId="0" borderId="0" xfId="0" applyAlignment="1">
      <alignment horizontal="left" vertical="top" wrapText="1"/>
    </xf>
    <xf numFmtId="0" fontId="3" fillId="0" borderId="6" xfId="0" applyFont="1" applyBorder="1"/>
    <xf numFmtId="0" fontId="3" fillId="0" borderId="1" xfId="0" applyFont="1" applyBorder="1"/>
    <xf numFmtId="0" fontId="3" fillId="0" borderId="7" xfId="0" applyFont="1" applyBorder="1"/>
    <xf numFmtId="0" fontId="3" fillId="0" borderId="9" xfId="0" applyFont="1" applyBorder="1"/>
    <xf numFmtId="0" fontId="3" fillId="0" borderId="10" xfId="0" applyFont="1" applyBorder="1"/>
    <xf numFmtId="0" fontId="3" fillId="0" borderId="11" xfId="0" applyFont="1" applyBorder="1"/>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8" fillId="0" borderId="16" xfId="0" applyFont="1" applyBorder="1" applyAlignment="1">
      <alignment horizontal="center" vertical="center"/>
    </xf>
    <xf numFmtId="0" fontId="8" fillId="0" borderId="2" xfId="0" applyFont="1" applyBorder="1" applyAlignment="1">
      <alignment horizontal="center" vertical="center"/>
    </xf>
    <xf numFmtId="0" fontId="8"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0" fillId="0" borderId="0" xfId="0" applyProtection="1">
      <protection locked="0"/>
    </xf>
    <xf numFmtId="0" fontId="0" fillId="0" borderId="0" xfId="0" applyAlignment="1">
      <alignment wrapText="1"/>
    </xf>
    <xf numFmtId="0" fontId="10" fillId="3" borderId="0" xfId="0" applyFont="1" applyFill="1" applyAlignment="1" applyProtection="1">
      <alignment horizontal="left" vertical="top" wrapText="1"/>
      <protection locked="0"/>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1" fillId="0" borderId="2" xfId="0" applyFont="1" applyBorder="1" applyAlignment="1">
      <alignment horizontal="center" vertical="center"/>
    </xf>
    <xf numFmtId="0" fontId="3" fillId="0" borderId="2" xfId="0" applyFont="1" applyBorder="1" applyAlignment="1">
      <alignment horizontal="left" vertical="top" wrapText="1"/>
    </xf>
    <xf numFmtId="0" fontId="10" fillId="0" borderId="0" xfId="0" applyFont="1" applyAlignment="1">
      <alignment horizontal="left" vertical="top" wrapText="1"/>
    </xf>
    <xf numFmtId="0" fontId="11" fillId="0" borderId="22" xfId="0" applyFont="1" applyBorder="1" applyAlignment="1">
      <alignment horizontal="center" vertical="center"/>
    </xf>
    <xf numFmtId="0" fontId="3" fillId="0" borderId="22" xfId="0" applyFont="1" applyBorder="1" applyAlignment="1">
      <alignment horizontal="left" vertical="top" wrapText="1"/>
    </xf>
    <xf numFmtId="0" fontId="11" fillId="0" borderId="21" xfId="0" applyFont="1" applyBorder="1" applyAlignment="1">
      <alignment horizontal="center" vertical="center"/>
    </xf>
    <xf numFmtId="0" fontId="3" fillId="0" borderId="21" xfId="0" applyFont="1" applyBorder="1" applyAlignment="1">
      <alignment horizontal="left" vertical="top" wrapText="1"/>
    </xf>
    <xf numFmtId="0" fontId="0" fillId="0" borderId="2" xfId="0" applyBorder="1" applyProtection="1">
      <protection locked="0"/>
    </xf>
    <xf numFmtId="0" fontId="0" fillId="0" borderId="2"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3" borderId="0" xfId="0" applyFill="1" applyProtection="1">
      <protection locked="0"/>
    </xf>
    <xf numFmtId="0" fontId="13" fillId="0" borderId="0" xfId="0" applyFont="1" applyAlignment="1">
      <alignment wrapText="1"/>
    </xf>
    <xf numFmtId="176" fontId="0" fillId="0" borderId="0" xfId="11" applyNumberFormat="1" applyFont="1" applyAlignment="1" applyProtection="1">
      <alignment horizontal="left" vertical="top" wrapText="1"/>
      <protection locked="0"/>
    </xf>
    <xf numFmtId="176" fontId="0" fillId="0" borderId="0" xfId="0" applyNumberForma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0" fontId="4" fillId="2" borderId="12" xfId="0" applyFont="1" applyFill="1" applyBorder="1" applyAlignment="1" applyProtection="1">
      <alignment horizontal="center" vertical="center"/>
      <protection locked="0"/>
    </xf>
    <xf numFmtId="0" fontId="2" fillId="0" borderId="2" xfId="0" applyFont="1" applyBorder="1" applyAlignment="1">
      <alignment horizontal="center" vertical="center"/>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2" fillId="0" borderId="8" xfId="0"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cellXfs>
  <cellStyles count="12">
    <cellStyle name="パーセント" xfId="11" builtinId="5"/>
    <cellStyle name="標準" xfId="0" builtinId="0"/>
    <cellStyle name="標準 2" xfId="2" xr:uid="{00000000-0005-0000-0000-000001000000}"/>
    <cellStyle name="標準 2 2" xfId="3" xr:uid="{00000000-0005-0000-0000-000002000000}"/>
    <cellStyle name="標準 2 3" xfId="4" xr:uid="{00000000-0005-0000-0000-000003000000}"/>
    <cellStyle name="標準 3" xfId="5" xr:uid="{00000000-0005-0000-0000-000004000000}"/>
    <cellStyle name="標準 4" xfId="6" xr:uid="{00000000-0005-0000-0000-000005000000}"/>
    <cellStyle name="標準 5" xfId="7" xr:uid="{00000000-0005-0000-0000-000006000000}"/>
    <cellStyle name="標準 6" xfId="8" xr:uid="{00000000-0005-0000-0000-000007000000}"/>
    <cellStyle name="標準 6 2" xfId="10" xr:uid="{00000000-0005-0000-0000-000008000000}"/>
    <cellStyle name="標準 7" xfId="9" xr:uid="{00000000-0005-0000-0000-000009000000}"/>
    <cellStyle name="標準 8" xfId="1" xr:uid="{00000000-0005-0000-0000-00000A000000}"/>
  </cellStyles>
  <dxfs count="34">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protection locked="0" hidden="0"/>
    </dxf>
    <dxf>
      <protection locked="0" hidden="0"/>
    </dxf>
    <dxf>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protection locked="0" hidden="0"/>
    </dxf>
    <dxf>
      <protection locked="0" hidden="0"/>
    </dxf>
    <dxf>
      <protection locked="0" hidden="0"/>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1" displayName="テーブル1" ref="B2:J102" totalsRowShown="0" headerRowDxfId="27" dataDxfId="26">
  <autoFilter ref="B2:J102" xr:uid="{00000000-0009-0000-0100-000001000000}"/>
  <tableColumns count="9">
    <tableColumn id="1" xr3:uid="{00000000-0010-0000-0000-000001000000}" name="No" dataDxfId="25"/>
    <tableColumn id="2" xr3:uid="{00000000-0010-0000-0000-000002000000}" name="問題" dataDxfId="24"/>
    <tableColumn id="3" xr3:uid="{00000000-0010-0000-0000-000003000000}" name="選択肢1" dataDxfId="23"/>
    <tableColumn id="4" xr3:uid="{00000000-0010-0000-0000-000004000000}" name="選択肢2" dataDxfId="22"/>
    <tableColumn id="5" xr3:uid="{00000000-0010-0000-0000-000005000000}" name="選択肢3" dataDxfId="21"/>
    <tableColumn id="6" xr3:uid="{00000000-0010-0000-0000-000006000000}" name="選択肢4" dataDxfId="20"/>
    <tableColumn id="7" xr3:uid="{00000000-0010-0000-0000-000007000000}" name="正解No" dataDxfId="19"/>
    <tableColumn id="8" xr3:uid="{00000000-0010-0000-0000-000008000000}" name="備考・解説" dataDxfId="18"/>
    <tableColumn id="9" xr3:uid="{00000000-0010-0000-0000-000009000000}" name="ジャンル" dataDxfId="1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13" displayName="テーブル13" ref="B2:F102" totalsRowShown="0" headerRowDxfId="16" dataDxfId="15">
  <autoFilter ref="B2:F102" xr:uid="{00000000-0009-0000-0100-000002000000}"/>
  <sortState ref="B3:F102">
    <sortCondition ref="B2:B102"/>
  </sortState>
  <tableColumns count="5">
    <tableColumn id="1" xr3:uid="{00000000-0010-0000-0100-000001000000}" name="No" dataDxfId="14"/>
    <tableColumn id="2" xr3:uid="{00000000-0010-0000-0100-000002000000}" name="問題" dataDxfId="13"/>
    <tableColumn id="3" xr3:uid="{00000000-0010-0000-0100-000003000000}" name="正解" dataDxfId="12"/>
    <tableColumn id="8" xr3:uid="{00000000-0010-0000-0100-000008000000}" name="備考・解説" dataDxfId="11"/>
    <tableColumn id="9" xr3:uid="{00000000-0010-0000-0100-000009000000}" name="ジャンル" dataDxfId="1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27"/>
  <sheetViews>
    <sheetView tabSelected="1" zoomScale="85" zoomScaleNormal="85" workbookViewId="0">
      <selection activeCell="B7" sqref="B7"/>
    </sheetView>
  </sheetViews>
  <sheetFormatPr defaultRowHeight="13.2" x14ac:dyDescent="0.2"/>
  <cols>
    <col min="2" max="2" width="54" style="18" customWidth="1"/>
  </cols>
  <sheetData>
    <row r="1" spans="2:2" ht="26.4" x14ac:dyDescent="0.2">
      <c r="B1" s="18" t="s">
        <v>427</v>
      </c>
    </row>
    <row r="4" spans="2:2" ht="26.4" x14ac:dyDescent="0.2">
      <c r="B4" s="18" t="s">
        <v>428</v>
      </c>
    </row>
    <row r="6" spans="2:2" ht="26.4" x14ac:dyDescent="0.2">
      <c r="B6" s="18" t="s">
        <v>649</v>
      </c>
    </row>
    <row r="9" spans="2:2" ht="26.4" x14ac:dyDescent="0.2">
      <c r="B9" s="18" t="s">
        <v>424</v>
      </c>
    </row>
    <row r="10" spans="2:2" x14ac:dyDescent="0.2">
      <c r="B10" s="34"/>
    </row>
    <row r="11" spans="2:2" x14ac:dyDescent="0.2">
      <c r="B11" s="18" t="s">
        <v>425</v>
      </c>
    </row>
    <row r="12" spans="2:2" x14ac:dyDescent="0.2">
      <c r="B12" t="s">
        <v>426</v>
      </c>
    </row>
    <row r="15" spans="2:2" x14ac:dyDescent="0.2">
      <c r="B15" s="34"/>
    </row>
    <row r="27" spans="2:2" x14ac:dyDescent="0.2">
      <c r="B27" s="3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J120"/>
  <sheetViews>
    <sheetView topLeftCell="A53" zoomScale="80" zoomScaleNormal="80" workbookViewId="0">
      <selection activeCell="C64" sqref="C64"/>
    </sheetView>
  </sheetViews>
  <sheetFormatPr defaultRowHeight="13.2" x14ac:dyDescent="0.2"/>
  <cols>
    <col min="1" max="1" width="2.6640625" customWidth="1"/>
    <col min="2" max="2" width="3.6640625" customWidth="1"/>
    <col min="3" max="3" width="30.21875" style="1" customWidth="1"/>
    <col min="4" max="7" width="9.33203125" style="1" customWidth="1"/>
    <col min="8" max="8" width="8.77734375" style="1" customWidth="1"/>
    <col min="9" max="9" width="11.21875" style="1" customWidth="1"/>
  </cols>
  <sheetData>
    <row r="1" spans="2:10" ht="66" x14ac:dyDescent="0.2">
      <c r="H1" s="1" t="s">
        <v>28</v>
      </c>
    </row>
    <row r="2" spans="2:10" x14ac:dyDescent="0.2">
      <c r="B2" s="17" t="s">
        <v>0</v>
      </c>
      <c r="C2" s="32" t="s">
        <v>1</v>
      </c>
      <c r="D2" s="32" t="s">
        <v>2</v>
      </c>
      <c r="E2" s="32" t="s">
        <v>3</v>
      </c>
      <c r="F2" s="32" t="s">
        <v>4</v>
      </c>
      <c r="G2" s="32" t="s">
        <v>5</v>
      </c>
      <c r="H2" s="32" t="s">
        <v>6</v>
      </c>
      <c r="I2" s="32" t="s">
        <v>7</v>
      </c>
      <c r="J2" s="17" t="s">
        <v>9</v>
      </c>
    </row>
    <row r="3" spans="2:10" ht="26.4" x14ac:dyDescent="0.2">
      <c r="B3" s="17">
        <v>1</v>
      </c>
      <c r="C3" s="32" t="s">
        <v>304</v>
      </c>
      <c r="D3" s="32" t="s">
        <v>305</v>
      </c>
      <c r="E3" s="32" t="s">
        <v>306</v>
      </c>
      <c r="F3" s="32" t="s">
        <v>307</v>
      </c>
      <c r="G3" s="32" t="s">
        <v>308</v>
      </c>
      <c r="H3" s="32">
        <v>2</v>
      </c>
      <c r="I3" s="32"/>
      <c r="J3" s="32"/>
    </row>
    <row r="4" spans="2:10" ht="39.6" x14ac:dyDescent="0.2">
      <c r="B4" s="17">
        <v>2</v>
      </c>
      <c r="C4" s="32" t="s">
        <v>313</v>
      </c>
      <c r="D4" s="32" t="s">
        <v>314</v>
      </c>
      <c r="E4" s="32" t="s">
        <v>315</v>
      </c>
      <c r="F4" s="32" t="s">
        <v>316</v>
      </c>
      <c r="G4" s="32" t="s">
        <v>317</v>
      </c>
      <c r="H4" s="32">
        <v>1</v>
      </c>
      <c r="I4" s="32"/>
      <c r="J4" s="32"/>
    </row>
    <row r="5" spans="2:10" x14ac:dyDescent="0.2">
      <c r="B5" s="17">
        <v>3</v>
      </c>
      <c r="C5" s="32" t="s">
        <v>704</v>
      </c>
      <c r="D5" s="32" t="s">
        <v>705</v>
      </c>
      <c r="E5" s="32" t="s">
        <v>706</v>
      </c>
      <c r="F5" s="32" t="s">
        <v>707</v>
      </c>
      <c r="G5" s="32" t="s">
        <v>708</v>
      </c>
      <c r="H5" s="32">
        <v>1</v>
      </c>
      <c r="I5" s="32"/>
      <c r="J5" s="32"/>
    </row>
    <row r="6" spans="2:10" ht="39.6" x14ac:dyDescent="0.2">
      <c r="B6" s="17">
        <v>4</v>
      </c>
      <c r="C6" s="32" t="s">
        <v>346</v>
      </c>
      <c r="D6" s="32" t="s">
        <v>347</v>
      </c>
      <c r="E6" s="32" t="s">
        <v>348</v>
      </c>
      <c r="F6" s="32" t="s">
        <v>349</v>
      </c>
      <c r="G6" s="32" t="s">
        <v>350</v>
      </c>
      <c r="H6" s="32">
        <v>3</v>
      </c>
      <c r="I6" s="32"/>
      <c r="J6" s="32"/>
    </row>
    <row r="7" spans="2:10" ht="39.6" x14ac:dyDescent="0.2">
      <c r="B7" s="17">
        <v>5</v>
      </c>
      <c r="C7" s="32" t="s">
        <v>358</v>
      </c>
      <c r="D7" s="32" t="s">
        <v>309</v>
      </c>
      <c r="E7" s="32" t="s">
        <v>310</v>
      </c>
      <c r="F7" s="32" t="s">
        <v>311</v>
      </c>
      <c r="G7" s="32" t="s">
        <v>312</v>
      </c>
      <c r="H7" s="32">
        <v>4</v>
      </c>
      <c r="I7" s="32"/>
      <c r="J7" s="32"/>
    </row>
    <row r="8" spans="2:10" ht="39.6" x14ac:dyDescent="0.2">
      <c r="B8" s="17">
        <v>6</v>
      </c>
      <c r="C8" s="32" t="s">
        <v>206</v>
      </c>
      <c r="D8" s="32" t="s">
        <v>207</v>
      </c>
      <c r="E8" s="32" t="s">
        <v>208</v>
      </c>
      <c r="F8" s="32" t="s">
        <v>209</v>
      </c>
      <c r="G8" s="32" t="s">
        <v>210</v>
      </c>
      <c r="H8" s="32">
        <v>3</v>
      </c>
      <c r="I8" s="32"/>
      <c r="J8" s="32"/>
    </row>
    <row r="9" spans="2:10" ht="26.4" x14ac:dyDescent="0.2">
      <c r="B9" s="17">
        <v>7</v>
      </c>
      <c r="C9" s="32" t="s">
        <v>513</v>
      </c>
      <c r="D9" s="32" t="s">
        <v>509</v>
      </c>
      <c r="E9" s="32" t="s">
        <v>510</v>
      </c>
      <c r="F9" s="32" t="s">
        <v>511</v>
      </c>
      <c r="G9" s="32" t="s">
        <v>512</v>
      </c>
      <c r="H9" s="32">
        <v>2</v>
      </c>
      <c r="I9" s="32"/>
      <c r="J9" s="32"/>
    </row>
    <row r="10" spans="2:10" ht="39.6" x14ac:dyDescent="0.2">
      <c r="B10" s="17">
        <v>8</v>
      </c>
      <c r="C10" s="32" t="s">
        <v>582</v>
      </c>
      <c r="D10" s="32" t="s">
        <v>583</v>
      </c>
      <c r="E10" s="32" t="s">
        <v>584</v>
      </c>
      <c r="F10" s="32" t="s">
        <v>585</v>
      </c>
      <c r="G10" s="32" t="s">
        <v>586</v>
      </c>
      <c r="H10" s="32">
        <v>1</v>
      </c>
      <c r="I10" s="32"/>
      <c r="J10" s="32"/>
    </row>
    <row r="11" spans="2:10" ht="26.4" x14ac:dyDescent="0.2">
      <c r="B11" s="17">
        <v>9</v>
      </c>
      <c r="C11" s="32" t="s">
        <v>341</v>
      </c>
      <c r="D11" s="32" t="s">
        <v>343</v>
      </c>
      <c r="E11" s="32" t="s">
        <v>342</v>
      </c>
      <c r="F11" s="32" t="s">
        <v>344</v>
      </c>
      <c r="G11" s="32" t="s">
        <v>345</v>
      </c>
      <c r="H11" s="32">
        <v>2</v>
      </c>
      <c r="I11" s="32"/>
      <c r="J11" s="32"/>
    </row>
    <row r="12" spans="2:10" ht="26.4" x14ac:dyDescent="0.2">
      <c r="B12" s="17">
        <v>10</v>
      </c>
      <c r="C12" s="32" t="s">
        <v>618</v>
      </c>
      <c r="D12" s="32" t="s">
        <v>614</v>
      </c>
      <c r="E12" s="32" t="s">
        <v>615</v>
      </c>
      <c r="F12" s="32" t="s">
        <v>616</v>
      </c>
      <c r="G12" s="32" t="s">
        <v>617</v>
      </c>
      <c r="H12" s="32">
        <v>1</v>
      </c>
      <c r="I12" s="32"/>
      <c r="J12" s="32"/>
    </row>
    <row r="13" spans="2:10" ht="26.4" x14ac:dyDescent="0.2">
      <c r="B13" s="17">
        <v>11</v>
      </c>
      <c r="C13" s="32" t="s">
        <v>619</v>
      </c>
      <c r="D13" s="32" t="s">
        <v>121</v>
      </c>
      <c r="E13" s="32" t="s">
        <v>122</v>
      </c>
      <c r="F13" s="32" t="s">
        <v>123</v>
      </c>
      <c r="G13" s="32" t="s">
        <v>124</v>
      </c>
      <c r="H13" s="32">
        <v>4</v>
      </c>
      <c r="I13" s="32" t="s">
        <v>131</v>
      </c>
      <c r="J13" s="32"/>
    </row>
    <row r="14" spans="2:10" ht="26.4" x14ac:dyDescent="0.2">
      <c r="B14" s="17">
        <v>12</v>
      </c>
      <c r="C14" s="32" t="s">
        <v>211</v>
      </c>
      <c r="D14" s="32" t="s">
        <v>212</v>
      </c>
      <c r="E14" s="32" t="s">
        <v>213</v>
      </c>
      <c r="F14" s="32" t="s">
        <v>214</v>
      </c>
      <c r="G14" s="32" t="s">
        <v>215</v>
      </c>
      <c r="H14" s="32">
        <v>2</v>
      </c>
      <c r="I14" s="32"/>
      <c r="J14" s="32"/>
    </row>
    <row r="15" spans="2:10" ht="26.4" x14ac:dyDescent="0.2">
      <c r="B15" s="17">
        <v>13</v>
      </c>
      <c r="C15" s="32" t="s">
        <v>534</v>
      </c>
      <c r="D15" s="32" t="s">
        <v>535</v>
      </c>
      <c r="E15" s="32" t="s">
        <v>536</v>
      </c>
      <c r="F15" s="32" t="s">
        <v>537</v>
      </c>
      <c r="G15" s="32" t="s">
        <v>538</v>
      </c>
      <c r="H15" s="32">
        <v>1</v>
      </c>
      <c r="I15" s="32"/>
      <c r="J15" s="32"/>
    </row>
    <row r="16" spans="2:10" ht="26.4" x14ac:dyDescent="0.2">
      <c r="B16" s="17">
        <v>14</v>
      </c>
      <c r="C16" s="32" t="s">
        <v>220</v>
      </c>
      <c r="D16" s="32" t="s">
        <v>221</v>
      </c>
      <c r="E16" s="32" t="s">
        <v>222</v>
      </c>
      <c r="F16" s="32" t="s">
        <v>223</v>
      </c>
      <c r="G16" s="32" t="s">
        <v>224</v>
      </c>
      <c r="H16" s="32">
        <v>1</v>
      </c>
      <c r="I16" s="32"/>
      <c r="J16" s="32"/>
    </row>
    <row r="17" spans="2:10" ht="26.4" x14ac:dyDescent="0.2">
      <c r="B17" s="17">
        <v>15</v>
      </c>
      <c r="C17" s="32" t="s">
        <v>52</v>
      </c>
      <c r="D17" s="32" t="s">
        <v>575</v>
      </c>
      <c r="E17" s="32" t="s">
        <v>576</v>
      </c>
      <c r="F17" s="32" t="s">
        <v>577</v>
      </c>
      <c r="G17" s="32" t="s">
        <v>578</v>
      </c>
      <c r="H17" s="32">
        <v>2</v>
      </c>
      <c r="I17" s="32"/>
      <c r="J17" s="32"/>
    </row>
    <row r="18" spans="2:10" ht="39.6" x14ac:dyDescent="0.2">
      <c r="B18" s="17">
        <v>16</v>
      </c>
      <c r="C18" s="32" t="s">
        <v>322</v>
      </c>
      <c r="D18" s="32">
        <v>10</v>
      </c>
      <c r="E18" s="32">
        <v>12</v>
      </c>
      <c r="F18" s="32">
        <v>15</v>
      </c>
      <c r="G18" s="32">
        <v>18</v>
      </c>
      <c r="H18" s="32">
        <v>4</v>
      </c>
      <c r="I18" s="32"/>
      <c r="J18" s="32"/>
    </row>
    <row r="19" spans="2:10" ht="39.6" x14ac:dyDescent="0.2">
      <c r="B19" s="17">
        <v>17</v>
      </c>
      <c r="C19" s="32" t="s">
        <v>592</v>
      </c>
      <c r="D19" s="32" t="s">
        <v>593</v>
      </c>
      <c r="E19" s="32" t="s">
        <v>594</v>
      </c>
      <c r="F19" s="32" t="s">
        <v>595</v>
      </c>
      <c r="G19" s="32" t="s">
        <v>596</v>
      </c>
      <c r="H19" s="32">
        <v>2</v>
      </c>
      <c r="I19" s="32"/>
      <c r="J19" s="32"/>
    </row>
    <row r="20" spans="2:10" ht="26.4" x14ac:dyDescent="0.2">
      <c r="B20" s="17">
        <v>18</v>
      </c>
      <c r="C20" s="32" t="s">
        <v>609</v>
      </c>
      <c r="D20" s="32" t="s">
        <v>610</v>
      </c>
      <c r="E20" s="32" t="s">
        <v>611</v>
      </c>
      <c r="F20" s="32" t="s">
        <v>612</v>
      </c>
      <c r="G20" s="32" t="s">
        <v>613</v>
      </c>
      <c r="H20" s="32">
        <v>1</v>
      </c>
      <c r="I20" s="32"/>
      <c r="J20" s="32"/>
    </row>
    <row r="21" spans="2:10" ht="39.6" x14ac:dyDescent="0.2">
      <c r="B21" s="17">
        <v>19</v>
      </c>
      <c r="C21" s="32" t="s">
        <v>514</v>
      </c>
      <c r="D21" s="32" t="s">
        <v>515</v>
      </c>
      <c r="E21" s="32" t="s">
        <v>516</v>
      </c>
      <c r="F21" s="32" t="s">
        <v>517</v>
      </c>
      <c r="G21" s="32" t="s">
        <v>518</v>
      </c>
      <c r="H21" s="32">
        <v>4</v>
      </c>
      <c r="I21" s="32"/>
      <c r="J21" s="32"/>
    </row>
    <row r="22" spans="2:10" ht="39.6" x14ac:dyDescent="0.2">
      <c r="B22" s="17">
        <v>20</v>
      </c>
      <c r="C22" s="32" t="s">
        <v>735</v>
      </c>
      <c r="D22" s="32" t="s">
        <v>731</v>
      </c>
      <c r="E22" s="32" t="s">
        <v>732</v>
      </c>
      <c r="F22" s="32" t="s">
        <v>733</v>
      </c>
      <c r="G22" s="32" t="s">
        <v>734</v>
      </c>
      <c r="H22" s="32">
        <v>2</v>
      </c>
      <c r="I22" s="32"/>
      <c r="J22" s="32"/>
    </row>
    <row r="23" spans="2:10" ht="39.6" x14ac:dyDescent="0.2">
      <c r="B23" s="17">
        <v>21</v>
      </c>
      <c r="C23" s="32" t="s">
        <v>686</v>
      </c>
      <c r="D23" s="32" t="s">
        <v>60</v>
      </c>
      <c r="E23" s="32" t="s">
        <v>59</v>
      </c>
      <c r="F23" s="32" t="s">
        <v>58</v>
      </c>
      <c r="G23" s="32" t="s">
        <v>57</v>
      </c>
      <c r="H23" s="32">
        <v>4</v>
      </c>
      <c r="I23" s="32" t="s">
        <v>131</v>
      </c>
      <c r="J23" s="32"/>
    </row>
    <row r="24" spans="2:10" ht="39.6" x14ac:dyDescent="0.2">
      <c r="B24" s="17">
        <v>22</v>
      </c>
      <c r="C24" s="32" t="s">
        <v>352</v>
      </c>
      <c r="D24" s="32" t="s">
        <v>176</v>
      </c>
      <c r="E24" s="32" t="s">
        <v>177</v>
      </c>
      <c r="F24" s="32" t="s">
        <v>178</v>
      </c>
      <c r="G24" s="32" t="s">
        <v>179</v>
      </c>
      <c r="H24" s="32">
        <v>2</v>
      </c>
      <c r="I24" s="32" t="s">
        <v>131</v>
      </c>
      <c r="J24" s="32"/>
    </row>
    <row r="25" spans="2:10" ht="39.6" x14ac:dyDescent="0.2">
      <c r="B25" s="17">
        <v>23</v>
      </c>
      <c r="C25" s="32" t="s">
        <v>185</v>
      </c>
      <c r="D25" s="32" t="s">
        <v>186</v>
      </c>
      <c r="E25" s="32" t="s">
        <v>187</v>
      </c>
      <c r="F25" s="32" t="s">
        <v>188</v>
      </c>
      <c r="G25" s="32" t="s">
        <v>189</v>
      </c>
      <c r="H25" s="32">
        <v>2</v>
      </c>
      <c r="I25" s="32"/>
      <c r="J25" s="32"/>
    </row>
    <row r="26" spans="2:10" ht="26.4" x14ac:dyDescent="0.2">
      <c r="B26" s="17">
        <v>24</v>
      </c>
      <c r="C26" s="32" t="s">
        <v>46</v>
      </c>
      <c r="D26" s="32">
        <v>104</v>
      </c>
      <c r="E26" s="32">
        <v>113</v>
      </c>
      <c r="F26" s="32">
        <v>114</v>
      </c>
      <c r="G26" s="32">
        <v>116</v>
      </c>
      <c r="H26" s="32">
        <v>1</v>
      </c>
      <c r="I26" s="32"/>
      <c r="J26" s="32"/>
    </row>
    <row r="27" spans="2:10" ht="26.4" x14ac:dyDescent="0.2">
      <c r="B27" s="17">
        <v>25</v>
      </c>
      <c r="C27" s="32" t="s">
        <v>736</v>
      </c>
      <c r="D27" s="32" t="s">
        <v>37</v>
      </c>
      <c r="E27" s="32" t="s">
        <v>38</v>
      </c>
      <c r="F27" s="32" t="s">
        <v>39</v>
      </c>
      <c r="G27" s="32" t="s">
        <v>40</v>
      </c>
      <c r="H27" s="32">
        <v>2</v>
      </c>
      <c r="I27" s="32"/>
      <c r="J27" s="32"/>
    </row>
    <row r="28" spans="2:10" ht="26.4" x14ac:dyDescent="0.2">
      <c r="B28" s="17">
        <v>26</v>
      </c>
      <c r="C28" s="32" t="s">
        <v>519</v>
      </c>
      <c r="D28" s="32" t="s">
        <v>520</v>
      </c>
      <c r="E28" s="32" t="s">
        <v>521</v>
      </c>
      <c r="F28" s="32" t="s">
        <v>522</v>
      </c>
      <c r="G28" s="32" t="s">
        <v>523</v>
      </c>
      <c r="H28" s="32">
        <v>4</v>
      </c>
      <c r="I28" s="32"/>
      <c r="J28" s="32"/>
    </row>
    <row r="29" spans="2:10" ht="39.6" x14ac:dyDescent="0.2">
      <c r="B29" s="17">
        <v>27</v>
      </c>
      <c r="C29" s="32" t="s">
        <v>323</v>
      </c>
      <c r="D29" s="32" t="s">
        <v>324</v>
      </c>
      <c r="E29" s="32" t="s">
        <v>325</v>
      </c>
      <c r="F29" s="32" t="s">
        <v>326</v>
      </c>
      <c r="G29" s="32" t="s">
        <v>327</v>
      </c>
      <c r="H29" s="32">
        <v>1</v>
      </c>
      <c r="I29" s="32"/>
      <c r="J29" s="32"/>
    </row>
    <row r="30" spans="2:10" ht="39.6" x14ac:dyDescent="0.2">
      <c r="B30" s="17">
        <v>28</v>
      </c>
      <c r="C30" s="32" t="s">
        <v>41</v>
      </c>
      <c r="D30" s="32" t="s">
        <v>42</v>
      </c>
      <c r="E30" s="32" t="s">
        <v>43</v>
      </c>
      <c r="F30" s="32" t="s">
        <v>44</v>
      </c>
      <c r="G30" s="32" t="s">
        <v>45</v>
      </c>
      <c r="H30" s="32">
        <v>3</v>
      </c>
      <c r="I30" s="32"/>
      <c r="J30" s="32"/>
    </row>
    <row r="31" spans="2:10" ht="26.4" x14ac:dyDescent="0.2">
      <c r="B31" s="17">
        <v>29</v>
      </c>
      <c r="C31" s="32" t="s">
        <v>570</v>
      </c>
      <c r="D31" s="32" t="s">
        <v>566</v>
      </c>
      <c r="E31" s="32" t="s">
        <v>567</v>
      </c>
      <c r="F31" s="32" t="s">
        <v>568</v>
      </c>
      <c r="G31" s="32" t="s">
        <v>569</v>
      </c>
      <c r="H31" s="32">
        <v>2</v>
      </c>
      <c r="I31" s="32"/>
      <c r="J31" s="32"/>
    </row>
    <row r="32" spans="2:10" ht="26.4" x14ac:dyDescent="0.2">
      <c r="B32" s="17">
        <v>30</v>
      </c>
      <c r="C32" s="32" t="s">
        <v>225</v>
      </c>
      <c r="D32" s="32" t="s">
        <v>226</v>
      </c>
      <c r="E32" s="32" t="s">
        <v>227</v>
      </c>
      <c r="F32" s="32" t="s">
        <v>228</v>
      </c>
      <c r="G32" s="32" t="s">
        <v>229</v>
      </c>
      <c r="H32" s="32">
        <v>4</v>
      </c>
      <c r="I32" s="32"/>
      <c r="J32" s="32"/>
    </row>
    <row r="33" spans="2:10" ht="39.6" x14ac:dyDescent="0.2">
      <c r="B33" s="17">
        <v>31</v>
      </c>
      <c r="C33" s="32" t="s">
        <v>730</v>
      </c>
      <c r="D33" s="32" t="s">
        <v>524</v>
      </c>
      <c r="E33" s="32" t="s">
        <v>525</v>
      </c>
      <c r="F33" s="32" t="s">
        <v>526</v>
      </c>
      <c r="G33" s="32" t="s">
        <v>527</v>
      </c>
      <c r="H33" s="32">
        <v>1</v>
      </c>
      <c r="I33" s="32"/>
      <c r="J33" s="32"/>
    </row>
    <row r="34" spans="2:10" ht="39.6" x14ac:dyDescent="0.2">
      <c r="B34" s="17">
        <v>32</v>
      </c>
      <c r="C34" s="32" t="s">
        <v>508</v>
      </c>
      <c r="D34" s="32" t="s">
        <v>571</v>
      </c>
      <c r="E34" s="32" t="s">
        <v>572</v>
      </c>
      <c r="F34" s="32" t="s">
        <v>573</v>
      </c>
      <c r="G34" s="32" t="s">
        <v>574</v>
      </c>
      <c r="H34" s="32">
        <v>1</v>
      </c>
      <c r="I34" s="32" t="s">
        <v>507</v>
      </c>
      <c r="J34" s="32"/>
    </row>
    <row r="35" spans="2:10" ht="26.4" x14ac:dyDescent="0.2">
      <c r="B35" s="17">
        <v>33</v>
      </c>
      <c r="C35" s="32" t="s">
        <v>201</v>
      </c>
      <c r="D35" s="32" t="s">
        <v>202</v>
      </c>
      <c r="E35" s="32" t="s">
        <v>203</v>
      </c>
      <c r="F35" s="32" t="s">
        <v>204</v>
      </c>
      <c r="G35" s="32" t="s">
        <v>205</v>
      </c>
      <c r="H35" s="32">
        <v>2</v>
      </c>
      <c r="I35" s="32"/>
      <c r="J35" s="32"/>
    </row>
    <row r="36" spans="2:10" ht="39.6" x14ac:dyDescent="0.2">
      <c r="B36" s="17">
        <v>34</v>
      </c>
      <c r="C36" s="32" t="s">
        <v>99</v>
      </c>
      <c r="D36" s="32" t="s">
        <v>100</v>
      </c>
      <c r="E36" s="32" t="s">
        <v>101</v>
      </c>
      <c r="F36" s="32" t="s">
        <v>102</v>
      </c>
      <c r="G36" s="32" t="s">
        <v>103</v>
      </c>
      <c r="H36" s="32">
        <v>2</v>
      </c>
      <c r="I36" s="32"/>
      <c r="J36" s="32"/>
    </row>
    <row r="37" spans="2:10" ht="26.4" x14ac:dyDescent="0.2">
      <c r="B37" s="17">
        <v>35</v>
      </c>
      <c r="C37" s="32" t="s">
        <v>180</v>
      </c>
      <c r="D37" s="32" t="s">
        <v>181</v>
      </c>
      <c r="E37" s="32" t="s">
        <v>182</v>
      </c>
      <c r="F37" s="32" t="s">
        <v>183</v>
      </c>
      <c r="G37" s="32" t="s">
        <v>184</v>
      </c>
      <c r="H37" s="32">
        <v>3</v>
      </c>
      <c r="I37" s="32"/>
      <c r="J37" s="32"/>
    </row>
    <row r="38" spans="2:10" ht="39.6" x14ac:dyDescent="0.2">
      <c r="B38" s="17">
        <v>36</v>
      </c>
      <c r="C38" s="32" t="s">
        <v>195</v>
      </c>
      <c r="D38" s="32" t="s">
        <v>443</v>
      </c>
      <c r="E38" s="32" t="s">
        <v>444</v>
      </c>
      <c r="F38" s="32" t="s">
        <v>445</v>
      </c>
      <c r="G38" s="32" t="s">
        <v>446</v>
      </c>
      <c r="H38" s="32">
        <v>1</v>
      </c>
      <c r="I38" s="32"/>
      <c r="J38" s="32"/>
    </row>
    <row r="39" spans="2:10" ht="26.4" x14ac:dyDescent="0.2">
      <c r="B39" s="17">
        <v>37</v>
      </c>
      <c r="C39" s="32" t="s">
        <v>109</v>
      </c>
      <c r="D39" s="32" t="s">
        <v>105</v>
      </c>
      <c r="E39" s="32" t="s">
        <v>106</v>
      </c>
      <c r="F39" s="32" t="s">
        <v>107</v>
      </c>
      <c r="G39" s="32" t="s">
        <v>108</v>
      </c>
      <c r="H39" s="32">
        <v>3</v>
      </c>
      <c r="I39" s="32"/>
      <c r="J39" s="32"/>
    </row>
    <row r="40" spans="2:10" ht="39.6" x14ac:dyDescent="0.2">
      <c r="B40" s="17">
        <v>38</v>
      </c>
      <c r="C40" s="32" t="s">
        <v>235</v>
      </c>
      <c r="D40" s="32" t="s">
        <v>236</v>
      </c>
      <c r="E40" s="32" t="s">
        <v>237</v>
      </c>
      <c r="F40" s="32" t="s">
        <v>238</v>
      </c>
      <c r="G40" s="32" t="s">
        <v>239</v>
      </c>
      <c r="H40" s="32">
        <v>3</v>
      </c>
      <c r="I40" s="32"/>
      <c r="J40" s="32"/>
    </row>
    <row r="41" spans="2:10" ht="26.4" x14ac:dyDescent="0.2">
      <c r="B41" s="17">
        <v>39</v>
      </c>
      <c r="C41" s="32" t="s">
        <v>250</v>
      </c>
      <c r="D41" s="32" t="s">
        <v>251</v>
      </c>
      <c r="E41" s="32" t="s">
        <v>252</v>
      </c>
      <c r="F41" s="32" t="s">
        <v>253</v>
      </c>
      <c r="G41" s="32" t="s">
        <v>254</v>
      </c>
      <c r="H41" s="32">
        <v>3</v>
      </c>
      <c r="I41" s="32"/>
      <c r="J41" s="32"/>
    </row>
    <row r="42" spans="2:10" ht="39.6" x14ac:dyDescent="0.2">
      <c r="B42" s="17">
        <v>40</v>
      </c>
      <c r="C42" s="32" t="s">
        <v>270</v>
      </c>
      <c r="D42" s="32" t="s">
        <v>271</v>
      </c>
      <c r="E42" s="32" t="s">
        <v>272</v>
      </c>
      <c r="F42" s="32" t="s">
        <v>273</v>
      </c>
      <c r="G42" s="32" t="s">
        <v>274</v>
      </c>
      <c r="H42" s="32">
        <v>4</v>
      </c>
      <c r="I42" s="32"/>
      <c r="J42" s="32"/>
    </row>
    <row r="43" spans="2:10" ht="39.6" x14ac:dyDescent="0.2">
      <c r="B43" s="17">
        <v>41</v>
      </c>
      <c r="C43" s="32" t="s">
        <v>146</v>
      </c>
      <c r="D43" s="32" t="s">
        <v>141</v>
      </c>
      <c r="E43" s="32" t="s">
        <v>142</v>
      </c>
      <c r="F43" s="32" t="s">
        <v>143</v>
      </c>
      <c r="G43" s="32" t="s">
        <v>144</v>
      </c>
      <c r="H43" s="32">
        <v>3</v>
      </c>
      <c r="I43" s="32" t="s">
        <v>131</v>
      </c>
      <c r="J43" s="32"/>
    </row>
    <row r="44" spans="2:10" ht="26.4" x14ac:dyDescent="0.2">
      <c r="B44" s="17">
        <v>42</v>
      </c>
      <c r="C44" s="32" t="s">
        <v>47</v>
      </c>
      <c r="D44" s="32" t="s">
        <v>49</v>
      </c>
      <c r="E44" s="32" t="s">
        <v>48</v>
      </c>
      <c r="F44" s="32" t="s">
        <v>50</v>
      </c>
      <c r="G44" s="32" t="s">
        <v>51</v>
      </c>
      <c r="H44" s="32">
        <v>2</v>
      </c>
      <c r="I44" s="32"/>
      <c r="J44" s="32"/>
    </row>
    <row r="45" spans="2:10" x14ac:dyDescent="0.2">
      <c r="B45" s="17">
        <v>43</v>
      </c>
      <c r="C45" s="32" t="s">
        <v>190</v>
      </c>
      <c r="D45" s="32" t="s">
        <v>191</v>
      </c>
      <c r="E45" s="32" t="s">
        <v>192</v>
      </c>
      <c r="F45" s="32" t="s">
        <v>193</v>
      </c>
      <c r="G45" s="32" t="s">
        <v>194</v>
      </c>
      <c r="H45" s="32">
        <v>2</v>
      </c>
      <c r="I45" s="32"/>
      <c r="J45" s="32"/>
    </row>
    <row r="46" spans="2:10" ht="39.6" x14ac:dyDescent="0.2">
      <c r="B46" s="17">
        <v>44</v>
      </c>
      <c r="C46" s="32" t="s">
        <v>240</v>
      </c>
      <c r="D46" s="32" t="s">
        <v>241</v>
      </c>
      <c r="E46" s="32" t="s">
        <v>242</v>
      </c>
      <c r="F46" s="32" t="s">
        <v>243</v>
      </c>
      <c r="G46" s="32" t="s">
        <v>244</v>
      </c>
      <c r="H46" s="32">
        <v>3</v>
      </c>
      <c r="I46" s="32"/>
      <c r="J46" s="32"/>
    </row>
    <row r="47" spans="2:10" ht="26.4" x14ac:dyDescent="0.2">
      <c r="B47" s="17">
        <v>45</v>
      </c>
      <c r="C47" s="32" t="s">
        <v>301</v>
      </c>
      <c r="D47" s="32" t="s">
        <v>297</v>
      </c>
      <c r="E47" s="32" t="s">
        <v>298</v>
      </c>
      <c r="F47" s="32" t="s">
        <v>300</v>
      </c>
      <c r="G47" s="32" t="s">
        <v>299</v>
      </c>
      <c r="H47" s="32">
        <v>2</v>
      </c>
      <c r="I47" s="32" t="s">
        <v>419</v>
      </c>
      <c r="J47" s="32"/>
    </row>
    <row r="48" spans="2:10" ht="39.6" x14ac:dyDescent="0.2">
      <c r="B48" s="17">
        <v>46</v>
      </c>
      <c r="C48" s="32" t="s">
        <v>318</v>
      </c>
      <c r="D48" s="32" t="s">
        <v>319</v>
      </c>
      <c r="E48" s="32" t="s">
        <v>539</v>
      </c>
      <c r="F48" s="32" t="s">
        <v>320</v>
      </c>
      <c r="G48" s="32" t="s">
        <v>321</v>
      </c>
      <c r="H48" s="32">
        <v>1</v>
      </c>
      <c r="I48" s="32"/>
      <c r="J48" s="32"/>
    </row>
    <row r="49" spans="2:10" ht="26.4" x14ac:dyDescent="0.2">
      <c r="B49" s="17">
        <v>47</v>
      </c>
      <c r="C49" s="32" t="s">
        <v>502</v>
      </c>
      <c r="D49" s="32" t="s">
        <v>503</v>
      </c>
      <c r="E49" s="32" t="s">
        <v>504</v>
      </c>
      <c r="F49" s="32" t="s">
        <v>505</v>
      </c>
      <c r="G49" s="32" t="s">
        <v>506</v>
      </c>
      <c r="H49" s="32">
        <v>4</v>
      </c>
      <c r="I49" s="32"/>
      <c r="J49" s="32"/>
    </row>
    <row r="50" spans="2:10" ht="26.4" x14ac:dyDescent="0.2">
      <c r="B50" s="17">
        <v>48</v>
      </c>
      <c r="C50" s="32" t="s">
        <v>658</v>
      </c>
      <c r="D50" s="32" t="s">
        <v>659</v>
      </c>
      <c r="E50" s="32" t="s">
        <v>660</v>
      </c>
      <c r="F50" s="32" t="s">
        <v>661</v>
      </c>
      <c r="G50" s="32" t="s">
        <v>662</v>
      </c>
      <c r="H50" s="32">
        <v>2</v>
      </c>
      <c r="I50" s="32"/>
      <c r="J50" s="32"/>
    </row>
    <row r="51" spans="2:10" ht="26.4" x14ac:dyDescent="0.2">
      <c r="B51" s="17">
        <v>49</v>
      </c>
      <c r="C51" s="32" t="s">
        <v>132</v>
      </c>
      <c r="D51" s="32" t="s">
        <v>133</v>
      </c>
      <c r="E51" s="32" t="s">
        <v>134</v>
      </c>
      <c r="F51" s="32" t="s">
        <v>135</v>
      </c>
      <c r="G51" s="32" t="s">
        <v>136</v>
      </c>
      <c r="H51" s="32">
        <v>4</v>
      </c>
      <c r="I51" s="32" t="s">
        <v>131</v>
      </c>
      <c r="J51" s="32"/>
    </row>
    <row r="52" spans="2:10" ht="39.6" x14ac:dyDescent="0.2">
      <c r="B52" s="17">
        <v>50</v>
      </c>
      <c r="C52" s="32" t="s">
        <v>393</v>
      </c>
      <c r="D52" s="32" t="s">
        <v>216</v>
      </c>
      <c r="E52" s="32" t="s">
        <v>217</v>
      </c>
      <c r="F52" s="32" t="s">
        <v>218</v>
      </c>
      <c r="G52" s="32" t="s">
        <v>219</v>
      </c>
      <c r="H52" s="32">
        <v>1</v>
      </c>
      <c r="I52" s="32"/>
      <c r="J52" s="32"/>
    </row>
    <row r="53" spans="2:10" ht="26.4" x14ac:dyDescent="0.2">
      <c r="B53" s="17">
        <v>51</v>
      </c>
      <c r="C53" s="32" t="s">
        <v>32</v>
      </c>
      <c r="D53" s="32" t="s">
        <v>34</v>
      </c>
      <c r="E53" s="32" t="s">
        <v>33</v>
      </c>
      <c r="F53" s="32" t="s">
        <v>35</v>
      </c>
      <c r="G53" s="32" t="s">
        <v>36</v>
      </c>
      <c r="H53" s="32">
        <v>2</v>
      </c>
      <c r="I53" s="32"/>
      <c r="J53" s="32"/>
    </row>
    <row r="54" spans="2:10" ht="26.4" x14ac:dyDescent="0.2">
      <c r="B54" s="17">
        <v>52</v>
      </c>
      <c r="C54" s="32" t="s">
        <v>656</v>
      </c>
      <c r="D54" s="32" t="s">
        <v>85</v>
      </c>
      <c r="E54" s="32" t="s">
        <v>86</v>
      </c>
      <c r="F54" s="32" t="s">
        <v>84</v>
      </c>
      <c r="G54" s="32" t="s">
        <v>87</v>
      </c>
      <c r="H54" s="32">
        <v>3</v>
      </c>
      <c r="I54" s="32"/>
      <c r="J54" s="32"/>
    </row>
    <row r="55" spans="2:10" ht="39.6" x14ac:dyDescent="0.2">
      <c r="B55" s="17">
        <v>53</v>
      </c>
      <c r="C55" s="32" t="s">
        <v>406</v>
      </c>
      <c r="D55" s="32" t="s">
        <v>407</v>
      </c>
      <c r="E55" s="32" t="s">
        <v>408</v>
      </c>
      <c r="F55" s="32" t="s">
        <v>410</v>
      </c>
      <c r="G55" s="32" t="s">
        <v>409</v>
      </c>
      <c r="H55" s="32">
        <v>4</v>
      </c>
      <c r="I55" s="32" t="s">
        <v>412</v>
      </c>
      <c r="J55" s="32"/>
    </row>
    <row r="56" spans="2:10" ht="39.6" x14ac:dyDescent="0.2">
      <c r="B56" s="17">
        <v>54</v>
      </c>
      <c r="C56" s="32" t="s">
        <v>196</v>
      </c>
      <c r="D56" s="32" t="s">
        <v>197</v>
      </c>
      <c r="E56" s="32" t="s">
        <v>198</v>
      </c>
      <c r="F56" s="32" t="s">
        <v>199</v>
      </c>
      <c r="G56" s="32" t="s">
        <v>200</v>
      </c>
      <c r="H56" s="32">
        <v>1</v>
      </c>
      <c r="I56" s="32"/>
      <c r="J56" s="32"/>
    </row>
    <row r="57" spans="2:10" ht="26.4" x14ac:dyDescent="0.2">
      <c r="B57" s="17">
        <v>55</v>
      </c>
      <c r="C57" s="32" t="s">
        <v>653</v>
      </c>
      <c r="D57" s="32" t="s">
        <v>650</v>
      </c>
      <c r="E57" s="32" t="s">
        <v>651</v>
      </c>
      <c r="F57" s="32" t="s">
        <v>652</v>
      </c>
      <c r="G57" s="32" t="s">
        <v>654</v>
      </c>
      <c r="H57" s="32">
        <v>3</v>
      </c>
      <c r="I57" s="32"/>
      <c r="J57" s="32"/>
    </row>
    <row r="58" spans="2:10" ht="26.4" x14ac:dyDescent="0.2">
      <c r="B58" s="17">
        <v>56</v>
      </c>
      <c r="C58" s="32" t="s">
        <v>255</v>
      </c>
      <c r="D58" s="32" t="s">
        <v>256</v>
      </c>
      <c r="E58" s="32" t="s">
        <v>257</v>
      </c>
      <c r="F58" s="32" t="s">
        <v>258</v>
      </c>
      <c r="G58" s="32" t="s">
        <v>259</v>
      </c>
      <c r="H58" s="32">
        <v>2</v>
      </c>
      <c r="I58" s="32"/>
      <c r="J58" s="32"/>
    </row>
    <row r="59" spans="2:10" ht="26.4" x14ac:dyDescent="0.2">
      <c r="B59" s="17">
        <v>57</v>
      </c>
      <c r="C59" s="32" t="s">
        <v>275</v>
      </c>
      <c r="D59" s="32" t="s">
        <v>276</v>
      </c>
      <c r="E59" s="32" t="s">
        <v>392</v>
      </c>
      <c r="F59" s="32" t="s">
        <v>277</v>
      </c>
      <c r="G59" s="32" t="s">
        <v>278</v>
      </c>
      <c r="H59" s="32">
        <v>4</v>
      </c>
      <c r="I59" s="32"/>
      <c r="J59" s="32"/>
    </row>
    <row r="60" spans="2:10" ht="26.4" x14ac:dyDescent="0.2">
      <c r="B60" s="17">
        <v>58</v>
      </c>
      <c r="C60" s="32" t="s">
        <v>328</v>
      </c>
      <c r="D60" s="32" t="s">
        <v>329</v>
      </c>
      <c r="E60" s="32" t="s">
        <v>330</v>
      </c>
      <c r="F60" s="32" t="s">
        <v>331</v>
      </c>
      <c r="G60" s="32" t="s">
        <v>332</v>
      </c>
      <c r="H60" s="32">
        <v>2</v>
      </c>
      <c r="I60" s="32"/>
      <c r="J60" s="32"/>
    </row>
    <row r="61" spans="2:10" ht="26.4" x14ac:dyDescent="0.2">
      <c r="B61" s="17">
        <v>59</v>
      </c>
      <c r="C61" s="32" t="s">
        <v>394</v>
      </c>
      <c r="D61" s="32" t="s">
        <v>395</v>
      </c>
      <c r="E61" s="32" t="s">
        <v>396</v>
      </c>
      <c r="F61" s="32" t="s">
        <v>397</v>
      </c>
      <c r="G61" s="32" t="s">
        <v>398</v>
      </c>
      <c r="H61" s="32">
        <v>2</v>
      </c>
      <c r="I61" s="32"/>
      <c r="J61" s="32"/>
    </row>
    <row r="62" spans="2:10" ht="26.4" x14ac:dyDescent="0.2">
      <c r="B62" s="17">
        <v>60</v>
      </c>
      <c r="C62" s="32" t="s">
        <v>458</v>
      </c>
      <c r="D62" s="32" t="s">
        <v>460</v>
      </c>
      <c r="E62" s="32" t="s">
        <v>501</v>
      </c>
      <c r="F62" s="32" t="s">
        <v>461</v>
      </c>
      <c r="G62" s="32" t="s">
        <v>459</v>
      </c>
      <c r="H62" s="32">
        <v>1</v>
      </c>
      <c r="I62" s="32"/>
      <c r="J62" s="32"/>
    </row>
    <row r="63" spans="2:10" ht="26.4" x14ac:dyDescent="0.2">
      <c r="B63" s="17">
        <v>61</v>
      </c>
      <c r="C63" s="32" t="s">
        <v>744</v>
      </c>
      <c r="D63" s="32" t="s">
        <v>404</v>
      </c>
      <c r="E63" s="32" t="s">
        <v>405</v>
      </c>
      <c r="F63" s="32" t="s">
        <v>448</v>
      </c>
      <c r="G63" s="32" t="s">
        <v>447</v>
      </c>
      <c r="H63" s="32">
        <v>1</v>
      </c>
      <c r="I63" s="32"/>
      <c r="J63" s="32"/>
    </row>
    <row r="64" spans="2:10" ht="39.6" x14ac:dyDescent="0.2">
      <c r="B64" s="17">
        <v>62</v>
      </c>
      <c r="C64" s="32" t="s">
        <v>414</v>
      </c>
      <c r="D64" s="32" t="s">
        <v>418</v>
      </c>
      <c r="E64" s="32" t="s">
        <v>417</v>
      </c>
      <c r="F64" s="32" t="s">
        <v>416</v>
      </c>
      <c r="G64" s="32" t="s">
        <v>415</v>
      </c>
      <c r="H64" s="32">
        <v>2</v>
      </c>
      <c r="I64" s="32" t="s">
        <v>442</v>
      </c>
      <c r="J64" s="32"/>
    </row>
    <row r="65" spans="2:10" ht="39.6" x14ac:dyDescent="0.2">
      <c r="B65" s="17">
        <v>63</v>
      </c>
      <c r="C65" s="32" t="s">
        <v>450</v>
      </c>
      <c r="D65" s="32" t="s">
        <v>451</v>
      </c>
      <c r="E65" s="32" t="s">
        <v>452</v>
      </c>
      <c r="F65" s="32" t="s">
        <v>453</v>
      </c>
      <c r="G65" s="32" t="s">
        <v>454</v>
      </c>
      <c r="H65" s="32">
        <v>4</v>
      </c>
      <c r="I65" s="32"/>
      <c r="J65" s="32"/>
    </row>
    <row r="66" spans="2:10" ht="39.6" x14ac:dyDescent="0.2">
      <c r="B66" s="17">
        <v>64</v>
      </c>
      <c r="C66" s="32" t="s">
        <v>230</v>
      </c>
      <c r="D66" s="32" t="s">
        <v>231</v>
      </c>
      <c r="E66" s="32" t="s">
        <v>232</v>
      </c>
      <c r="F66" s="32" t="s">
        <v>233</v>
      </c>
      <c r="G66" s="32" t="s">
        <v>234</v>
      </c>
      <c r="H66" s="32">
        <v>1</v>
      </c>
      <c r="I66" s="32"/>
      <c r="J66" s="32"/>
    </row>
    <row r="67" spans="2:10" ht="26.4" x14ac:dyDescent="0.2">
      <c r="B67" s="17">
        <v>65</v>
      </c>
      <c r="C67" s="32" t="s">
        <v>464</v>
      </c>
      <c r="D67" s="32" t="s">
        <v>376</v>
      </c>
      <c r="E67" s="32" t="s">
        <v>377</v>
      </c>
      <c r="F67" s="32" t="s">
        <v>462</v>
      </c>
      <c r="G67" s="32" t="s">
        <v>463</v>
      </c>
      <c r="H67" s="32">
        <v>1</v>
      </c>
      <c r="I67" s="32"/>
      <c r="J67" s="32"/>
    </row>
    <row r="68" spans="2:10" ht="26.4" x14ac:dyDescent="0.2">
      <c r="B68" s="17">
        <v>66</v>
      </c>
      <c r="C68" s="32" t="s">
        <v>437</v>
      </c>
      <c r="D68" s="32" t="s">
        <v>438</v>
      </c>
      <c r="E68" s="32" t="s">
        <v>439</v>
      </c>
      <c r="F68" s="32" t="s">
        <v>440</v>
      </c>
      <c r="G68" s="32" t="s">
        <v>441</v>
      </c>
      <c r="H68" s="32">
        <v>3</v>
      </c>
      <c r="I68" s="32"/>
      <c r="J68" s="32"/>
    </row>
    <row r="69" spans="2:10" ht="39.6" x14ac:dyDescent="0.2">
      <c r="B69" s="17">
        <v>67</v>
      </c>
      <c r="C69" s="32" t="s">
        <v>429</v>
      </c>
      <c r="D69" s="32" t="s">
        <v>431</v>
      </c>
      <c r="E69" s="32" t="s">
        <v>433</v>
      </c>
      <c r="F69" s="32" t="s">
        <v>434</v>
      </c>
      <c r="G69" s="32" t="s">
        <v>432</v>
      </c>
      <c r="H69" s="32">
        <v>1</v>
      </c>
      <c r="I69" s="32" t="s">
        <v>430</v>
      </c>
      <c r="J69" s="32"/>
    </row>
    <row r="70" spans="2:10" ht="39.6" x14ac:dyDescent="0.2">
      <c r="B70" s="17">
        <v>68</v>
      </c>
      <c r="C70" s="32" t="s">
        <v>245</v>
      </c>
      <c r="D70" s="32" t="s">
        <v>246</v>
      </c>
      <c r="E70" s="32" t="s">
        <v>248</v>
      </c>
      <c r="F70" s="32" t="s">
        <v>247</v>
      </c>
      <c r="G70" s="32" t="s">
        <v>249</v>
      </c>
      <c r="H70" s="32">
        <v>4</v>
      </c>
      <c r="I70" s="32"/>
      <c r="J70" s="32"/>
    </row>
    <row r="71" spans="2:10" ht="39.6" x14ac:dyDescent="0.2">
      <c r="B71" s="17">
        <v>69</v>
      </c>
      <c r="C71" s="32" t="s">
        <v>80</v>
      </c>
      <c r="D71" s="32" t="s">
        <v>81</v>
      </c>
      <c r="E71" s="32" t="s">
        <v>79</v>
      </c>
      <c r="F71" s="32" t="s">
        <v>82</v>
      </c>
      <c r="G71" s="32" t="s">
        <v>83</v>
      </c>
      <c r="H71" s="32">
        <v>2</v>
      </c>
      <c r="I71" s="32"/>
      <c r="J71" s="32"/>
    </row>
    <row r="72" spans="2:10" ht="39.6" x14ac:dyDescent="0.2">
      <c r="B72" s="17">
        <v>70</v>
      </c>
      <c r="C72" s="32" t="s">
        <v>728</v>
      </c>
      <c r="D72" s="32" t="s">
        <v>724</v>
      </c>
      <c r="E72" s="32" t="s">
        <v>725</v>
      </c>
      <c r="F72" s="32" t="s">
        <v>726</v>
      </c>
      <c r="G72" s="32" t="s">
        <v>727</v>
      </c>
      <c r="H72" s="32">
        <v>4</v>
      </c>
      <c r="I72" s="32"/>
      <c r="J72" s="32"/>
    </row>
    <row r="73" spans="2:10" ht="39.6" x14ac:dyDescent="0.2">
      <c r="B73" s="17">
        <v>71</v>
      </c>
      <c r="C73" s="32" t="s">
        <v>171</v>
      </c>
      <c r="D73" s="32" t="s">
        <v>172</v>
      </c>
      <c r="E73" s="32" t="s">
        <v>173</v>
      </c>
      <c r="F73" s="32" t="s">
        <v>174</v>
      </c>
      <c r="G73" s="32" t="s">
        <v>175</v>
      </c>
      <c r="H73" s="32">
        <v>4</v>
      </c>
      <c r="I73" s="32" t="s">
        <v>131</v>
      </c>
      <c r="J73" s="32"/>
    </row>
    <row r="74" spans="2:10" ht="39.6" x14ac:dyDescent="0.2">
      <c r="B74" s="17">
        <v>72</v>
      </c>
      <c r="C74" s="32" t="s">
        <v>260</v>
      </c>
      <c r="D74" s="32" t="s">
        <v>261</v>
      </c>
      <c r="E74" s="32" t="s">
        <v>262</v>
      </c>
      <c r="F74" s="32" t="s">
        <v>263</v>
      </c>
      <c r="G74" s="32" t="s">
        <v>264</v>
      </c>
      <c r="H74" s="32">
        <v>1</v>
      </c>
      <c r="I74" s="32"/>
      <c r="J74" s="32"/>
    </row>
    <row r="75" spans="2:10" ht="39.6" x14ac:dyDescent="0.2">
      <c r="B75" s="17">
        <v>73</v>
      </c>
      <c r="C75" s="32" t="s">
        <v>657</v>
      </c>
      <c r="D75" s="32" t="s">
        <v>279</v>
      </c>
      <c r="E75" s="32" t="s">
        <v>280</v>
      </c>
      <c r="F75" s="32" t="s">
        <v>281</v>
      </c>
      <c r="G75" s="32" t="s">
        <v>282</v>
      </c>
      <c r="H75" s="32">
        <v>4</v>
      </c>
      <c r="I75" s="32"/>
      <c r="J75" s="32"/>
    </row>
    <row r="76" spans="2:10" ht="26.4" x14ac:dyDescent="0.2">
      <c r="B76" s="17">
        <v>74</v>
      </c>
      <c r="C76" s="32" t="s">
        <v>283</v>
      </c>
      <c r="D76" s="32" t="s">
        <v>284</v>
      </c>
      <c r="E76" s="32" t="s">
        <v>287</v>
      </c>
      <c r="F76" s="32" t="s">
        <v>286</v>
      </c>
      <c r="G76" s="32" t="s">
        <v>285</v>
      </c>
      <c r="H76" s="32">
        <v>2</v>
      </c>
      <c r="I76" s="32"/>
      <c r="J76" s="32"/>
    </row>
    <row r="77" spans="2:10" ht="26.4" x14ac:dyDescent="0.2">
      <c r="B77" s="17">
        <v>75</v>
      </c>
      <c r="C77" s="32" t="s">
        <v>288</v>
      </c>
      <c r="D77" s="32" t="s">
        <v>289</v>
      </c>
      <c r="E77" s="32" t="s">
        <v>290</v>
      </c>
      <c r="F77" s="32" t="s">
        <v>291</v>
      </c>
      <c r="G77" s="32" t="s">
        <v>292</v>
      </c>
      <c r="H77" s="32">
        <v>3</v>
      </c>
      <c r="I77" s="32"/>
      <c r="J77" s="32"/>
    </row>
    <row r="78" spans="2:10" ht="39.6" x14ac:dyDescent="0.2">
      <c r="B78" s="17">
        <v>76</v>
      </c>
      <c r="C78" s="32" t="s">
        <v>364</v>
      </c>
      <c r="D78" s="32" t="s">
        <v>365</v>
      </c>
      <c r="E78" s="32" t="s">
        <v>366</v>
      </c>
      <c r="F78" s="32" t="s">
        <v>367</v>
      </c>
      <c r="G78" s="32" t="s">
        <v>368</v>
      </c>
      <c r="H78" s="32">
        <v>3</v>
      </c>
      <c r="I78" s="32"/>
      <c r="J78" s="32"/>
    </row>
    <row r="79" spans="2:10" ht="39.6" x14ac:dyDescent="0.2">
      <c r="B79" s="17">
        <v>77</v>
      </c>
      <c r="C79" s="32" t="s">
        <v>162</v>
      </c>
      <c r="D79" s="32" t="s">
        <v>164</v>
      </c>
      <c r="E79" s="32" t="s">
        <v>163</v>
      </c>
      <c r="F79" s="32" t="s">
        <v>166</v>
      </c>
      <c r="G79" s="32" t="s">
        <v>165</v>
      </c>
      <c r="H79" s="32">
        <v>3</v>
      </c>
      <c r="I79" s="32"/>
      <c r="J79" s="32"/>
    </row>
    <row r="80" spans="2:10" ht="26.4" x14ac:dyDescent="0.2">
      <c r="B80" s="17">
        <v>78</v>
      </c>
      <c r="C80" s="32" t="s">
        <v>385</v>
      </c>
      <c r="D80" s="32" t="s">
        <v>381</v>
      </c>
      <c r="E80" s="32" t="s">
        <v>382</v>
      </c>
      <c r="F80" s="32" t="s">
        <v>383</v>
      </c>
      <c r="G80" s="32" t="s">
        <v>384</v>
      </c>
      <c r="H80" s="32">
        <v>3</v>
      </c>
      <c r="I80" s="32"/>
      <c r="J80" s="32"/>
    </row>
    <row r="81" spans="2:10" ht="26.4" x14ac:dyDescent="0.2">
      <c r="B81" s="17">
        <v>79</v>
      </c>
      <c r="C81" s="32" t="s">
        <v>560</v>
      </c>
      <c r="D81" s="32" t="s">
        <v>561</v>
      </c>
      <c r="E81" s="32" t="s">
        <v>562</v>
      </c>
      <c r="F81" s="32" t="s">
        <v>563</v>
      </c>
      <c r="G81" s="32" t="s">
        <v>564</v>
      </c>
      <c r="H81" s="32">
        <v>4</v>
      </c>
      <c r="I81" s="32" t="s">
        <v>565</v>
      </c>
      <c r="J81" s="32"/>
    </row>
    <row r="82" spans="2:10" ht="26.4" x14ac:dyDescent="0.2">
      <c r="B82" s="17">
        <v>80</v>
      </c>
      <c r="C82" s="32" t="s">
        <v>543</v>
      </c>
      <c r="D82" s="32" t="s">
        <v>544</v>
      </c>
      <c r="E82" s="32" t="s">
        <v>545</v>
      </c>
      <c r="F82" s="32" t="s">
        <v>546</v>
      </c>
      <c r="G82" s="32" t="s">
        <v>547</v>
      </c>
      <c r="H82" s="32">
        <v>3</v>
      </c>
      <c r="I82" s="32" t="s">
        <v>555</v>
      </c>
      <c r="J82" s="32"/>
    </row>
    <row r="83" spans="2:10" ht="39.6" x14ac:dyDescent="0.2">
      <c r="B83" s="17">
        <v>81</v>
      </c>
      <c r="C83" s="32" t="s">
        <v>644</v>
      </c>
      <c r="D83" s="32" t="s">
        <v>646</v>
      </c>
      <c r="E83" s="32" t="s">
        <v>645</v>
      </c>
      <c r="F83" s="32" t="s">
        <v>647</v>
      </c>
      <c r="G83" s="32" t="s">
        <v>648</v>
      </c>
      <c r="H83" s="32">
        <v>4</v>
      </c>
      <c r="I83" s="32"/>
      <c r="J83" s="32"/>
    </row>
    <row r="84" spans="2:10" ht="39.6" x14ac:dyDescent="0.2">
      <c r="B84" s="17">
        <v>82</v>
      </c>
      <c r="C84" s="32" t="s">
        <v>495</v>
      </c>
      <c r="D84" s="32" t="s">
        <v>496</v>
      </c>
      <c r="E84" s="32" t="s">
        <v>497</v>
      </c>
      <c r="F84" s="32" t="s">
        <v>498</v>
      </c>
      <c r="G84" s="32" t="s">
        <v>499</v>
      </c>
      <c r="H84" s="32">
        <v>4</v>
      </c>
      <c r="I84" s="32" t="s">
        <v>500</v>
      </c>
      <c r="J84" s="32"/>
    </row>
    <row r="85" spans="2:10" ht="26.4" x14ac:dyDescent="0.2">
      <c r="B85" s="17">
        <v>83</v>
      </c>
      <c r="C85" s="32" t="s">
        <v>354</v>
      </c>
      <c r="D85" s="32" t="s">
        <v>413</v>
      </c>
      <c r="E85" s="32" t="s">
        <v>355</v>
      </c>
      <c r="F85" s="32" t="s">
        <v>356</v>
      </c>
      <c r="G85" s="32" t="s">
        <v>357</v>
      </c>
      <c r="H85" s="32">
        <v>4</v>
      </c>
      <c r="I85" s="32"/>
      <c r="J85" s="32"/>
    </row>
    <row r="86" spans="2:10" ht="26.4" x14ac:dyDescent="0.2">
      <c r="B86" s="17">
        <v>84</v>
      </c>
      <c r="C86" s="32" t="s">
        <v>387</v>
      </c>
      <c r="D86" s="32" t="s">
        <v>388</v>
      </c>
      <c r="E86" s="32" t="s">
        <v>389</v>
      </c>
      <c r="F86" s="32" t="s">
        <v>390</v>
      </c>
      <c r="G86" s="32" t="s">
        <v>391</v>
      </c>
      <c r="H86" s="32">
        <v>3</v>
      </c>
      <c r="I86" s="32"/>
      <c r="J86" s="32"/>
    </row>
    <row r="87" spans="2:10" ht="26.4" x14ac:dyDescent="0.2">
      <c r="B87" s="17">
        <v>85</v>
      </c>
      <c r="C87" s="32" t="s">
        <v>550</v>
      </c>
      <c r="D87" s="32" t="s">
        <v>551</v>
      </c>
      <c r="E87" s="32" t="s">
        <v>552</v>
      </c>
      <c r="F87" s="32" t="s">
        <v>553</v>
      </c>
      <c r="G87" s="32" t="s">
        <v>554</v>
      </c>
      <c r="H87" s="32">
        <v>4</v>
      </c>
      <c r="I87" s="32"/>
      <c r="J87" s="32"/>
    </row>
    <row r="88" spans="2:10" ht="39.6" x14ac:dyDescent="0.2">
      <c r="B88" s="17">
        <v>86</v>
      </c>
      <c r="C88" s="32" t="s">
        <v>664</v>
      </c>
      <c r="D88" s="32" t="s">
        <v>663</v>
      </c>
      <c r="E88" s="32" t="s">
        <v>665</v>
      </c>
      <c r="F88" s="32" t="s">
        <v>666</v>
      </c>
      <c r="G88" s="32" t="s">
        <v>667</v>
      </c>
      <c r="H88" s="32">
        <v>1</v>
      </c>
      <c r="I88" s="32"/>
      <c r="J88" s="32"/>
    </row>
    <row r="89" spans="2:10" ht="39.6" x14ac:dyDescent="0.2">
      <c r="B89" s="17">
        <v>87</v>
      </c>
      <c r="C89" s="32" t="s">
        <v>679</v>
      </c>
      <c r="D89" s="32" t="s">
        <v>672</v>
      </c>
      <c r="E89" s="32" t="s">
        <v>673</v>
      </c>
      <c r="F89" s="32" t="s">
        <v>674</v>
      </c>
      <c r="G89" s="32" t="s">
        <v>675</v>
      </c>
      <c r="H89" s="32">
        <v>2</v>
      </c>
      <c r="I89" s="32" t="s">
        <v>676</v>
      </c>
      <c r="J89" s="32"/>
    </row>
    <row r="90" spans="2:10" ht="39.6" x14ac:dyDescent="0.2">
      <c r="B90" s="17">
        <v>88</v>
      </c>
      <c r="C90" s="32" t="s">
        <v>359</v>
      </c>
      <c r="D90" s="32" t="s">
        <v>360</v>
      </c>
      <c r="E90" s="32" t="s">
        <v>361</v>
      </c>
      <c r="F90" s="32" t="s">
        <v>362</v>
      </c>
      <c r="G90" s="32" t="s">
        <v>363</v>
      </c>
      <c r="H90" s="32">
        <v>1</v>
      </c>
      <c r="I90" s="32"/>
      <c r="J90" s="32"/>
    </row>
    <row r="91" spans="2:10" ht="26.4" x14ac:dyDescent="0.2">
      <c r="B91" s="17">
        <v>89</v>
      </c>
      <c r="C91" s="32" t="s">
        <v>709</v>
      </c>
      <c r="D91" s="32" t="s">
        <v>710</v>
      </c>
      <c r="E91" s="32" t="s">
        <v>711</v>
      </c>
      <c r="F91" s="32" t="s">
        <v>712</v>
      </c>
      <c r="G91" s="32" t="s">
        <v>713</v>
      </c>
      <c r="H91" s="32">
        <v>1</v>
      </c>
      <c r="I91" s="32"/>
      <c r="J91" s="32"/>
    </row>
    <row r="92" spans="2:10" ht="26.4" x14ac:dyDescent="0.2">
      <c r="B92" s="17">
        <v>90</v>
      </c>
      <c r="C92" s="32" t="s">
        <v>714</v>
      </c>
      <c r="D92" s="32" t="s">
        <v>715</v>
      </c>
      <c r="E92" s="32" t="s">
        <v>716</v>
      </c>
      <c r="F92" s="32" t="s">
        <v>717</v>
      </c>
      <c r="G92" s="32" t="s">
        <v>718</v>
      </c>
      <c r="H92" s="32">
        <v>4</v>
      </c>
      <c r="I92" s="32"/>
      <c r="J92" s="32"/>
    </row>
    <row r="93" spans="2:10" ht="26.4" x14ac:dyDescent="0.2">
      <c r="B93" s="17">
        <v>91</v>
      </c>
      <c r="C93" s="32" t="s">
        <v>411</v>
      </c>
      <c r="D93" s="32" t="s">
        <v>338</v>
      </c>
      <c r="E93" s="32" t="s">
        <v>335</v>
      </c>
      <c r="F93" s="32" t="s">
        <v>336</v>
      </c>
      <c r="G93" s="32" t="s">
        <v>337</v>
      </c>
      <c r="H93" s="32">
        <v>3</v>
      </c>
      <c r="I93" s="32"/>
      <c r="J93" s="32"/>
    </row>
    <row r="94" spans="2:10" ht="39.6" x14ac:dyDescent="0.2">
      <c r="B94" s="17">
        <v>92</v>
      </c>
      <c r="C94" s="32" t="s">
        <v>265</v>
      </c>
      <c r="D94" s="32" t="s">
        <v>266</v>
      </c>
      <c r="E94" s="32" t="s">
        <v>267</v>
      </c>
      <c r="F94" s="32" t="s">
        <v>268</v>
      </c>
      <c r="G94" s="32" t="s">
        <v>269</v>
      </c>
      <c r="H94" s="32">
        <v>4</v>
      </c>
      <c r="I94" s="32"/>
      <c r="J94" s="32"/>
    </row>
    <row r="95" spans="2:10" ht="39.6" x14ac:dyDescent="0.2">
      <c r="B95" s="17">
        <v>93</v>
      </c>
      <c r="C95" s="32" t="s">
        <v>399</v>
      </c>
      <c r="D95" s="32" t="s">
        <v>400</v>
      </c>
      <c r="E95" s="32" t="s">
        <v>401</v>
      </c>
      <c r="F95" s="32" t="s">
        <v>402</v>
      </c>
      <c r="G95" s="32" t="s">
        <v>403</v>
      </c>
      <c r="H95" s="32">
        <v>4</v>
      </c>
      <c r="I95" s="32"/>
      <c r="J95" s="32"/>
    </row>
    <row r="96" spans="2:10" ht="26.4" x14ac:dyDescent="0.2">
      <c r="B96" s="17">
        <v>94</v>
      </c>
      <c r="C96" s="32" t="s">
        <v>719</v>
      </c>
      <c r="D96" s="32" t="s">
        <v>720</v>
      </c>
      <c r="E96" s="32" t="s">
        <v>721</v>
      </c>
      <c r="F96" s="32" t="s">
        <v>722</v>
      </c>
      <c r="G96" s="32" t="s">
        <v>723</v>
      </c>
      <c r="H96" s="32">
        <v>3</v>
      </c>
      <c r="I96" s="32"/>
      <c r="J96" s="32"/>
    </row>
    <row r="97" spans="2:10" ht="39.6" x14ac:dyDescent="0.2">
      <c r="B97" s="17">
        <v>95</v>
      </c>
      <c r="C97" s="32" t="s">
        <v>689</v>
      </c>
      <c r="D97" s="32" t="s">
        <v>690</v>
      </c>
      <c r="E97" s="32" t="s">
        <v>691</v>
      </c>
      <c r="F97" s="32" t="s">
        <v>692</v>
      </c>
      <c r="G97" s="32" t="s">
        <v>693</v>
      </c>
      <c r="H97" s="32">
        <v>2</v>
      </c>
      <c r="I97" s="32"/>
      <c r="J97" s="32"/>
    </row>
    <row r="98" spans="2:10" ht="39.6" x14ac:dyDescent="0.2">
      <c r="B98" s="17">
        <v>96</v>
      </c>
      <c r="C98" s="32" t="s">
        <v>449</v>
      </c>
      <c r="D98" s="32" t="s">
        <v>53</v>
      </c>
      <c r="E98" s="32" t="s">
        <v>54</v>
      </c>
      <c r="F98" s="32" t="s">
        <v>55</v>
      </c>
      <c r="G98" s="32" t="s">
        <v>56</v>
      </c>
      <c r="H98" s="32">
        <v>4</v>
      </c>
      <c r="I98" s="32" t="s">
        <v>131</v>
      </c>
      <c r="J98" s="32"/>
    </row>
    <row r="99" spans="2:10" ht="39.6" x14ac:dyDescent="0.2">
      <c r="B99" s="17">
        <v>97</v>
      </c>
      <c r="C99" s="32" t="s">
        <v>145</v>
      </c>
      <c r="D99" s="32" t="s">
        <v>137</v>
      </c>
      <c r="E99" s="32" t="s">
        <v>138</v>
      </c>
      <c r="F99" s="32" t="s">
        <v>139</v>
      </c>
      <c r="G99" s="32" t="s">
        <v>140</v>
      </c>
      <c r="H99" s="32">
        <v>3</v>
      </c>
      <c r="I99" s="32" t="s">
        <v>131</v>
      </c>
      <c r="J99" s="32"/>
    </row>
    <row r="100" spans="2:10" ht="39.6" x14ac:dyDescent="0.2">
      <c r="B100" s="17">
        <v>98</v>
      </c>
      <c r="C100" s="32" t="s">
        <v>130</v>
      </c>
      <c r="D100" s="35">
        <v>50</v>
      </c>
      <c r="E100" s="36">
        <v>60</v>
      </c>
      <c r="F100" s="36">
        <v>70</v>
      </c>
      <c r="G100" s="36">
        <v>80</v>
      </c>
      <c r="H100" s="32">
        <v>1</v>
      </c>
      <c r="I100" s="32" t="s">
        <v>131</v>
      </c>
      <c r="J100" s="32"/>
    </row>
    <row r="101" spans="2:10" ht="26.4" x14ac:dyDescent="0.2">
      <c r="B101" s="17">
        <v>99</v>
      </c>
      <c r="C101" s="32" t="s">
        <v>126</v>
      </c>
      <c r="D101" s="32" t="s">
        <v>125</v>
      </c>
      <c r="E101" s="32" t="s">
        <v>127</v>
      </c>
      <c r="F101" s="32" t="s">
        <v>128</v>
      </c>
      <c r="G101" s="32" t="s">
        <v>129</v>
      </c>
      <c r="H101" s="32">
        <v>2</v>
      </c>
      <c r="I101" s="32"/>
      <c r="J101" s="32"/>
    </row>
    <row r="102" spans="2:10" ht="26.4" x14ac:dyDescent="0.2">
      <c r="B102" s="17">
        <v>100</v>
      </c>
      <c r="C102" s="32" t="s">
        <v>115</v>
      </c>
      <c r="D102" s="32" t="s">
        <v>116</v>
      </c>
      <c r="E102" s="32" t="s">
        <v>117</v>
      </c>
      <c r="F102" s="32" t="s">
        <v>118</v>
      </c>
      <c r="G102" s="32" t="s">
        <v>119</v>
      </c>
      <c r="H102" s="32">
        <v>4</v>
      </c>
      <c r="I102" s="32"/>
      <c r="J102" s="32"/>
    </row>
    <row r="104" spans="2:10" x14ac:dyDescent="0.2">
      <c r="C104" s="1" t="s">
        <v>8</v>
      </c>
      <c r="D104" s="1">
        <f>COUNTIF($H$4:$H$102,1)</f>
        <v>25</v>
      </c>
      <c r="E104" s="1">
        <f>COUNTIF($H$4:$H$102,2)</f>
        <v>26</v>
      </c>
      <c r="F104" s="1">
        <f>COUNTIF($H$4:$H$102,3)</f>
        <v>21</v>
      </c>
      <c r="G104" s="1">
        <f>COUNTIF($H$4:$H$102,4)</f>
        <v>27</v>
      </c>
      <c r="I104" s="30" t="s">
        <v>12</v>
      </c>
      <c r="J104" s="30">
        <f t="shared" ref="J104:J115" si="0">COUNTIF($J$3:$J$102,$I104)</f>
        <v>0</v>
      </c>
    </row>
    <row r="105" spans="2:10" x14ac:dyDescent="0.2">
      <c r="I105" s="30" t="s">
        <v>13</v>
      </c>
      <c r="J105" s="30">
        <f t="shared" si="0"/>
        <v>0</v>
      </c>
    </row>
    <row r="106" spans="2:10" x14ac:dyDescent="0.2">
      <c r="I106" s="30" t="s">
        <v>14</v>
      </c>
      <c r="J106" s="30">
        <f t="shared" si="0"/>
        <v>0</v>
      </c>
    </row>
    <row r="107" spans="2:10" x14ac:dyDescent="0.2">
      <c r="I107" s="30" t="s">
        <v>15</v>
      </c>
      <c r="J107" s="30">
        <f t="shared" si="0"/>
        <v>0</v>
      </c>
    </row>
    <row r="108" spans="2:10" x14ac:dyDescent="0.2">
      <c r="I108" s="30" t="s">
        <v>16</v>
      </c>
      <c r="J108" s="30">
        <f t="shared" si="0"/>
        <v>0</v>
      </c>
    </row>
    <row r="109" spans="2:10" x14ac:dyDescent="0.2">
      <c r="I109" s="30" t="s">
        <v>17</v>
      </c>
      <c r="J109" s="30">
        <f t="shared" si="0"/>
        <v>0</v>
      </c>
    </row>
    <row r="110" spans="2:10" x14ac:dyDescent="0.2">
      <c r="I110" s="30" t="s">
        <v>18</v>
      </c>
      <c r="J110" s="30">
        <f t="shared" si="0"/>
        <v>0</v>
      </c>
    </row>
    <row r="111" spans="2:10" x14ac:dyDescent="0.2">
      <c r="I111" s="30" t="s">
        <v>10</v>
      </c>
      <c r="J111" s="30">
        <f t="shared" si="0"/>
        <v>0</v>
      </c>
    </row>
    <row r="112" spans="2:10" x14ac:dyDescent="0.2">
      <c r="I112" s="30" t="s">
        <v>19</v>
      </c>
      <c r="J112" s="30">
        <f t="shared" si="0"/>
        <v>0</v>
      </c>
    </row>
    <row r="113" spans="9:10" x14ac:dyDescent="0.2">
      <c r="I113" s="30" t="s">
        <v>20</v>
      </c>
      <c r="J113" s="30">
        <f t="shared" si="0"/>
        <v>0</v>
      </c>
    </row>
    <row r="114" spans="9:10" x14ac:dyDescent="0.2">
      <c r="I114" s="30" t="s">
        <v>21</v>
      </c>
      <c r="J114" s="30">
        <f t="shared" si="0"/>
        <v>0</v>
      </c>
    </row>
    <row r="115" spans="9:10" x14ac:dyDescent="0.2">
      <c r="I115" s="30" t="s">
        <v>11</v>
      </c>
      <c r="J115" s="30">
        <f t="shared" si="0"/>
        <v>0</v>
      </c>
    </row>
    <row r="116" spans="9:10" x14ac:dyDescent="0.2">
      <c r="I116" s="31"/>
      <c r="J116" s="30">
        <f t="shared" ref="J116:J120" si="1">COUNTIF($J$3:$J$102,$I116)</f>
        <v>0</v>
      </c>
    </row>
    <row r="117" spans="9:10" x14ac:dyDescent="0.2">
      <c r="I117" s="31"/>
      <c r="J117" s="30">
        <f t="shared" si="1"/>
        <v>0</v>
      </c>
    </row>
    <row r="118" spans="9:10" x14ac:dyDescent="0.2">
      <c r="I118" s="31"/>
      <c r="J118" s="30">
        <f t="shared" si="1"/>
        <v>0</v>
      </c>
    </row>
    <row r="119" spans="9:10" x14ac:dyDescent="0.2">
      <c r="I119" s="31"/>
      <c r="J119" s="30">
        <f t="shared" si="1"/>
        <v>0</v>
      </c>
    </row>
    <row r="120" spans="9:10" x14ac:dyDescent="0.2">
      <c r="I120" s="31"/>
      <c r="J120" s="30">
        <f t="shared" si="1"/>
        <v>0</v>
      </c>
    </row>
  </sheetData>
  <sheetProtection sheet="1" objects="1" scenarios="1" formatCells="0" formatColumns="0" formatRows="0" autoFilter="0" pivotTables="0"/>
  <phoneticPr fontId="1"/>
  <conditionalFormatting sqref="D23:G27 D56:G56 D58:G61 D68:D69 F68:G69 D85:G85 D53:G54 D32:G32 D36:G51 D29:G30 D63:G64 D66:G66 D70:G71 D13:G13 D17:G17 D93:G95 D97:G102 D73:G78 D80:G81 D88:G91">
    <cfRule type="expression" dxfId="33" priority="4">
      <formula>AND(D13=OFFSET($C13,0,$H13),$H13&lt;&gt;0)</formula>
    </cfRule>
  </conditionalFormatting>
  <conditionalFormatting sqref="E67">
    <cfRule type="expression" dxfId="32" priority="17">
      <formula>AND(E67=OFFSET($C68,0,$H68),$H68&lt;&gt;0)</formula>
    </cfRule>
  </conditionalFormatting>
  <conditionalFormatting sqref="D7:G7">
    <cfRule type="expression" dxfId="31" priority="18">
      <formula>AND(D7=OFFSET(#REF!,0,$H7),$H7&lt;&gt;0)</formula>
    </cfRule>
  </conditionalFormatting>
  <conditionalFormatting sqref="E5:G5">
    <cfRule type="expression" dxfId="30" priority="3">
      <formula>AND(E5=OFFSET($C5,0,$H5),$H5&lt;&gt;0)</formula>
    </cfRule>
  </conditionalFormatting>
  <conditionalFormatting sqref="D92:G92">
    <cfRule type="expression" dxfId="29" priority="2">
      <formula>AND(D92=OFFSET($C92,0,$H92),$H92&lt;&gt;0)</formula>
    </cfRule>
  </conditionalFormatting>
  <conditionalFormatting sqref="D96:G96">
    <cfRule type="expression" dxfId="28" priority="1">
      <formula>AND(D96=OFFSET($C96,0,$H96),$H96&lt;&gt;0)</formula>
    </cfRule>
  </conditionalFormatting>
  <dataValidations count="2">
    <dataValidation type="list" allowBlank="1" showInputMessage="1" showErrorMessage="1" sqref="J3:J102" xr:uid="{00000000-0002-0000-0100-000000000000}">
      <formula1>$I$104:$I$120</formula1>
    </dataValidation>
    <dataValidation type="list" allowBlank="1" showInputMessage="1" showErrorMessage="1" sqref="H13 H23:H27 H56 H58:H61 H85 H32 H29:H30 H35:H54 H63:H64 H66 H17 H7 H93:H95 H97:H102 H88:H91 H68:H71 H73:H81" xr:uid="{00000000-0002-0000-0100-000001000000}">
      <formula1>"1,2,3,4"</formula1>
    </dataValidation>
  </dataValidations>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20"/>
  <sheetViews>
    <sheetView topLeftCell="A55" zoomScale="80" zoomScaleNormal="80" workbookViewId="0">
      <selection activeCell="C65" sqref="C65"/>
    </sheetView>
  </sheetViews>
  <sheetFormatPr defaultRowHeight="13.2" x14ac:dyDescent="0.2"/>
  <cols>
    <col min="1" max="1" width="2.6640625" customWidth="1"/>
    <col min="2" max="2" width="3.6640625" customWidth="1"/>
    <col min="3" max="3" width="59.33203125" style="1" customWidth="1"/>
    <col min="4" max="4" width="20.88671875" style="1" customWidth="1"/>
    <col min="5" max="5" width="11.21875" style="1" customWidth="1"/>
  </cols>
  <sheetData>
    <row r="2" spans="2:6" x14ac:dyDescent="0.2">
      <c r="B2" s="17" t="s">
        <v>0</v>
      </c>
      <c r="C2" s="32" t="s">
        <v>1</v>
      </c>
      <c r="D2" s="32" t="s">
        <v>29</v>
      </c>
      <c r="E2" s="32" t="s">
        <v>7</v>
      </c>
      <c r="F2" s="17" t="s">
        <v>9</v>
      </c>
    </row>
    <row r="3" spans="2:6" ht="26.4" x14ac:dyDescent="0.2">
      <c r="B3" s="17">
        <v>1</v>
      </c>
      <c r="C3" s="32" t="s">
        <v>629</v>
      </c>
      <c r="D3" s="32" t="s">
        <v>628</v>
      </c>
      <c r="E3" s="32"/>
      <c r="F3" s="32"/>
    </row>
    <row r="4" spans="2:6" ht="26.4" x14ac:dyDescent="0.2">
      <c r="B4" s="17">
        <v>2</v>
      </c>
      <c r="C4" s="32" t="s">
        <v>302</v>
      </c>
      <c r="D4" s="32" t="s">
        <v>303</v>
      </c>
      <c r="E4" s="32"/>
      <c r="F4" s="32"/>
    </row>
    <row r="5" spans="2:6" ht="26.4" x14ac:dyDescent="0.2">
      <c r="B5" s="17">
        <v>3</v>
      </c>
      <c r="C5" s="32" t="s">
        <v>333</v>
      </c>
      <c r="D5" s="32" t="s">
        <v>334</v>
      </c>
      <c r="E5" s="32"/>
      <c r="F5" s="32"/>
    </row>
    <row r="6" spans="2:6" ht="26.4" x14ac:dyDescent="0.2">
      <c r="B6" s="17">
        <v>4</v>
      </c>
      <c r="C6" s="32" t="s">
        <v>467</v>
      </c>
      <c r="D6" s="32" t="s">
        <v>468</v>
      </c>
      <c r="E6" s="32"/>
      <c r="F6" s="32"/>
    </row>
    <row r="7" spans="2:6" ht="26.4" x14ac:dyDescent="0.2">
      <c r="B7" s="17">
        <v>5</v>
      </c>
      <c r="C7" s="32" t="s">
        <v>581</v>
      </c>
      <c r="D7" s="32" t="s">
        <v>580</v>
      </c>
      <c r="E7" s="32"/>
      <c r="F7" s="32"/>
    </row>
    <row r="8" spans="2:6" x14ac:dyDescent="0.2">
      <c r="B8" s="17">
        <v>6</v>
      </c>
      <c r="C8" s="32" t="s">
        <v>696</v>
      </c>
      <c r="D8" s="32" t="s">
        <v>697</v>
      </c>
      <c r="E8" s="32"/>
      <c r="F8" s="32"/>
    </row>
    <row r="9" spans="2:6" ht="26.4" x14ac:dyDescent="0.2">
      <c r="B9" s="17">
        <v>7</v>
      </c>
      <c r="C9" s="32" t="s">
        <v>622</v>
      </c>
      <c r="D9" s="32" t="s">
        <v>623</v>
      </c>
      <c r="E9" s="32"/>
      <c r="F9" s="32"/>
    </row>
    <row r="10" spans="2:6" ht="26.4" x14ac:dyDescent="0.2">
      <c r="B10" s="17">
        <v>8</v>
      </c>
      <c r="C10" s="32" t="s">
        <v>635</v>
      </c>
      <c r="D10" s="32" t="s">
        <v>636</v>
      </c>
      <c r="E10" s="32"/>
      <c r="F10" s="32"/>
    </row>
    <row r="11" spans="2:6" x14ac:dyDescent="0.2">
      <c r="B11" s="17">
        <v>9</v>
      </c>
      <c r="C11" s="32" t="s">
        <v>351</v>
      </c>
      <c r="D11" s="32" t="s">
        <v>158</v>
      </c>
      <c r="E11" s="32" t="s">
        <v>131</v>
      </c>
      <c r="F11" s="32"/>
    </row>
    <row r="12" spans="2:6" ht="26.4" x14ac:dyDescent="0.2">
      <c r="B12" s="17">
        <v>10</v>
      </c>
      <c r="C12" s="32" t="s">
        <v>77</v>
      </c>
      <c r="D12" s="32" t="s">
        <v>78</v>
      </c>
      <c r="E12" s="32"/>
      <c r="F12" s="32"/>
    </row>
    <row r="13" spans="2:6" ht="26.4" x14ac:dyDescent="0.2">
      <c r="B13" s="17">
        <v>11</v>
      </c>
      <c r="C13" s="32" t="s">
        <v>374</v>
      </c>
      <c r="D13" s="32" t="s">
        <v>90</v>
      </c>
      <c r="E13" s="32"/>
      <c r="F13" s="32"/>
    </row>
    <row r="14" spans="2:6" ht="26.4" x14ac:dyDescent="0.2">
      <c r="B14" s="17">
        <v>12</v>
      </c>
      <c r="C14" s="32" t="s">
        <v>92</v>
      </c>
      <c r="D14" s="32" t="s">
        <v>91</v>
      </c>
      <c r="E14" s="32"/>
      <c r="F14" s="32"/>
    </row>
    <row r="15" spans="2:6" ht="26.4" x14ac:dyDescent="0.2">
      <c r="B15" s="17">
        <v>13</v>
      </c>
      <c r="C15" s="32" t="s">
        <v>371</v>
      </c>
      <c r="D15" s="32" t="s">
        <v>157</v>
      </c>
      <c r="E15" s="32"/>
      <c r="F15" s="32"/>
    </row>
    <row r="16" spans="2:6" ht="26.4" x14ac:dyDescent="0.2">
      <c r="B16" s="17">
        <v>14</v>
      </c>
      <c r="C16" s="32" t="s">
        <v>93</v>
      </c>
      <c r="D16" s="32" t="s">
        <v>94</v>
      </c>
      <c r="E16" s="32"/>
      <c r="F16" s="32"/>
    </row>
    <row r="17" spans="2:6" ht="26.4" x14ac:dyDescent="0.2">
      <c r="B17" s="17">
        <v>15</v>
      </c>
      <c r="C17" s="32" t="s">
        <v>479</v>
      </c>
      <c r="D17" s="32" t="s">
        <v>375</v>
      </c>
      <c r="E17" s="32" t="s">
        <v>373</v>
      </c>
      <c r="F17" s="32"/>
    </row>
    <row r="18" spans="2:6" ht="26.4" x14ac:dyDescent="0.2">
      <c r="B18" s="17">
        <v>16</v>
      </c>
      <c r="C18" s="32" t="s">
        <v>97</v>
      </c>
      <c r="D18" s="32" t="s">
        <v>98</v>
      </c>
      <c r="E18" s="32"/>
      <c r="F18" s="32"/>
    </row>
    <row r="19" spans="2:6" ht="26.4" x14ac:dyDescent="0.2">
      <c r="B19" s="17">
        <v>17</v>
      </c>
      <c r="C19" s="32" t="s">
        <v>378</v>
      </c>
      <c r="D19" s="32" t="s">
        <v>379</v>
      </c>
      <c r="E19" s="32"/>
      <c r="F19" s="32"/>
    </row>
    <row r="20" spans="2:6" ht="39.6" x14ac:dyDescent="0.2">
      <c r="B20" s="17">
        <v>18</v>
      </c>
      <c r="C20" s="32" t="s">
        <v>680</v>
      </c>
      <c r="D20" s="32" t="s">
        <v>110</v>
      </c>
      <c r="E20" s="32"/>
      <c r="F20" s="32"/>
    </row>
    <row r="21" spans="2:6" ht="26.4" x14ac:dyDescent="0.2">
      <c r="B21" s="17">
        <v>19</v>
      </c>
      <c r="C21" s="32" t="s">
        <v>698</v>
      </c>
      <c r="D21" s="32" t="s">
        <v>699</v>
      </c>
      <c r="E21" s="32"/>
      <c r="F21" s="32"/>
    </row>
    <row r="22" spans="2:6" ht="26.4" x14ac:dyDescent="0.2">
      <c r="B22" s="17">
        <v>20</v>
      </c>
      <c r="C22" s="32" t="s">
        <v>111</v>
      </c>
      <c r="D22" s="32" t="s">
        <v>112</v>
      </c>
      <c r="E22" s="32"/>
      <c r="F22" s="32"/>
    </row>
    <row r="23" spans="2:6" ht="26.4" x14ac:dyDescent="0.2">
      <c r="B23" s="17">
        <v>21</v>
      </c>
      <c r="C23" s="32" t="s">
        <v>372</v>
      </c>
      <c r="D23" s="32" t="s">
        <v>148</v>
      </c>
      <c r="E23" s="32"/>
      <c r="F23" s="32"/>
    </row>
    <row r="24" spans="2:6" ht="26.4" x14ac:dyDescent="0.2">
      <c r="B24" s="17">
        <v>22</v>
      </c>
      <c r="C24" s="32" t="s">
        <v>113</v>
      </c>
      <c r="D24" s="32" t="s">
        <v>147</v>
      </c>
      <c r="E24" s="32"/>
      <c r="F24" s="32"/>
    </row>
    <row r="25" spans="2:6" ht="26.4" x14ac:dyDescent="0.2">
      <c r="B25" s="17">
        <v>23</v>
      </c>
      <c r="C25" s="32" t="s">
        <v>380</v>
      </c>
      <c r="D25" s="32" t="s">
        <v>120</v>
      </c>
      <c r="E25" s="32"/>
      <c r="F25" s="32"/>
    </row>
    <row r="26" spans="2:6" ht="26.4" x14ac:dyDescent="0.2">
      <c r="B26" s="17">
        <v>24</v>
      </c>
      <c r="C26" s="32" t="s">
        <v>64</v>
      </c>
      <c r="D26" s="32" t="s">
        <v>65</v>
      </c>
      <c r="E26" s="32"/>
      <c r="F26" s="32"/>
    </row>
    <row r="27" spans="2:6" ht="26.4" x14ac:dyDescent="0.2">
      <c r="B27" s="17">
        <v>25</v>
      </c>
      <c r="C27" s="32" t="s">
        <v>655</v>
      </c>
      <c r="D27" s="32" t="s">
        <v>104</v>
      </c>
      <c r="E27" s="32" t="s">
        <v>386</v>
      </c>
      <c r="F27" s="32"/>
    </row>
    <row r="28" spans="2:6" ht="26.4" x14ac:dyDescent="0.2">
      <c r="B28" s="17">
        <v>26</v>
      </c>
      <c r="C28" s="32" t="s">
        <v>639</v>
      </c>
      <c r="D28" s="32" t="s">
        <v>640</v>
      </c>
      <c r="E28" s="32"/>
      <c r="F28" s="32"/>
    </row>
    <row r="29" spans="2:6" x14ac:dyDescent="0.2">
      <c r="B29" s="17">
        <v>27</v>
      </c>
      <c r="C29" s="32" t="s">
        <v>72</v>
      </c>
      <c r="D29" s="32" t="s">
        <v>73</v>
      </c>
      <c r="E29" s="32"/>
      <c r="F29" s="32"/>
    </row>
    <row r="30" spans="2:6" ht="39.6" x14ac:dyDescent="0.2">
      <c r="B30" s="17">
        <v>28</v>
      </c>
      <c r="C30" s="32" t="s">
        <v>742</v>
      </c>
      <c r="D30" s="32" t="s">
        <v>457</v>
      </c>
      <c r="E30" s="32"/>
      <c r="F30" s="32"/>
    </row>
    <row r="31" spans="2:6" ht="26.4" x14ac:dyDescent="0.2">
      <c r="B31" s="17">
        <v>29</v>
      </c>
      <c r="C31" s="32" t="s">
        <v>149</v>
      </c>
      <c r="D31" s="32" t="s">
        <v>150</v>
      </c>
      <c r="E31" s="32"/>
      <c r="F31" s="32"/>
    </row>
    <row r="32" spans="2:6" ht="26.4" x14ac:dyDescent="0.2">
      <c r="B32" s="17">
        <v>30</v>
      </c>
      <c r="C32" s="32" t="s">
        <v>151</v>
      </c>
      <c r="D32" s="32" t="s">
        <v>152</v>
      </c>
      <c r="E32" s="32" t="s">
        <v>131</v>
      </c>
      <c r="F32" s="32"/>
    </row>
    <row r="33" spans="2:6" ht="26.4" x14ac:dyDescent="0.2">
      <c r="B33" s="17">
        <v>31</v>
      </c>
      <c r="C33" s="32" t="s">
        <v>687</v>
      </c>
      <c r="D33" s="32" t="s">
        <v>688</v>
      </c>
      <c r="E33" s="32"/>
      <c r="F33" s="32"/>
    </row>
    <row r="34" spans="2:6" ht="26.4" x14ac:dyDescent="0.2">
      <c r="B34" s="17">
        <v>32</v>
      </c>
      <c r="C34" s="32" t="s">
        <v>153</v>
      </c>
      <c r="D34" s="32" t="s">
        <v>154</v>
      </c>
      <c r="E34" s="32"/>
      <c r="F34" s="32"/>
    </row>
    <row r="35" spans="2:6" ht="26.4" x14ac:dyDescent="0.2">
      <c r="B35" s="17">
        <v>33</v>
      </c>
      <c r="C35" s="32" t="s">
        <v>155</v>
      </c>
      <c r="D35" s="32" t="s">
        <v>156</v>
      </c>
      <c r="E35" s="32"/>
      <c r="F35" s="32"/>
    </row>
    <row r="36" spans="2:6" ht="26.4" x14ac:dyDescent="0.2">
      <c r="B36" s="17">
        <v>34</v>
      </c>
      <c r="C36" s="32" t="s">
        <v>353</v>
      </c>
      <c r="D36" s="32" t="s">
        <v>294</v>
      </c>
      <c r="E36" s="32" t="s">
        <v>131</v>
      </c>
      <c r="F36" s="32"/>
    </row>
    <row r="37" spans="2:6" ht="26.4" x14ac:dyDescent="0.2">
      <c r="B37" s="17">
        <v>35</v>
      </c>
      <c r="C37" s="32" t="s">
        <v>668</v>
      </c>
      <c r="D37" s="32" t="s">
        <v>530</v>
      </c>
      <c r="E37" s="32" t="s">
        <v>669</v>
      </c>
      <c r="F37" s="32"/>
    </row>
    <row r="38" spans="2:6" ht="26.4" x14ac:dyDescent="0.2">
      <c r="B38" s="17">
        <v>36</v>
      </c>
      <c r="C38" s="32" t="s">
        <v>159</v>
      </c>
      <c r="D38" s="32" t="s">
        <v>160</v>
      </c>
      <c r="E38" s="32" t="s">
        <v>565</v>
      </c>
      <c r="F38" s="32"/>
    </row>
    <row r="39" spans="2:6" ht="26.4" x14ac:dyDescent="0.2">
      <c r="B39" s="17">
        <v>37</v>
      </c>
      <c r="C39" s="32" t="s">
        <v>293</v>
      </c>
      <c r="D39" s="32" t="s">
        <v>161</v>
      </c>
      <c r="E39" s="32"/>
      <c r="F39" s="32"/>
    </row>
    <row r="40" spans="2:6" ht="26.4" x14ac:dyDescent="0.2">
      <c r="B40" s="17">
        <v>38</v>
      </c>
      <c r="C40" s="32" t="s">
        <v>167</v>
      </c>
      <c r="D40" s="32" t="s">
        <v>168</v>
      </c>
      <c r="E40" s="32"/>
      <c r="F40" s="32"/>
    </row>
    <row r="41" spans="2:6" ht="26.4" x14ac:dyDescent="0.2">
      <c r="B41" s="17">
        <v>39</v>
      </c>
      <c r="C41" s="32" t="s">
        <v>169</v>
      </c>
      <c r="D41" s="32" t="s">
        <v>170</v>
      </c>
      <c r="E41" s="32"/>
      <c r="F41" s="32"/>
    </row>
    <row r="42" spans="2:6" ht="26.4" x14ac:dyDescent="0.2">
      <c r="B42" s="17">
        <v>40</v>
      </c>
      <c r="C42" s="32" t="s">
        <v>422</v>
      </c>
      <c r="D42" s="32" t="s">
        <v>295</v>
      </c>
      <c r="E42" s="32" t="s">
        <v>296</v>
      </c>
      <c r="F42" s="32"/>
    </row>
    <row r="43" spans="2:6" ht="26.4" x14ac:dyDescent="0.2">
      <c r="B43" s="17">
        <v>41</v>
      </c>
      <c r="C43" s="32" t="s">
        <v>339</v>
      </c>
      <c r="D43" s="32" t="s">
        <v>340</v>
      </c>
      <c r="E43" s="32"/>
      <c r="F43" s="32"/>
    </row>
    <row r="44" spans="2:6" ht="26.4" x14ac:dyDescent="0.2">
      <c r="B44" s="17">
        <v>42</v>
      </c>
      <c r="C44" s="32" t="s">
        <v>604</v>
      </c>
      <c r="D44" s="32" t="s">
        <v>605</v>
      </c>
      <c r="E44" s="32"/>
      <c r="F44" s="32"/>
    </row>
    <row r="45" spans="2:6" ht="39.6" x14ac:dyDescent="0.2">
      <c r="B45" s="17">
        <v>43</v>
      </c>
      <c r="C45" s="32" t="s">
        <v>421</v>
      </c>
      <c r="D45" s="32" t="s">
        <v>420</v>
      </c>
      <c r="E45" s="32" t="s">
        <v>423</v>
      </c>
      <c r="F45" s="32"/>
    </row>
    <row r="46" spans="2:6" ht="26.4" x14ac:dyDescent="0.2">
      <c r="B46" s="17">
        <v>44</v>
      </c>
      <c r="C46" s="32" t="s">
        <v>435</v>
      </c>
      <c r="D46" s="32" t="s">
        <v>436</v>
      </c>
      <c r="E46" s="32"/>
      <c r="F46" s="32"/>
    </row>
    <row r="47" spans="2:6" ht="26.4" x14ac:dyDescent="0.2">
      <c r="B47" s="17">
        <v>45</v>
      </c>
      <c r="C47" s="32" t="s">
        <v>455</v>
      </c>
      <c r="D47" s="32" t="s">
        <v>456</v>
      </c>
      <c r="E47" s="32"/>
      <c r="F47" s="32"/>
    </row>
    <row r="48" spans="2:6" ht="26.4" x14ac:dyDescent="0.2">
      <c r="B48" s="17">
        <v>46</v>
      </c>
      <c r="C48" s="32" t="s">
        <v>466</v>
      </c>
      <c r="D48" s="32" t="s">
        <v>465</v>
      </c>
      <c r="E48" s="32"/>
      <c r="F48" s="32"/>
    </row>
    <row r="49" spans="2:6" ht="26.4" x14ac:dyDescent="0.2">
      <c r="B49" s="17">
        <v>47</v>
      </c>
      <c r="C49" s="32" t="s">
        <v>70</v>
      </c>
      <c r="D49" s="32" t="s">
        <v>71</v>
      </c>
      <c r="E49" s="32"/>
      <c r="F49" s="32"/>
    </row>
    <row r="50" spans="2:6" ht="26.4" x14ac:dyDescent="0.2">
      <c r="B50" s="17">
        <v>48</v>
      </c>
      <c r="C50" s="32" t="s">
        <v>61</v>
      </c>
      <c r="D50" s="32" t="s">
        <v>62</v>
      </c>
      <c r="E50" s="32"/>
      <c r="F50" s="32"/>
    </row>
    <row r="51" spans="2:6" ht="26.4" x14ac:dyDescent="0.2">
      <c r="B51" s="17">
        <v>49</v>
      </c>
      <c r="C51" s="32" t="s">
        <v>369</v>
      </c>
      <c r="D51" s="32" t="s">
        <v>370</v>
      </c>
      <c r="E51" s="32"/>
      <c r="F51" s="32"/>
    </row>
    <row r="52" spans="2:6" ht="26.4" x14ac:dyDescent="0.2">
      <c r="B52" s="17">
        <v>50</v>
      </c>
      <c r="C52" s="32" t="s">
        <v>493</v>
      </c>
      <c r="D52" s="32" t="s">
        <v>494</v>
      </c>
      <c r="E52" s="32"/>
      <c r="F52" s="32"/>
    </row>
    <row r="53" spans="2:6" ht="26.4" x14ac:dyDescent="0.2">
      <c r="B53" s="17">
        <v>51</v>
      </c>
      <c r="C53" s="32" t="s">
        <v>469</v>
      </c>
      <c r="D53" s="32" t="s">
        <v>470</v>
      </c>
      <c r="E53" s="32"/>
      <c r="F53" s="32"/>
    </row>
    <row r="54" spans="2:6" ht="26.4" x14ac:dyDescent="0.2">
      <c r="B54" s="17">
        <v>52</v>
      </c>
      <c r="C54" s="32" t="s">
        <v>471</v>
      </c>
      <c r="D54" s="32" t="s">
        <v>472</v>
      </c>
      <c r="E54" s="32"/>
      <c r="F54" s="32"/>
    </row>
    <row r="55" spans="2:6" ht="26.4" x14ac:dyDescent="0.2">
      <c r="B55" s="17">
        <v>53</v>
      </c>
      <c r="C55" s="32" t="s">
        <v>473</v>
      </c>
      <c r="D55" s="32" t="s">
        <v>474</v>
      </c>
      <c r="E55" s="32"/>
      <c r="F55" s="32"/>
    </row>
    <row r="56" spans="2:6" ht="39.6" x14ac:dyDescent="0.2">
      <c r="B56" s="17">
        <v>54</v>
      </c>
      <c r="C56" s="32" t="s">
        <v>684</v>
      </c>
      <c r="D56" s="32" t="s">
        <v>683</v>
      </c>
      <c r="E56" s="32" t="s">
        <v>685</v>
      </c>
      <c r="F56" s="32"/>
    </row>
    <row r="57" spans="2:6" ht="26.4" x14ac:dyDescent="0.2">
      <c r="B57" s="17">
        <v>55</v>
      </c>
      <c r="C57" s="32" t="s">
        <v>475</v>
      </c>
      <c r="D57" s="32" t="s">
        <v>476</v>
      </c>
      <c r="E57" s="32"/>
      <c r="F57" s="32"/>
    </row>
    <row r="58" spans="2:6" ht="26.4" x14ac:dyDescent="0.2">
      <c r="B58" s="17">
        <v>56</v>
      </c>
      <c r="C58" s="32" t="s">
        <v>477</v>
      </c>
      <c r="D58" s="32" t="s">
        <v>478</v>
      </c>
      <c r="E58" s="32"/>
      <c r="F58" s="32"/>
    </row>
    <row r="59" spans="2:6" ht="26.4" x14ac:dyDescent="0.2">
      <c r="B59" s="17">
        <v>57</v>
      </c>
      <c r="C59" s="32" t="s">
        <v>608</v>
      </c>
      <c r="D59" s="32" t="s">
        <v>606</v>
      </c>
      <c r="E59" s="32" t="s">
        <v>607</v>
      </c>
      <c r="F59" s="32"/>
    </row>
    <row r="60" spans="2:6" ht="26.4" x14ac:dyDescent="0.2">
      <c r="B60" s="17">
        <v>58</v>
      </c>
      <c r="C60" s="32" t="s">
        <v>532</v>
      </c>
      <c r="D60" s="32" t="s">
        <v>531</v>
      </c>
      <c r="E60" s="32"/>
      <c r="F60" s="32"/>
    </row>
    <row r="61" spans="2:6" ht="26.4" x14ac:dyDescent="0.2">
      <c r="B61" s="17">
        <v>59</v>
      </c>
      <c r="C61" s="32" t="s">
        <v>480</v>
      </c>
      <c r="D61" s="32" t="s">
        <v>481</v>
      </c>
      <c r="E61" s="32" t="s">
        <v>442</v>
      </c>
      <c r="F61" s="32"/>
    </row>
    <row r="62" spans="2:6" ht="26.4" x14ac:dyDescent="0.2">
      <c r="B62" s="17">
        <v>60</v>
      </c>
      <c r="C62" s="32" t="s">
        <v>68</v>
      </c>
      <c r="D62" s="32" t="s">
        <v>69</v>
      </c>
      <c r="E62" s="32"/>
      <c r="F62" s="32"/>
    </row>
    <row r="63" spans="2:6" ht="26.4" x14ac:dyDescent="0.2">
      <c r="B63" s="17">
        <v>61</v>
      </c>
      <c r="C63" s="32" t="s">
        <v>66</v>
      </c>
      <c r="D63" s="32" t="s">
        <v>67</v>
      </c>
      <c r="E63" s="32"/>
      <c r="F63" s="32"/>
    </row>
    <row r="64" spans="2:6" ht="26.4" x14ac:dyDescent="0.2">
      <c r="B64" s="17">
        <v>62</v>
      </c>
      <c r="C64" s="32" t="s">
        <v>739</v>
      </c>
      <c r="D64" s="32" t="s">
        <v>740</v>
      </c>
      <c r="E64" s="32"/>
      <c r="F64" s="32"/>
    </row>
    <row r="65" spans="2:6" x14ac:dyDescent="0.2">
      <c r="B65" s="17">
        <v>63</v>
      </c>
      <c r="C65" s="32" t="s">
        <v>482</v>
      </c>
      <c r="D65" s="32" t="s">
        <v>483</v>
      </c>
      <c r="E65" s="32"/>
      <c r="F65" s="32"/>
    </row>
    <row r="66" spans="2:6" ht="26.4" x14ac:dyDescent="0.2">
      <c r="B66" s="17">
        <v>64</v>
      </c>
      <c r="C66" s="32" t="s">
        <v>484</v>
      </c>
      <c r="D66" s="32" t="s">
        <v>485</v>
      </c>
      <c r="E66" s="32"/>
      <c r="F66" s="32"/>
    </row>
    <row r="67" spans="2:6" ht="26.4" x14ac:dyDescent="0.2">
      <c r="B67" s="17">
        <v>65</v>
      </c>
      <c r="C67" s="32" t="s">
        <v>486</v>
      </c>
      <c r="D67" s="32" t="s">
        <v>487</v>
      </c>
      <c r="E67" s="32"/>
      <c r="F67" s="32"/>
    </row>
    <row r="68" spans="2:6" ht="26.4" x14ac:dyDescent="0.2">
      <c r="B68" s="17">
        <v>66</v>
      </c>
      <c r="C68" s="32" t="s">
        <v>488</v>
      </c>
      <c r="D68" s="32" t="s">
        <v>489</v>
      </c>
      <c r="E68" s="32"/>
      <c r="F68" s="32"/>
    </row>
    <row r="69" spans="2:6" ht="26.4" x14ac:dyDescent="0.2">
      <c r="B69" s="17">
        <v>67</v>
      </c>
      <c r="C69" s="32" t="s">
        <v>737</v>
      </c>
      <c r="D69" s="32" t="s">
        <v>490</v>
      </c>
      <c r="E69" s="32"/>
      <c r="F69" s="32"/>
    </row>
    <row r="70" spans="2:6" ht="26.4" x14ac:dyDescent="0.2">
      <c r="B70" s="17">
        <v>68</v>
      </c>
      <c r="C70" s="32" t="s">
        <v>491</v>
      </c>
      <c r="D70" s="32" t="s">
        <v>492</v>
      </c>
      <c r="E70" s="32"/>
      <c r="F70" s="32"/>
    </row>
    <row r="71" spans="2:6" ht="26.4" x14ac:dyDescent="0.2">
      <c r="B71" s="17">
        <v>69</v>
      </c>
      <c r="C71" s="32" t="s">
        <v>528</v>
      </c>
      <c r="D71" s="32" t="s">
        <v>529</v>
      </c>
      <c r="E71" s="32"/>
      <c r="F71" s="32"/>
    </row>
    <row r="72" spans="2:6" ht="26.4" x14ac:dyDescent="0.2">
      <c r="B72" s="17">
        <v>70</v>
      </c>
      <c r="C72" s="32" t="s">
        <v>540</v>
      </c>
      <c r="D72" s="32" t="s">
        <v>541</v>
      </c>
      <c r="E72" s="32" t="s">
        <v>542</v>
      </c>
      <c r="F72" s="32"/>
    </row>
    <row r="73" spans="2:6" ht="26.4" x14ac:dyDescent="0.2">
      <c r="B73" s="17">
        <v>71</v>
      </c>
      <c r="C73" s="32" t="s">
        <v>548</v>
      </c>
      <c r="D73" s="32" t="s">
        <v>549</v>
      </c>
      <c r="E73" s="32"/>
      <c r="F73" s="32"/>
    </row>
    <row r="74" spans="2:6" ht="26.4" x14ac:dyDescent="0.2">
      <c r="B74" s="17">
        <v>72</v>
      </c>
      <c r="C74" s="32" t="s">
        <v>557</v>
      </c>
      <c r="D74" s="32" t="s">
        <v>556</v>
      </c>
      <c r="E74" s="32"/>
      <c r="F74" s="32"/>
    </row>
    <row r="75" spans="2:6" ht="26.4" x14ac:dyDescent="0.2">
      <c r="B75" s="17">
        <v>73</v>
      </c>
      <c r="C75" s="32" t="s">
        <v>558</v>
      </c>
      <c r="D75" s="32" t="s">
        <v>559</v>
      </c>
      <c r="E75" s="32"/>
      <c r="F75" s="32"/>
    </row>
    <row r="76" spans="2:6" ht="26.4" x14ac:dyDescent="0.2">
      <c r="B76" s="17">
        <v>74</v>
      </c>
      <c r="C76" s="32" t="s">
        <v>591</v>
      </c>
      <c r="D76" s="32" t="s">
        <v>579</v>
      </c>
      <c r="E76" s="32"/>
      <c r="F76" s="32"/>
    </row>
    <row r="77" spans="2:6" ht="26.4" x14ac:dyDescent="0.2">
      <c r="B77" s="17">
        <v>75</v>
      </c>
      <c r="C77" s="32" t="s">
        <v>533</v>
      </c>
      <c r="D77" s="32" t="s">
        <v>114</v>
      </c>
      <c r="E77" s="32" t="s">
        <v>373</v>
      </c>
      <c r="F77" s="32"/>
    </row>
    <row r="78" spans="2:6" ht="26.4" x14ac:dyDescent="0.2">
      <c r="B78" s="17">
        <v>76</v>
      </c>
      <c r="C78" s="32" t="s">
        <v>588</v>
      </c>
      <c r="D78" s="32" t="s">
        <v>587</v>
      </c>
      <c r="E78" s="32"/>
      <c r="F78" s="32"/>
    </row>
    <row r="79" spans="2:6" ht="26.4" x14ac:dyDescent="0.2">
      <c r="B79" s="17">
        <v>77</v>
      </c>
      <c r="C79" s="32" t="s">
        <v>670</v>
      </c>
      <c r="D79" s="32" t="s">
        <v>671</v>
      </c>
      <c r="E79" s="32"/>
      <c r="F79" s="32"/>
    </row>
    <row r="80" spans="2:6" ht="26.4" x14ac:dyDescent="0.2">
      <c r="B80" s="17">
        <v>78</v>
      </c>
      <c r="C80" s="32" t="s">
        <v>589</v>
      </c>
      <c r="D80" s="32" t="s">
        <v>590</v>
      </c>
      <c r="E80" s="32"/>
      <c r="F80" s="32"/>
    </row>
    <row r="81" spans="2:6" ht="26.4" x14ac:dyDescent="0.2">
      <c r="B81" s="17">
        <v>79</v>
      </c>
      <c r="C81" s="32" t="s">
        <v>743</v>
      </c>
      <c r="D81" s="32" t="s">
        <v>597</v>
      </c>
      <c r="E81" s="32"/>
      <c r="F81" s="32"/>
    </row>
    <row r="82" spans="2:6" ht="26.4" x14ac:dyDescent="0.2">
      <c r="B82" s="17">
        <v>80</v>
      </c>
      <c r="C82" s="32" t="s">
        <v>599</v>
      </c>
      <c r="D82" s="32" t="s">
        <v>598</v>
      </c>
      <c r="E82" s="32"/>
      <c r="F82" s="32"/>
    </row>
    <row r="83" spans="2:6" ht="26.4" x14ac:dyDescent="0.2">
      <c r="B83" s="17">
        <v>81</v>
      </c>
      <c r="C83" s="32" t="s">
        <v>600</v>
      </c>
      <c r="D83" s="32" t="s">
        <v>601</v>
      </c>
      <c r="E83" s="32"/>
      <c r="F83" s="32"/>
    </row>
    <row r="84" spans="2:6" ht="26.4" x14ac:dyDescent="0.2">
      <c r="B84" s="17">
        <v>82</v>
      </c>
      <c r="C84" s="32" t="s">
        <v>602</v>
      </c>
      <c r="D84" s="32" t="s">
        <v>603</v>
      </c>
      <c r="E84" s="32"/>
      <c r="F84" s="32"/>
    </row>
    <row r="85" spans="2:6" ht="26.4" x14ac:dyDescent="0.2">
      <c r="B85" s="17">
        <v>83</v>
      </c>
      <c r="C85" s="32" t="s">
        <v>88</v>
      </c>
      <c r="D85" s="32" t="s">
        <v>89</v>
      </c>
      <c r="E85" s="32"/>
      <c r="F85" s="32"/>
    </row>
    <row r="86" spans="2:6" ht="26.4" x14ac:dyDescent="0.2">
      <c r="B86" s="17">
        <v>84</v>
      </c>
      <c r="C86" s="32" t="s">
        <v>95</v>
      </c>
      <c r="D86" s="32" t="s">
        <v>96</v>
      </c>
      <c r="E86" s="32"/>
      <c r="F86" s="32"/>
    </row>
    <row r="87" spans="2:6" ht="26.4" x14ac:dyDescent="0.2">
      <c r="B87" s="17">
        <v>85</v>
      </c>
      <c r="C87" s="32" t="s">
        <v>620</v>
      </c>
      <c r="D87" s="32" t="s">
        <v>621</v>
      </c>
      <c r="E87" s="32"/>
      <c r="F87" s="32"/>
    </row>
    <row r="88" spans="2:6" ht="26.4" x14ac:dyDescent="0.2">
      <c r="B88" s="17">
        <v>86</v>
      </c>
      <c r="C88" s="32" t="s">
        <v>624</v>
      </c>
      <c r="D88" s="32" t="s">
        <v>625</v>
      </c>
      <c r="E88" s="32"/>
      <c r="F88" s="32"/>
    </row>
    <row r="89" spans="2:6" ht="26.4" x14ac:dyDescent="0.2">
      <c r="B89" s="17">
        <v>87</v>
      </c>
      <c r="C89" s="32" t="s">
        <v>626</v>
      </c>
      <c r="D89" s="32" t="s">
        <v>627</v>
      </c>
      <c r="E89" s="32"/>
      <c r="F89" s="32"/>
    </row>
    <row r="90" spans="2:6" ht="26.4" x14ac:dyDescent="0.2">
      <c r="B90" s="17">
        <v>88</v>
      </c>
      <c r="C90" s="32" t="s">
        <v>741</v>
      </c>
      <c r="D90" s="32" t="s">
        <v>703</v>
      </c>
      <c r="E90" s="32"/>
      <c r="F90" s="32"/>
    </row>
    <row r="91" spans="2:6" ht="26.4" x14ac:dyDescent="0.2">
      <c r="B91" s="17">
        <v>89</v>
      </c>
      <c r="C91" s="32" t="s">
        <v>630</v>
      </c>
      <c r="D91" s="32" t="s">
        <v>631</v>
      </c>
      <c r="E91" s="32"/>
      <c r="F91" s="32"/>
    </row>
    <row r="92" spans="2:6" ht="26.4" x14ac:dyDescent="0.2">
      <c r="B92" s="17">
        <v>90</v>
      </c>
      <c r="C92" s="32" t="s">
        <v>632</v>
      </c>
      <c r="D92" s="32" t="s">
        <v>633</v>
      </c>
      <c r="E92" s="32"/>
      <c r="F92" s="32"/>
    </row>
    <row r="93" spans="2:6" ht="26.4" x14ac:dyDescent="0.2">
      <c r="B93" s="17">
        <v>91</v>
      </c>
      <c r="C93" s="32" t="s">
        <v>643</v>
      </c>
      <c r="D93" s="32" t="s">
        <v>634</v>
      </c>
      <c r="E93" s="32"/>
      <c r="F93" s="32"/>
    </row>
    <row r="94" spans="2:6" ht="26.4" x14ac:dyDescent="0.2">
      <c r="B94" s="17">
        <v>92</v>
      </c>
      <c r="C94" s="32" t="s">
        <v>637</v>
      </c>
      <c r="D94" s="32" t="s">
        <v>638</v>
      </c>
      <c r="E94" s="32"/>
      <c r="F94" s="32"/>
    </row>
    <row r="95" spans="2:6" ht="26.4" x14ac:dyDescent="0.2">
      <c r="B95" s="17">
        <v>93</v>
      </c>
      <c r="C95" s="32" t="s">
        <v>702</v>
      </c>
      <c r="D95" s="32" t="s">
        <v>76</v>
      </c>
      <c r="E95" s="32"/>
      <c r="F95" s="32"/>
    </row>
    <row r="96" spans="2:6" ht="26.4" x14ac:dyDescent="0.2">
      <c r="B96" s="17">
        <v>94</v>
      </c>
      <c r="C96" s="32" t="s">
        <v>74</v>
      </c>
      <c r="D96" s="32" t="s">
        <v>75</v>
      </c>
      <c r="E96" s="32"/>
      <c r="F96" s="32"/>
    </row>
    <row r="97" spans="2:6" ht="26.4" x14ac:dyDescent="0.2">
      <c r="B97" s="17">
        <v>95</v>
      </c>
      <c r="C97" s="32" t="s">
        <v>738</v>
      </c>
      <c r="D97" s="32" t="s">
        <v>63</v>
      </c>
      <c r="E97" s="32"/>
      <c r="F97" s="32"/>
    </row>
    <row r="98" spans="2:6" ht="26.4" x14ac:dyDescent="0.2">
      <c r="B98" s="17">
        <v>96</v>
      </c>
      <c r="C98" s="32" t="s">
        <v>642</v>
      </c>
      <c r="D98" s="32" t="s">
        <v>641</v>
      </c>
      <c r="E98" s="32"/>
      <c r="F98" s="32"/>
    </row>
    <row r="99" spans="2:6" ht="26.4" x14ac:dyDescent="0.2">
      <c r="B99" s="17">
        <v>97</v>
      </c>
      <c r="C99" s="32" t="s">
        <v>677</v>
      </c>
      <c r="D99" s="32" t="s">
        <v>678</v>
      </c>
      <c r="E99" s="32"/>
      <c r="F99" s="32"/>
    </row>
    <row r="100" spans="2:6" ht="26.4" x14ac:dyDescent="0.2">
      <c r="B100" s="17">
        <v>98</v>
      </c>
      <c r="C100" s="32" t="s">
        <v>681</v>
      </c>
      <c r="D100" s="32" t="s">
        <v>682</v>
      </c>
      <c r="E100" s="32"/>
      <c r="F100" s="32"/>
    </row>
    <row r="101" spans="2:6" ht="26.4" x14ac:dyDescent="0.2">
      <c r="B101" s="17">
        <v>99</v>
      </c>
      <c r="C101" s="32" t="s">
        <v>694</v>
      </c>
      <c r="D101" s="32" t="s">
        <v>695</v>
      </c>
      <c r="E101" s="32"/>
      <c r="F101" s="32"/>
    </row>
    <row r="102" spans="2:6" ht="26.4" x14ac:dyDescent="0.2">
      <c r="B102" s="17">
        <v>100</v>
      </c>
      <c r="C102" s="32" t="s">
        <v>700</v>
      </c>
      <c r="D102" s="37" t="s">
        <v>701</v>
      </c>
      <c r="E102" s="32" t="s">
        <v>729</v>
      </c>
      <c r="F102" s="32"/>
    </row>
    <row r="104" spans="2:6" x14ac:dyDescent="0.2">
      <c r="E104" s="30" t="s">
        <v>12</v>
      </c>
      <c r="F104" s="30">
        <f t="shared" ref="F104:F115" si="0">COUNTIF($F$3:$F$102,$E104)</f>
        <v>0</v>
      </c>
    </row>
    <row r="105" spans="2:6" x14ac:dyDescent="0.2">
      <c r="E105" s="30" t="s">
        <v>13</v>
      </c>
      <c r="F105" s="30">
        <f t="shared" si="0"/>
        <v>0</v>
      </c>
    </row>
    <row r="106" spans="2:6" x14ac:dyDescent="0.2">
      <c r="E106" s="30" t="s">
        <v>14</v>
      </c>
      <c r="F106" s="30">
        <f t="shared" si="0"/>
        <v>0</v>
      </c>
    </row>
    <row r="107" spans="2:6" x14ac:dyDescent="0.2">
      <c r="E107" s="30" t="s">
        <v>15</v>
      </c>
      <c r="F107" s="30">
        <f t="shared" si="0"/>
        <v>0</v>
      </c>
    </row>
    <row r="108" spans="2:6" x14ac:dyDescent="0.2">
      <c r="E108" s="30" t="s">
        <v>16</v>
      </c>
      <c r="F108" s="30">
        <f t="shared" si="0"/>
        <v>0</v>
      </c>
    </row>
    <row r="109" spans="2:6" x14ac:dyDescent="0.2">
      <c r="E109" s="30" t="s">
        <v>17</v>
      </c>
      <c r="F109" s="30">
        <f t="shared" si="0"/>
        <v>0</v>
      </c>
    </row>
    <row r="110" spans="2:6" x14ac:dyDescent="0.2">
      <c r="E110" s="30" t="s">
        <v>18</v>
      </c>
      <c r="F110" s="30">
        <f t="shared" si="0"/>
        <v>0</v>
      </c>
    </row>
    <row r="111" spans="2:6" x14ac:dyDescent="0.2">
      <c r="E111" s="30" t="s">
        <v>10</v>
      </c>
      <c r="F111" s="30">
        <f t="shared" si="0"/>
        <v>0</v>
      </c>
    </row>
    <row r="112" spans="2:6" x14ac:dyDescent="0.2">
      <c r="E112" s="30" t="s">
        <v>19</v>
      </c>
      <c r="F112" s="30">
        <f t="shared" si="0"/>
        <v>0</v>
      </c>
    </row>
    <row r="113" spans="5:6" x14ac:dyDescent="0.2">
      <c r="E113" s="30" t="s">
        <v>20</v>
      </c>
      <c r="F113" s="30">
        <f t="shared" si="0"/>
        <v>0</v>
      </c>
    </row>
    <row r="114" spans="5:6" x14ac:dyDescent="0.2">
      <c r="E114" s="30" t="s">
        <v>21</v>
      </c>
      <c r="F114" s="30">
        <f t="shared" si="0"/>
        <v>0</v>
      </c>
    </row>
    <row r="115" spans="5:6" x14ac:dyDescent="0.2">
      <c r="E115" s="30" t="s">
        <v>11</v>
      </c>
      <c r="F115" s="30">
        <f t="shared" si="0"/>
        <v>0</v>
      </c>
    </row>
    <row r="116" spans="5:6" x14ac:dyDescent="0.2">
      <c r="E116" s="31"/>
      <c r="F116" s="30">
        <f t="shared" ref="F116:F120" si="1">COUNTIF($F$3:$F$102,$E116)</f>
        <v>0</v>
      </c>
    </row>
    <row r="117" spans="5:6" x14ac:dyDescent="0.2">
      <c r="E117" s="31"/>
      <c r="F117" s="30">
        <f t="shared" si="1"/>
        <v>0</v>
      </c>
    </row>
    <row r="118" spans="5:6" x14ac:dyDescent="0.2">
      <c r="E118" s="31"/>
      <c r="F118" s="30">
        <f t="shared" si="1"/>
        <v>0</v>
      </c>
    </row>
    <row r="119" spans="5:6" x14ac:dyDescent="0.2">
      <c r="E119" s="31"/>
      <c r="F119" s="30">
        <f t="shared" si="1"/>
        <v>0</v>
      </c>
    </row>
    <row r="120" spans="5:6" x14ac:dyDescent="0.2">
      <c r="E120" s="31"/>
      <c r="F120" s="30">
        <f t="shared" si="1"/>
        <v>0</v>
      </c>
    </row>
  </sheetData>
  <sheetProtection sheet="1" objects="1" scenarios="1" formatCells="0" formatColumns="0" formatRows="0" sort="0" autoFilter="0"/>
  <phoneticPr fontId="1"/>
  <dataValidations count="1">
    <dataValidation type="list" allowBlank="1" showInputMessage="1" showErrorMessage="1" sqref="F3:F102" xr:uid="{00000000-0002-0000-0200-000000000000}">
      <formula1>$E$104:$E$120</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54"/>
  <sheetViews>
    <sheetView zoomScaleNormal="100" workbookViewId="0">
      <pane ySplit="1" topLeftCell="A167" activePane="bottomLeft" state="frozen"/>
      <selection pane="bottomLeft" activeCell="H75" sqref="H75:H76"/>
    </sheetView>
  </sheetViews>
  <sheetFormatPr defaultRowHeight="13.2" x14ac:dyDescent="0.2"/>
  <cols>
    <col min="1" max="1" width="6.88671875" bestFit="1" customWidth="1"/>
    <col min="2" max="5" width="20.6640625" customWidth="1"/>
    <col min="6" max="6" width="5.33203125" customWidth="1"/>
    <col min="7" max="7" width="4.88671875" bestFit="1" customWidth="1"/>
    <col min="8" max="8" width="27" customWidth="1"/>
    <col min="9" max="9" width="4.6640625" customWidth="1"/>
  </cols>
  <sheetData>
    <row r="1" spans="1:6" x14ac:dyDescent="0.2">
      <c r="A1" s="17"/>
      <c r="B1" s="17"/>
      <c r="C1" s="17"/>
      <c r="D1" s="17"/>
      <c r="E1" s="17"/>
      <c r="F1" s="17" t="s">
        <v>25</v>
      </c>
    </row>
    <row r="2" spans="1:6" x14ac:dyDescent="0.2">
      <c r="A2" s="17"/>
      <c r="B2" s="17" t="s">
        <v>26</v>
      </c>
      <c r="C2" s="17"/>
      <c r="D2" s="17"/>
      <c r="E2" s="17"/>
    </row>
    <row r="3" spans="1:6" x14ac:dyDescent="0.2">
      <c r="A3" s="17"/>
      <c r="B3" s="17" t="s">
        <v>27</v>
      </c>
      <c r="C3" s="17"/>
      <c r="D3" s="17"/>
      <c r="E3" s="17"/>
    </row>
    <row r="4" spans="1:6" x14ac:dyDescent="0.2">
      <c r="A4" s="17"/>
      <c r="B4" s="17"/>
      <c r="C4" s="17"/>
      <c r="D4" s="17"/>
      <c r="E4" s="17"/>
    </row>
    <row r="5" spans="1:6" x14ac:dyDescent="0.2">
      <c r="A5" s="17"/>
      <c r="B5" s="17"/>
      <c r="C5" s="17"/>
      <c r="D5" s="17"/>
      <c r="E5" s="17"/>
    </row>
    <row r="6" spans="1:6" x14ac:dyDescent="0.2">
      <c r="A6" s="17"/>
      <c r="B6" s="17"/>
      <c r="C6" s="17"/>
      <c r="D6" s="17"/>
      <c r="E6" s="17"/>
    </row>
    <row r="7" spans="1:6" x14ac:dyDescent="0.2">
      <c r="A7" s="17"/>
      <c r="B7" s="17"/>
      <c r="C7" s="17"/>
      <c r="D7" s="17"/>
      <c r="E7" s="17"/>
    </row>
    <row r="8" spans="1:6" x14ac:dyDescent="0.2">
      <c r="A8" s="17"/>
      <c r="B8" s="17"/>
      <c r="C8" s="17"/>
      <c r="D8" s="17"/>
      <c r="E8" s="17"/>
    </row>
    <row r="9" spans="1:6" x14ac:dyDescent="0.2">
      <c r="A9" s="17"/>
      <c r="B9" s="17"/>
      <c r="C9" s="17"/>
      <c r="D9" s="17"/>
      <c r="E9" s="17"/>
    </row>
    <row r="10" spans="1:6" x14ac:dyDescent="0.2">
      <c r="A10" s="17"/>
      <c r="B10" s="17"/>
      <c r="C10" s="17"/>
      <c r="D10" s="17"/>
      <c r="E10" s="17"/>
    </row>
    <row r="11" spans="1:6" x14ac:dyDescent="0.2">
      <c r="A11" s="17"/>
      <c r="B11" s="17"/>
      <c r="C11" s="17"/>
      <c r="D11" s="17"/>
      <c r="E11" s="17"/>
    </row>
    <row r="12" spans="1:6" x14ac:dyDescent="0.2">
      <c r="A12" s="17"/>
      <c r="B12" s="17"/>
      <c r="C12" s="17"/>
      <c r="D12" s="17"/>
      <c r="E12" s="17"/>
    </row>
    <row r="13" spans="1:6" x14ac:dyDescent="0.2">
      <c r="A13" s="17"/>
      <c r="B13" s="17"/>
      <c r="C13" s="17"/>
      <c r="D13" s="17"/>
      <c r="E13" s="17"/>
    </row>
    <row r="14" spans="1:6" x14ac:dyDescent="0.2">
      <c r="A14" s="17"/>
      <c r="B14" s="17"/>
      <c r="C14" s="17"/>
      <c r="D14" s="17"/>
      <c r="E14" s="17"/>
    </row>
    <row r="15" spans="1:6" x14ac:dyDescent="0.2">
      <c r="A15" s="17"/>
      <c r="B15" s="17"/>
      <c r="C15" s="17"/>
      <c r="D15" s="17"/>
      <c r="E15" s="17"/>
    </row>
    <row r="16" spans="1:6" x14ac:dyDescent="0.2">
      <c r="A16" s="17"/>
      <c r="B16" s="17"/>
      <c r="C16" s="17"/>
      <c r="D16" s="17"/>
      <c r="E16" s="17"/>
    </row>
    <row r="17" spans="1:5" x14ac:dyDescent="0.2">
      <c r="A17" s="17"/>
      <c r="B17" s="17"/>
      <c r="C17" s="17"/>
      <c r="D17" s="17"/>
      <c r="E17" s="17"/>
    </row>
    <row r="18" spans="1:5" x14ac:dyDescent="0.2">
      <c r="A18" s="17"/>
      <c r="B18" s="17"/>
      <c r="C18" s="17"/>
      <c r="D18" s="17"/>
      <c r="E18" s="17"/>
    </row>
    <row r="19" spans="1:5" x14ac:dyDescent="0.2">
      <c r="A19" s="17"/>
      <c r="B19" s="17"/>
      <c r="C19" s="17"/>
      <c r="D19" s="17"/>
      <c r="E19" s="17"/>
    </row>
    <row r="20" spans="1:5" x14ac:dyDescent="0.2">
      <c r="A20" s="17"/>
      <c r="B20" s="17"/>
      <c r="C20" s="17"/>
      <c r="D20" s="17"/>
      <c r="E20" s="17"/>
    </row>
    <row r="21" spans="1:5" x14ac:dyDescent="0.2">
      <c r="A21" s="17"/>
      <c r="B21" s="17"/>
      <c r="C21" s="17"/>
      <c r="D21" s="17"/>
      <c r="E21" s="17"/>
    </row>
    <row r="22" spans="1:5" x14ac:dyDescent="0.2">
      <c r="A22" s="17"/>
      <c r="B22" s="17"/>
      <c r="C22" s="17"/>
      <c r="D22" s="17"/>
      <c r="E22" s="17"/>
    </row>
    <row r="23" spans="1:5" x14ac:dyDescent="0.2">
      <c r="A23" s="17"/>
      <c r="B23" s="17"/>
      <c r="C23" s="17"/>
      <c r="D23" s="17"/>
      <c r="E23" s="17"/>
    </row>
    <row r="24" spans="1:5" x14ac:dyDescent="0.2">
      <c r="A24" s="17"/>
      <c r="B24" s="17"/>
      <c r="C24" s="17"/>
      <c r="D24" s="17"/>
      <c r="E24" s="17"/>
    </row>
    <row r="25" spans="1:5" x14ac:dyDescent="0.2">
      <c r="A25" s="17"/>
      <c r="B25" s="17"/>
      <c r="C25" s="17"/>
      <c r="D25" s="17"/>
      <c r="E25" s="17"/>
    </row>
    <row r="26" spans="1:5" x14ac:dyDescent="0.2">
      <c r="A26" s="17"/>
      <c r="B26" s="17"/>
      <c r="C26" s="17"/>
      <c r="D26" s="17"/>
      <c r="E26" s="17"/>
    </row>
    <row r="27" spans="1:5" x14ac:dyDescent="0.2">
      <c r="A27" s="17"/>
      <c r="B27" s="17"/>
      <c r="C27" s="17"/>
      <c r="D27" s="17"/>
      <c r="E27" s="17"/>
    </row>
    <row r="28" spans="1:5" x14ac:dyDescent="0.2">
      <c r="A28" s="17"/>
      <c r="B28" s="17"/>
      <c r="C28" s="17"/>
      <c r="D28" s="17"/>
      <c r="E28" s="17"/>
    </row>
    <row r="29" spans="1:5" x14ac:dyDescent="0.2">
      <c r="A29" s="17"/>
      <c r="B29" s="17"/>
      <c r="C29" s="17"/>
      <c r="D29" s="17"/>
      <c r="E29" s="17"/>
    </row>
    <row r="30" spans="1:5" x14ac:dyDescent="0.2">
      <c r="A30" s="17"/>
      <c r="B30" s="17"/>
      <c r="C30" s="17"/>
      <c r="D30" s="17"/>
      <c r="E30" s="17"/>
    </row>
    <row r="31" spans="1:5" x14ac:dyDescent="0.2">
      <c r="A31" s="17"/>
      <c r="B31" s="17"/>
      <c r="C31" s="17"/>
      <c r="D31" s="17"/>
      <c r="E31" s="17"/>
    </row>
    <row r="32" spans="1:5" x14ac:dyDescent="0.2">
      <c r="A32" s="17"/>
      <c r="B32" s="17"/>
      <c r="C32" s="17"/>
      <c r="D32" s="17"/>
      <c r="E32" s="17"/>
    </row>
    <row r="33" spans="1:5" x14ac:dyDescent="0.2">
      <c r="A33" s="17"/>
      <c r="B33" s="17"/>
      <c r="C33" s="17"/>
      <c r="D33" s="17"/>
      <c r="E33" s="17"/>
    </row>
    <row r="34" spans="1:5" x14ac:dyDescent="0.2">
      <c r="A34" s="17"/>
      <c r="B34" s="17"/>
      <c r="C34" s="17"/>
      <c r="D34" s="17"/>
      <c r="E34" s="17"/>
    </row>
    <row r="35" spans="1:5" x14ac:dyDescent="0.2">
      <c r="A35" s="17"/>
      <c r="B35" s="17"/>
      <c r="C35" s="17"/>
      <c r="D35" s="17"/>
      <c r="E35" s="17"/>
    </row>
    <row r="36" spans="1:5" x14ac:dyDescent="0.2">
      <c r="A36" s="17"/>
      <c r="B36" s="17"/>
      <c r="C36" s="17"/>
      <c r="D36" s="17"/>
      <c r="E36" s="17"/>
    </row>
    <row r="37" spans="1:5" x14ac:dyDescent="0.2">
      <c r="A37" s="17"/>
      <c r="B37" s="17"/>
      <c r="C37" s="17"/>
      <c r="D37" s="17"/>
      <c r="E37" s="17"/>
    </row>
    <row r="38" spans="1:5" x14ac:dyDescent="0.2">
      <c r="A38" s="17"/>
      <c r="B38" s="17"/>
      <c r="C38" s="17"/>
      <c r="D38" s="17"/>
      <c r="E38" s="17"/>
    </row>
    <row r="39" spans="1:5" x14ac:dyDescent="0.2">
      <c r="A39" s="17"/>
      <c r="B39" s="17"/>
      <c r="C39" s="17"/>
      <c r="D39" s="17"/>
      <c r="E39" s="17"/>
    </row>
    <row r="40" spans="1:5" x14ac:dyDescent="0.2">
      <c r="A40" s="17"/>
      <c r="B40" s="17"/>
      <c r="C40" s="17"/>
      <c r="D40" s="17"/>
      <c r="E40" s="17"/>
    </row>
    <row r="41" spans="1:5" x14ac:dyDescent="0.2">
      <c r="A41" s="17"/>
      <c r="B41" s="17"/>
      <c r="C41" s="17"/>
      <c r="D41" s="17"/>
      <c r="E41" s="17"/>
    </row>
    <row r="42" spans="1:5" x14ac:dyDescent="0.2">
      <c r="A42" s="17"/>
      <c r="B42" s="17"/>
      <c r="C42" s="17"/>
      <c r="D42" s="17"/>
      <c r="E42" s="17"/>
    </row>
    <row r="43" spans="1:5" x14ac:dyDescent="0.2">
      <c r="A43" s="17"/>
      <c r="B43" s="17"/>
      <c r="C43" s="17"/>
      <c r="D43" s="17"/>
      <c r="E43" s="17"/>
    </row>
    <row r="44" spans="1:5" x14ac:dyDescent="0.2">
      <c r="A44" s="17"/>
      <c r="B44" s="17"/>
      <c r="C44" s="17"/>
      <c r="D44" s="17"/>
      <c r="E44" s="17"/>
    </row>
    <row r="45" spans="1:5" x14ac:dyDescent="0.2">
      <c r="A45" s="17"/>
      <c r="B45" s="17"/>
      <c r="C45" s="17"/>
      <c r="D45" s="17"/>
      <c r="E45" s="17"/>
    </row>
    <row r="46" spans="1:5" x14ac:dyDescent="0.2">
      <c r="A46" s="17"/>
      <c r="B46" s="17"/>
      <c r="C46" s="17"/>
      <c r="D46" s="17"/>
      <c r="E46" s="17"/>
    </row>
    <row r="47" spans="1:5" x14ac:dyDescent="0.2">
      <c r="A47" s="17"/>
      <c r="B47" s="17"/>
      <c r="C47" s="17"/>
      <c r="D47" s="17"/>
      <c r="E47" s="17"/>
    </row>
    <row r="48" spans="1:5" x14ac:dyDescent="0.2">
      <c r="A48" s="17"/>
      <c r="B48" s="17"/>
      <c r="C48" s="17"/>
      <c r="D48" s="17"/>
      <c r="E48" s="17"/>
    </row>
    <row r="49" spans="1:9" x14ac:dyDescent="0.2">
      <c r="A49" s="17"/>
      <c r="B49" s="17"/>
      <c r="C49" s="17"/>
      <c r="D49" s="17"/>
      <c r="E49" s="17"/>
    </row>
    <row r="50" spans="1:9" x14ac:dyDescent="0.2">
      <c r="A50" s="17"/>
      <c r="B50" s="17"/>
      <c r="C50" s="17"/>
      <c r="D50" s="17"/>
      <c r="E50" s="17"/>
    </row>
    <row r="51" spans="1:9" ht="15.9" customHeight="1" x14ac:dyDescent="0.2">
      <c r="A51" s="39">
        <v>1</v>
      </c>
      <c r="B51" s="40" t="str">
        <f ca="1">CONCATENATE(OFFSET('4択入力'!$B$2,A51,1),"")</f>
        <v>サッカーの試合開始のことを何という？</v>
      </c>
      <c r="C51" s="41"/>
      <c r="D51" s="41"/>
      <c r="E51" s="42"/>
      <c r="F51" s="38"/>
      <c r="G51" s="44" t="str">
        <f ca="1">IF(AND($F$1="解答表示",$F51&lt;&gt;0),IF(OFFSET('4択入力'!$H$2,A51,0)=F51,"○","×"),"")</f>
        <v/>
      </c>
      <c r="H51" s="45" t="str">
        <f ca="1">IF($F$1="解答表示",OFFSET('4択入力'!$I$2,$A51,0),"")</f>
        <v/>
      </c>
      <c r="I51" s="46">
        <f ca="1">IF(G51="○",I49+1,0)</f>
        <v>0</v>
      </c>
    </row>
    <row r="52" spans="1:9" ht="15.9" customHeight="1" x14ac:dyDescent="0.2">
      <c r="A52" s="39"/>
      <c r="B52" s="2" t="str">
        <f ca="1">CONCATENATE("①",OFFSET('4択入力'!$B$2,$A51,2))</f>
        <v>①プレイボール</v>
      </c>
      <c r="C52" s="3" t="str">
        <f ca="1">CONCATENATE("②",OFFSET('4択入力'!$B$2,$A51,3))</f>
        <v>②キックオフ</v>
      </c>
      <c r="D52" s="3" t="str">
        <f ca="1">CONCATENATE("③",OFFSET('4択入力'!$B$2,$A51,4))</f>
        <v>③ティップオフ</v>
      </c>
      <c r="E52" s="4" t="str">
        <f ca="1">CONCATENATE("④",OFFSET('4択入力'!$B$2,$A51,5))</f>
        <v>④フェイスオフ</v>
      </c>
      <c r="F52" s="38"/>
      <c r="G52" s="44"/>
      <c r="H52" s="45"/>
      <c r="I52" s="46"/>
    </row>
    <row r="53" spans="1:9" ht="15.9" customHeight="1" x14ac:dyDescent="0.2">
      <c r="A53" s="39">
        <v>2</v>
      </c>
      <c r="B53" s="40" t="str">
        <f ca="1">CONCATENATE(OFFSET('4択入力'!$B$2,A53,1),"")</f>
        <v>誕生日の5月12日は「国際看護師の日」とされている、「クリミアの天使」と呼ばれた看護師は？</v>
      </c>
      <c r="C53" s="41"/>
      <c r="D53" s="41"/>
      <c r="E53" s="42"/>
      <c r="F53" s="38"/>
      <c r="G53" s="44" t="str">
        <f ca="1">IF(AND($F$1="解答表示",$F53&lt;&gt;0),IF(OFFSET('4択入力'!$H$2,A53,0)=F53,"○","×"),"")</f>
        <v/>
      </c>
      <c r="H53" s="45" t="str">
        <f ca="1">IF($F$1="解答表示",OFFSET('4択入力'!$I$2,$A53,0),"")</f>
        <v/>
      </c>
      <c r="I53" s="46">
        <f ca="1">IF(G53="○",I51+1,0)</f>
        <v>0</v>
      </c>
    </row>
    <row r="54" spans="1:9" ht="15.9" customHeight="1" x14ac:dyDescent="0.2">
      <c r="A54" s="39"/>
      <c r="B54" s="2" t="str">
        <f ca="1">CONCATENATE("①",OFFSET('4択入力'!$B$2,$A53,2))</f>
        <v>①ナイチンゲール</v>
      </c>
      <c r="C54" s="3" t="str">
        <f ca="1">CONCATENATE("②",OFFSET('4択入力'!$B$2,$A53,3))</f>
        <v>②マザー・テレサ</v>
      </c>
      <c r="D54" s="3" t="str">
        <f ca="1">CONCATENATE("③",OFFSET('4択入力'!$B$2,$A53,4))</f>
        <v>③ジャンヌ・ダルク</v>
      </c>
      <c r="E54" s="4" t="str">
        <f ca="1">CONCATENATE("④",OFFSET('4択入力'!$B$2,$A53,5))</f>
        <v>④マリー・アントワネット</v>
      </c>
      <c r="F54" s="38"/>
      <c r="G54" s="44"/>
      <c r="H54" s="45"/>
      <c r="I54" s="46"/>
    </row>
    <row r="55" spans="1:9" ht="15.9" customHeight="1" x14ac:dyDescent="0.2">
      <c r="A55" s="39">
        <v>3</v>
      </c>
      <c r="B55" s="40" t="str">
        <f ca="1">CONCATENATE(OFFSET('4択入力'!$B$2,A55,1),"")</f>
        <v>鎌倉幕府の初代将軍は？</v>
      </c>
      <c r="C55" s="41"/>
      <c r="D55" s="41"/>
      <c r="E55" s="42"/>
      <c r="F55" s="38"/>
      <c r="G55" s="44" t="str">
        <f ca="1">IF(AND($F$1="解答表示",$F55&lt;&gt;0),IF(OFFSET('4択入力'!$H$2,A55,0)=F55,"○","×"),"")</f>
        <v/>
      </c>
      <c r="H55" s="45" t="str">
        <f ca="1">IF($F$1="解答表示",OFFSET('4択入力'!$I$2,$A55,0),"")</f>
        <v/>
      </c>
      <c r="I55" s="46">
        <f ca="1">IF(G55="○",I53+1,0)</f>
        <v>0</v>
      </c>
    </row>
    <row r="56" spans="1:9" ht="15.9" customHeight="1" x14ac:dyDescent="0.2">
      <c r="A56" s="39"/>
      <c r="B56" s="2" t="str">
        <f ca="1">CONCATENATE("①",OFFSET('4択入力'!$B$2,$A55,2))</f>
        <v>①源頼朝</v>
      </c>
      <c r="C56" s="3" t="str">
        <f ca="1">CONCATENATE("②",OFFSET('4択入力'!$B$2,$A55,3))</f>
        <v>②源義経</v>
      </c>
      <c r="D56" s="3" t="str">
        <f ca="1">CONCATENATE("③",OFFSET('4択入力'!$B$2,$A55,4))</f>
        <v>③源頼家</v>
      </c>
      <c r="E56" s="4" t="str">
        <f ca="1">CONCATENATE("④",OFFSET('4択入力'!$B$2,$A55,5))</f>
        <v>④源実朝</v>
      </c>
      <c r="F56" s="38"/>
      <c r="G56" s="44"/>
      <c r="H56" s="45"/>
      <c r="I56" s="46"/>
    </row>
    <row r="57" spans="1:9" ht="15.9" customHeight="1" x14ac:dyDescent="0.2">
      <c r="A57" s="39">
        <v>4</v>
      </c>
      <c r="B57" s="40" t="str">
        <f ca="1">CONCATENATE(OFFSET('4択入力'!$B$2,A57,1),"")</f>
        <v>初夢の縁起物としてもおなじみの、山科、加茂などの品種が有名な野菜は？</v>
      </c>
      <c r="C57" s="41"/>
      <c r="D57" s="41"/>
      <c r="E57" s="42"/>
      <c r="F57" s="38"/>
      <c r="G57" s="44" t="str">
        <f ca="1">IF(AND($F$1="解答表示",$F57&lt;&gt;0),IF(OFFSET('4択入力'!$H$2,A57,0)=F57,"○","×"),"")</f>
        <v/>
      </c>
      <c r="H57" s="45" t="str">
        <f ca="1">IF($F$1="解答表示",OFFSET('4択入力'!$I$2,$A57,0),"")</f>
        <v/>
      </c>
      <c r="I57" s="46">
        <f ca="1">IF(G57="○",I55+1,0)</f>
        <v>0</v>
      </c>
    </row>
    <row r="58" spans="1:9" ht="15.9" customHeight="1" x14ac:dyDescent="0.2">
      <c r="A58" s="39"/>
      <c r="B58" s="2" t="str">
        <f ca="1">CONCATENATE("①",OFFSET('4択入力'!$B$2,$A57,2))</f>
        <v>①トマト</v>
      </c>
      <c r="C58" s="3" t="str">
        <f ca="1">CONCATENATE("②",OFFSET('4択入力'!$B$2,$A57,3))</f>
        <v>②カボチャ</v>
      </c>
      <c r="D58" s="3" t="str">
        <f ca="1">CONCATENATE("③",OFFSET('4択入力'!$B$2,$A57,4))</f>
        <v>③ナス</v>
      </c>
      <c r="E58" s="4" t="str">
        <f ca="1">CONCATENATE("④",OFFSET('4択入力'!$B$2,$A57,5))</f>
        <v>④ピーマン</v>
      </c>
      <c r="F58" s="38"/>
      <c r="G58" s="44"/>
      <c r="H58" s="45"/>
      <c r="I58" s="46"/>
    </row>
    <row r="59" spans="1:9" ht="15.9" customHeight="1" x14ac:dyDescent="0.2">
      <c r="A59" s="39">
        <v>5</v>
      </c>
      <c r="B59" s="40" t="str">
        <f ca="1">CONCATENATE(OFFSET('4択入力'!$B$2,A59,1),"")</f>
        <v>大阪市立電気科学館に設置されたものが日本初である、ドーム型の天井に天体を映し出す装置は？</v>
      </c>
      <c r="C59" s="41"/>
      <c r="D59" s="41"/>
      <c r="E59" s="42"/>
      <c r="F59" s="38"/>
      <c r="G59" s="44" t="str">
        <f ca="1">IF(AND($F$1="解答表示",$F59&lt;&gt;0),IF(OFFSET('4択入力'!$H$2,A59,0)=F59,"○","×"),"")</f>
        <v/>
      </c>
      <c r="H59" s="45" t="str">
        <f ca="1">IF($F$1="解答表示",OFFSET('4択入力'!$I$2,$A59,0),"")</f>
        <v/>
      </c>
      <c r="I59" s="46">
        <f ca="1">IF(G59="○",I57+1,0)</f>
        <v>0</v>
      </c>
    </row>
    <row r="60" spans="1:9" ht="15.9" customHeight="1" thickBot="1" x14ac:dyDescent="0.25">
      <c r="A60" s="43"/>
      <c r="B60" s="5" t="str">
        <f ca="1">CONCATENATE("①",OFFSET('4択入力'!$B$2,$A59,2))</f>
        <v>①アクアリウム</v>
      </c>
      <c r="C60" s="6" t="str">
        <f ca="1">CONCATENATE("②",OFFSET('4択入力'!$B$2,$A59,3))</f>
        <v>②ハーバリウム</v>
      </c>
      <c r="D60" s="6" t="str">
        <f ca="1">CONCATENATE("③",OFFSET('4択入力'!$B$2,$A59,4))</f>
        <v>③テラリウム</v>
      </c>
      <c r="E60" s="7" t="str">
        <f ca="1">CONCATENATE("④",OFFSET('4択入力'!$B$2,$A59,5))</f>
        <v>④プラネタリウム</v>
      </c>
      <c r="F60" s="38"/>
      <c r="G60" s="44"/>
      <c r="H60" s="45"/>
      <c r="I60" s="46"/>
    </row>
    <row r="61" spans="1:9" ht="15.9" customHeight="1" thickTop="1" x14ac:dyDescent="0.2">
      <c r="A61" s="39">
        <v>6</v>
      </c>
      <c r="B61" s="40" t="str">
        <f ca="1">CONCATENATE(OFFSET('4択入力'!$B$2,A61,1),"")</f>
        <v>ことわざで、「角な座敷を丸くはき」「三杯目にはそっと出し」と言われるのはどんな身分の人？</v>
      </c>
      <c r="C61" s="41"/>
      <c r="D61" s="41"/>
      <c r="E61" s="42"/>
      <c r="F61" s="38"/>
      <c r="G61" s="44" t="str">
        <f ca="1">IF(AND($F$1="解答表示",$F61&lt;&gt;0),IF(OFFSET('4択入力'!$H$2,A61,0)=F61,"○","×"),"")</f>
        <v/>
      </c>
      <c r="H61" s="45" t="str">
        <f ca="1">IF($F$1="解答表示",OFFSET('4択入力'!$I$2,$A61,0),"")</f>
        <v/>
      </c>
      <c r="I61" s="46">
        <f ca="1">IF(G61="○",I59+1,0)</f>
        <v>0</v>
      </c>
    </row>
    <row r="62" spans="1:9" ht="15.9" customHeight="1" x14ac:dyDescent="0.2">
      <c r="A62" s="39"/>
      <c r="B62" s="2" t="str">
        <f ca="1">CONCATENATE("①",OFFSET('4択入力'!$B$2,$A61,2))</f>
        <v>①貧乏</v>
      </c>
      <c r="C62" s="3" t="str">
        <f ca="1">CONCATENATE("②",OFFSET('4択入力'!$B$2,$A61,3))</f>
        <v>②先生</v>
      </c>
      <c r="D62" s="3" t="str">
        <f ca="1">CONCATENATE("③",OFFSET('4択入力'!$B$2,$A61,4))</f>
        <v>③居候</v>
      </c>
      <c r="E62" s="4" t="str">
        <f ca="1">CONCATENATE("④",OFFSET('4択入力'!$B$2,$A61,5))</f>
        <v>④色男</v>
      </c>
      <c r="F62" s="38"/>
      <c r="G62" s="44"/>
      <c r="H62" s="45"/>
      <c r="I62" s="46"/>
    </row>
    <row r="63" spans="1:9" ht="15.9" customHeight="1" x14ac:dyDescent="0.2">
      <c r="A63" s="39">
        <v>7</v>
      </c>
      <c r="B63" s="40" t="str">
        <f ca="1">CONCATENATE(OFFSET('4択入力'!$B$2,A63,1),"")</f>
        <v>2018年・FIFAワールドカップの優勝国は？</v>
      </c>
      <c r="C63" s="41"/>
      <c r="D63" s="41"/>
      <c r="E63" s="42"/>
      <c r="F63" s="38"/>
      <c r="G63" s="44" t="str">
        <f ca="1">IF(AND($F$1="解答表示",$F63&lt;&gt;0),IF(OFFSET('4択入力'!$H$2,A63,0)=F63,"○","×"),"")</f>
        <v/>
      </c>
      <c r="H63" s="45" t="str">
        <f ca="1">IF($F$1="解答表示",OFFSET('4択入力'!$I$2,$A63,0),"")</f>
        <v/>
      </c>
      <c r="I63" s="46">
        <f ca="1">IF(G63="○",I61+1,0)</f>
        <v>0</v>
      </c>
    </row>
    <row r="64" spans="1:9" ht="15.9" customHeight="1" x14ac:dyDescent="0.2">
      <c r="A64" s="39"/>
      <c r="B64" s="2" t="str">
        <f ca="1">CONCATENATE("①",OFFSET('4択入力'!$B$2,$A63,2))</f>
        <v>①イングランド</v>
      </c>
      <c r="C64" s="3" t="str">
        <f ca="1">CONCATENATE("②",OFFSET('4択入力'!$B$2,$A63,3))</f>
        <v>②フランス</v>
      </c>
      <c r="D64" s="3" t="str">
        <f ca="1">CONCATENATE("③",OFFSET('4択入力'!$B$2,$A63,4))</f>
        <v>③ベルギー</v>
      </c>
      <c r="E64" s="4" t="str">
        <f ca="1">CONCATENATE("④",OFFSET('4択入力'!$B$2,$A63,5))</f>
        <v>④クロアチア</v>
      </c>
      <c r="F64" s="38"/>
      <c r="G64" s="44"/>
      <c r="H64" s="45"/>
      <c r="I64" s="46"/>
    </row>
    <row r="65" spans="1:9" ht="15.9" customHeight="1" x14ac:dyDescent="0.2">
      <c r="A65" s="39">
        <v>8</v>
      </c>
      <c r="B65" s="40" t="str">
        <f ca="1">CONCATENATE(OFFSET('4択入力'!$B$2,A65,1),"")</f>
        <v>木星の衛星であるイオ、エウロパ、ガニメデ、カリストのことを特に何という？</v>
      </c>
      <c r="C65" s="41"/>
      <c r="D65" s="41"/>
      <c r="E65" s="42"/>
      <c r="F65" s="38"/>
      <c r="G65" s="44" t="str">
        <f ca="1">IF(AND($F$1="解答表示",$F65&lt;&gt;0),IF(OFFSET('4択入力'!$H$2,A65,0)=F65,"○","×"),"")</f>
        <v/>
      </c>
      <c r="H65" s="45" t="str">
        <f ca="1">IF($F$1="解答表示",OFFSET('4択入力'!$I$2,$A65,0),"")</f>
        <v/>
      </c>
      <c r="I65" s="46">
        <f ca="1">IF(G65="○",I63+1,0)</f>
        <v>0</v>
      </c>
    </row>
    <row r="66" spans="1:9" ht="15.9" customHeight="1" x14ac:dyDescent="0.2">
      <c r="A66" s="39"/>
      <c r="B66" s="2" t="str">
        <f ca="1">CONCATENATE("①",OFFSET('4択入力'!$B$2,$A65,2))</f>
        <v>①ガリレオ衛星</v>
      </c>
      <c r="C66" s="3" t="str">
        <f ca="1">CONCATENATE("②",OFFSET('4択入力'!$B$2,$A65,3))</f>
        <v>②ニュートン衛星</v>
      </c>
      <c r="D66" s="3" t="str">
        <f ca="1">CONCATENATE("③",OFFSET('4択入力'!$B$2,$A65,4))</f>
        <v>③ケプラー衛星</v>
      </c>
      <c r="E66" s="4" t="str">
        <f ca="1">CONCATENATE("④",OFFSET('4択入力'!$B$2,$A65,5))</f>
        <v>④アルキメデス衛星</v>
      </c>
      <c r="F66" s="38"/>
      <c r="G66" s="44"/>
      <c r="H66" s="45"/>
      <c r="I66" s="46"/>
    </row>
    <row r="67" spans="1:9" ht="15.9" customHeight="1" x14ac:dyDescent="0.2">
      <c r="A67" s="39">
        <v>9</v>
      </c>
      <c r="B67" s="40" t="str">
        <f ca="1">CONCATENATE(OFFSET('4択入力'!$B$2,A67,1),"")</f>
        <v>「ナックルウォーク」や「ドラミング」といえば、どんな動物の習性？</v>
      </c>
      <c r="C67" s="41"/>
      <c r="D67" s="41"/>
      <c r="E67" s="42"/>
      <c r="F67" s="38"/>
      <c r="G67" s="44" t="str">
        <f ca="1">IF(AND($F$1="解答表示",$F67&lt;&gt;0),IF(OFFSET('4択入力'!$H$2,A67,0)=F67,"○","×"),"")</f>
        <v/>
      </c>
      <c r="H67" s="45" t="str">
        <f ca="1">IF($F$1="解答表示",OFFSET('4択入力'!$I$2,$A67,0),"")</f>
        <v/>
      </c>
      <c r="I67" s="46">
        <f ca="1">IF(G67="○",I65+1,0)</f>
        <v>0</v>
      </c>
    </row>
    <row r="68" spans="1:9" ht="15.9" customHeight="1" x14ac:dyDescent="0.2">
      <c r="A68" s="39"/>
      <c r="B68" s="2" t="str">
        <f ca="1">CONCATENATE("①",OFFSET('4択入力'!$B$2,$A67,2))</f>
        <v>①サル</v>
      </c>
      <c r="C68" s="3" t="str">
        <f ca="1">CONCATENATE("②",OFFSET('4択入力'!$B$2,$A67,3))</f>
        <v>②ゴリラ</v>
      </c>
      <c r="D68" s="3" t="str">
        <f ca="1">CONCATENATE("③",OFFSET('4択入力'!$B$2,$A67,4))</f>
        <v>③チンパンジー</v>
      </c>
      <c r="E68" s="4" t="str">
        <f ca="1">CONCATENATE("④",OFFSET('4択入力'!$B$2,$A67,5))</f>
        <v>④マントヒヒ</v>
      </c>
      <c r="F68" s="38"/>
      <c r="G68" s="44"/>
      <c r="H68" s="45"/>
      <c r="I68" s="46"/>
    </row>
    <row r="69" spans="1:9" ht="15.9" customHeight="1" x14ac:dyDescent="0.2">
      <c r="A69" s="39">
        <v>10</v>
      </c>
      <c r="B69" s="40" t="str">
        <f ca="1">CONCATENATE(OFFSET('4択入力'!$B$2,A69,1),"")</f>
        <v>日本の都道府県で、政令指定都市を3つ持つのは？</v>
      </c>
      <c r="C69" s="41"/>
      <c r="D69" s="41"/>
      <c r="E69" s="42"/>
      <c r="F69" s="38"/>
      <c r="G69" s="44" t="str">
        <f ca="1">IF(AND($F$1="解答表示",$F69&lt;&gt;0),IF(OFFSET('4択入力'!$H$2,A69,0)=F69,"○","×"),"")</f>
        <v/>
      </c>
      <c r="H69" s="45" t="str">
        <f ca="1">IF($F$1="解答表示",OFFSET('4択入力'!$I$2,$A69,0),"")</f>
        <v/>
      </c>
      <c r="I69" s="46">
        <f ca="1">IF(G69="○",I67+1,0)</f>
        <v>0</v>
      </c>
    </row>
    <row r="70" spans="1:9" ht="15.9" customHeight="1" thickBot="1" x14ac:dyDescent="0.25">
      <c r="A70" s="43"/>
      <c r="B70" s="5" t="str">
        <f ca="1">CONCATENATE("①",OFFSET('4択入力'!$B$2,$A69,2))</f>
        <v>①神奈川県</v>
      </c>
      <c r="C70" s="6" t="str">
        <f ca="1">CONCATENATE("②",OFFSET('4択入力'!$B$2,$A69,3))</f>
        <v>②静岡県</v>
      </c>
      <c r="D70" s="6" t="str">
        <f ca="1">CONCATENATE("③",OFFSET('4択入力'!$B$2,$A69,4))</f>
        <v>③大阪府</v>
      </c>
      <c r="E70" s="7" t="str">
        <f ca="1">CONCATENATE("④",OFFSET('4択入力'!$B$2,$A69,5))</f>
        <v>④福岡県</v>
      </c>
      <c r="F70" s="38"/>
      <c r="G70" s="44"/>
      <c r="H70" s="45"/>
      <c r="I70" s="46"/>
    </row>
    <row r="71" spans="1:9" ht="15.9" customHeight="1" thickTop="1" x14ac:dyDescent="0.2">
      <c r="A71" s="39">
        <v>11</v>
      </c>
      <c r="B71" s="40" t="str">
        <f ca="1">CONCATENATE(OFFSET('4択入力'!$B$2,A71,1),"")</f>
        <v>昨年、日本選手の大坂なおみが制したテニス・4大大会の１つは？</v>
      </c>
      <c r="C71" s="41"/>
      <c r="D71" s="41"/>
      <c r="E71" s="42"/>
      <c r="F71" s="38"/>
      <c r="G71" s="44" t="str">
        <f ca="1">IF(AND($F$1="解答表示",$F71&lt;&gt;0),IF(OFFSET('4択入力'!$H$2,A71,0)=F71,"○","×"),"")</f>
        <v/>
      </c>
      <c r="H71" s="45" t="str">
        <f ca="1">IF($F$1="解答表示",OFFSET('4択入力'!$I$2,$A71,0),"")</f>
        <v/>
      </c>
      <c r="I71" s="46">
        <f ca="1">IF(G71="○",I69+1,0)</f>
        <v>0</v>
      </c>
    </row>
    <row r="72" spans="1:9" ht="15.9" customHeight="1" x14ac:dyDescent="0.2">
      <c r="A72" s="39"/>
      <c r="B72" s="2" t="str">
        <f ca="1">CONCATENATE("①",OFFSET('4択入力'!$B$2,$A71,2))</f>
        <v>①全豪オープン</v>
      </c>
      <c r="C72" s="3" t="str">
        <f ca="1">CONCATENATE("②",OFFSET('4択入力'!$B$2,$A71,3))</f>
        <v>②全仏オープン</v>
      </c>
      <c r="D72" s="3" t="str">
        <f ca="1">CONCATENATE("③",OFFSET('4択入力'!$B$2,$A71,4))</f>
        <v>③ウィンブルドン</v>
      </c>
      <c r="E72" s="4" t="str">
        <f ca="1">CONCATENATE("④",OFFSET('4択入力'!$B$2,$A71,5))</f>
        <v>④全米オープン</v>
      </c>
      <c r="F72" s="38"/>
      <c r="G72" s="44"/>
      <c r="H72" s="45"/>
      <c r="I72" s="46"/>
    </row>
    <row r="73" spans="1:9" ht="15.9" customHeight="1" x14ac:dyDescent="0.2">
      <c r="A73" s="39">
        <v>12</v>
      </c>
      <c r="B73" s="40" t="str">
        <f ca="1">CONCATENATE(OFFSET('4択入力'!$B$2,A73,1),"")</f>
        <v>和名を「蛋白石」という、10月の誕生石は？</v>
      </c>
      <c r="C73" s="41"/>
      <c r="D73" s="41"/>
      <c r="E73" s="42"/>
      <c r="F73" s="38"/>
      <c r="G73" s="44" t="str">
        <f ca="1">IF(AND($F$1="解答表示",$F73&lt;&gt;0),IF(OFFSET('4択入力'!$H$2,A73,0)=F73,"○","×"),"")</f>
        <v/>
      </c>
      <c r="H73" s="45" t="str">
        <f ca="1">IF($F$1="解答表示",OFFSET('4択入力'!$I$2,$A73,0),"")</f>
        <v/>
      </c>
      <c r="I73" s="46">
        <f ca="1">IF(G73="○",I71+1,0)</f>
        <v>0</v>
      </c>
    </row>
    <row r="74" spans="1:9" ht="15.9" customHeight="1" x14ac:dyDescent="0.2">
      <c r="A74" s="39"/>
      <c r="B74" s="2" t="str">
        <f ca="1">CONCATENATE("①",OFFSET('4択入力'!$B$2,$A73,2))</f>
        <v>①エメラルド</v>
      </c>
      <c r="C74" s="3" t="str">
        <f ca="1">CONCATENATE("②",OFFSET('4択入力'!$B$2,$A73,3))</f>
        <v>②オパール</v>
      </c>
      <c r="D74" s="3" t="str">
        <f ca="1">CONCATENATE("③",OFFSET('4択入力'!$B$2,$A73,4))</f>
        <v>③ダイヤモンド</v>
      </c>
      <c r="E74" s="4" t="str">
        <f ca="1">CONCATENATE("④",OFFSET('4択入力'!$B$2,$A73,5))</f>
        <v>④サファイア</v>
      </c>
      <c r="F74" s="38"/>
      <c r="G74" s="44"/>
      <c r="H74" s="45"/>
      <c r="I74" s="46"/>
    </row>
    <row r="75" spans="1:9" ht="15.9" customHeight="1" x14ac:dyDescent="0.2">
      <c r="A75" s="39">
        <v>13</v>
      </c>
      <c r="B75" s="40" t="str">
        <f ca="1">CONCATENATE(OFFSET('4択入力'!$B$2,A75,1),"")</f>
        <v>素性が知れず役に立たない人のことをあざけって「何の骨」という？</v>
      </c>
      <c r="C75" s="41"/>
      <c r="D75" s="41"/>
      <c r="E75" s="42"/>
      <c r="F75" s="38"/>
      <c r="G75" s="44" t="str">
        <f ca="1">IF(AND($F$1="解答表示",$F75&lt;&gt;0),IF(OFFSET('4択入力'!$H$2,A75,0)=F75,"○","×"),"")</f>
        <v/>
      </c>
      <c r="H75" s="45" t="str">
        <f ca="1">IF($F$1="解答表示",OFFSET('4択入力'!$I$2,$A75,0),"")</f>
        <v/>
      </c>
      <c r="I75" s="46">
        <f ca="1">IF(G75="○",I73+1,0)</f>
        <v>0</v>
      </c>
    </row>
    <row r="76" spans="1:9" ht="15.9" customHeight="1" x14ac:dyDescent="0.2">
      <c r="A76" s="39"/>
      <c r="B76" s="2" t="str">
        <f ca="1">CONCATENATE("①",OFFSET('4択入力'!$B$2,$A75,2))</f>
        <v>①馬の骨</v>
      </c>
      <c r="C76" s="3" t="str">
        <f ca="1">CONCATENATE("②",OFFSET('4択入力'!$B$2,$A75,3))</f>
        <v>②鹿の骨</v>
      </c>
      <c r="D76" s="3" t="str">
        <f ca="1">CONCATENATE("③",OFFSET('4択入力'!$B$2,$A75,4))</f>
        <v>③指の骨</v>
      </c>
      <c r="E76" s="4" t="str">
        <f ca="1">CONCATENATE("④",OFFSET('4択入力'!$B$2,$A75,5))</f>
        <v>④足の骨</v>
      </c>
      <c r="F76" s="38"/>
      <c r="G76" s="44"/>
      <c r="H76" s="45"/>
      <c r="I76" s="46"/>
    </row>
    <row r="77" spans="1:9" ht="15.9" customHeight="1" x14ac:dyDescent="0.2">
      <c r="A77" s="39">
        <v>14</v>
      </c>
      <c r="B77" s="40" t="str">
        <f ca="1">CONCATENATE(OFFSET('4択入力'!$B$2,A77,1),"")</f>
        <v>「マイタイ」や「ダイキリ」のベースとなっているお酒は？</v>
      </c>
      <c r="C77" s="41"/>
      <c r="D77" s="41"/>
      <c r="E77" s="42"/>
      <c r="F77" s="38"/>
      <c r="G77" s="44" t="str">
        <f ca="1">IF(AND($F$1="解答表示",$F77&lt;&gt;0),IF(OFFSET('4択入力'!$H$2,A77,0)=F77,"○","×"),"")</f>
        <v/>
      </c>
      <c r="H77" s="45" t="str">
        <f ca="1">IF($F$1="解答表示",OFFSET('4択入力'!$I$2,$A77,0),"")</f>
        <v/>
      </c>
      <c r="I77" s="46">
        <f ca="1">IF(G77="○",I75+1,0)</f>
        <v>0</v>
      </c>
    </row>
    <row r="78" spans="1:9" ht="15.9" customHeight="1" x14ac:dyDescent="0.2">
      <c r="A78" s="39"/>
      <c r="B78" s="2" t="str">
        <f ca="1">CONCATENATE("①",OFFSET('4択入力'!$B$2,$A77,2))</f>
        <v>①ラム</v>
      </c>
      <c r="C78" s="3" t="str">
        <f ca="1">CONCATENATE("②",OFFSET('4択入力'!$B$2,$A77,3))</f>
        <v>②テキーラ</v>
      </c>
      <c r="D78" s="3" t="str">
        <f ca="1">CONCATENATE("③",OFFSET('4択入力'!$B$2,$A77,4))</f>
        <v>③ジン</v>
      </c>
      <c r="E78" s="4" t="str">
        <f ca="1">CONCATENATE("④",OFFSET('4択入力'!$B$2,$A77,5))</f>
        <v>④ウォッカ</v>
      </c>
      <c r="F78" s="38"/>
      <c r="G78" s="44"/>
      <c r="H78" s="45"/>
      <c r="I78" s="46"/>
    </row>
    <row r="79" spans="1:9" ht="15.9" customHeight="1" x14ac:dyDescent="0.2">
      <c r="A79" s="39">
        <v>15</v>
      </c>
      <c r="B79" s="40" t="str">
        <f ca="1">CONCATENATE(OFFSET('4択入力'!$B$2,A79,1),"")</f>
        <v>クイズ番組『アタック25』で、誤答すると何回休み？</v>
      </c>
      <c r="C79" s="41"/>
      <c r="D79" s="41"/>
      <c r="E79" s="42"/>
      <c r="F79" s="38"/>
      <c r="G79" s="44" t="str">
        <f ca="1">IF(AND($F$1="解答表示",$F79&lt;&gt;0),IF(OFFSET('4択入力'!$H$2,A79,0)=F79,"○","×"),"")</f>
        <v/>
      </c>
      <c r="H79" s="45" t="str">
        <f ca="1">IF($F$1="解答表示",OFFSET('4択入力'!$I$2,$A79,0),"")</f>
        <v/>
      </c>
      <c r="I79" s="46">
        <f ca="1">IF(G79="○",I77+1,0)</f>
        <v>0</v>
      </c>
    </row>
    <row r="80" spans="1:9" ht="15.9" customHeight="1" thickBot="1" x14ac:dyDescent="0.25">
      <c r="A80" s="43"/>
      <c r="B80" s="5" t="str">
        <f ca="1">CONCATENATE("①",OFFSET('4択入力'!$B$2,$A79,2))</f>
        <v>①1回休み</v>
      </c>
      <c r="C80" s="6" t="str">
        <f ca="1">CONCATENATE("②",OFFSET('4択入力'!$B$2,$A79,3))</f>
        <v>②2回休み</v>
      </c>
      <c r="D80" s="6" t="str">
        <f ca="1">CONCATENATE("③",OFFSET('4択入力'!$B$2,$A79,4))</f>
        <v>③3回休み</v>
      </c>
      <c r="E80" s="7" t="str">
        <f ca="1">CONCATENATE("④",OFFSET('4択入力'!$B$2,$A79,5))</f>
        <v>④4回休み</v>
      </c>
      <c r="F80" s="38"/>
      <c r="G80" s="44"/>
      <c r="H80" s="45"/>
      <c r="I80" s="46"/>
    </row>
    <row r="81" spans="1:9" ht="15.9" customHeight="1" thickTop="1" x14ac:dyDescent="0.2">
      <c r="A81" s="39">
        <v>16</v>
      </c>
      <c r="B81" s="40" t="str">
        <f ca="1">CONCATENATE(OFFSET('4択入力'!$B$2,A81,1),"")</f>
        <v>ボードゲームのオセロで、１手で裏返すことができる駒の数は最大いくつ？</v>
      </c>
      <c r="C81" s="41"/>
      <c r="D81" s="41"/>
      <c r="E81" s="42"/>
      <c r="F81" s="38"/>
      <c r="G81" s="44" t="str">
        <f ca="1">IF(AND($F$1="解答表示",$F81&lt;&gt;0),IF(OFFSET('4択入力'!$H$2,A81,0)=F81,"○","×"),"")</f>
        <v/>
      </c>
      <c r="H81" s="45" t="str">
        <f ca="1">IF($F$1="解答表示",OFFSET('4択入力'!$I$2,$A81,0),"")</f>
        <v/>
      </c>
      <c r="I81" s="46">
        <f ca="1">IF(G81="○",I79+1,0)</f>
        <v>0</v>
      </c>
    </row>
    <row r="82" spans="1:9" ht="15.9" customHeight="1" x14ac:dyDescent="0.2">
      <c r="A82" s="39"/>
      <c r="B82" s="2" t="str">
        <f ca="1">CONCATENATE("①",OFFSET('4択入力'!$B$2,$A81,2))</f>
        <v>①10</v>
      </c>
      <c r="C82" s="3" t="str">
        <f ca="1">CONCATENATE("②",OFFSET('4択入力'!$B$2,$A81,3))</f>
        <v>②12</v>
      </c>
      <c r="D82" s="3" t="str">
        <f ca="1">CONCATENATE("③",OFFSET('4択入力'!$B$2,$A81,4))</f>
        <v>③15</v>
      </c>
      <c r="E82" s="4" t="str">
        <f ca="1">CONCATENATE("④",OFFSET('4択入力'!$B$2,$A81,5))</f>
        <v>④18</v>
      </c>
      <c r="F82" s="38"/>
      <c r="G82" s="44"/>
      <c r="H82" s="45"/>
      <c r="I82" s="46"/>
    </row>
    <row r="83" spans="1:9" ht="15.9" customHeight="1" x14ac:dyDescent="0.2">
      <c r="A83" s="39">
        <v>17</v>
      </c>
      <c r="B83" s="40" t="str">
        <f ca="1">CONCATENATE(OFFSET('4択入力'!$B$2,A83,1),"")</f>
        <v>新人監督賞は「カメラドール」、最高賞は「パルムドール」と呼ばれる、世界三大映画祭の一つは？</v>
      </c>
      <c r="C83" s="41"/>
      <c r="D83" s="41"/>
      <c r="E83" s="42"/>
      <c r="F83" s="38"/>
      <c r="G83" s="44" t="str">
        <f ca="1">IF(AND($F$1="解答表示",$F83&lt;&gt;0),IF(OFFSET('4択入力'!$H$2,A83,0)=F83,"○","×"),"")</f>
        <v/>
      </c>
      <c r="H83" s="45" t="str">
        <f ca="1">IF($F$1="解答表示",OFFSET('4択入力'!$I$2,$A83,0),"")</f>
        <v/>
      </c>
      <c r="I83" s="46">
        <f ca="1">IF(G83="○",I81+1,0)</f>
        <v>0</v>
      </c>
    </row>
    <row r="84" spans="1:9" ht="15.9" customHeight="1" x14ac:dyDescent="0.2">
      <c r="A84" s="39"/>
      <c r="B84" s="2" t="str">
        <f ca="1">CONCATENATE("①",OFFSET('4択入力'!$B$2,$A83,2))</f>
        <v>①ヴェネツィア国際映画祭</v>
      </c>
      <c r="C84" s="3" t="str">
        <f ca="1">CONCATENATE("②",OFFSET('4択入力'!$B$2,$A83,3))</f>
        <v>②カンヌ国際映画祭</v>
      </c>
      <c r="D84" s="3" t="str">
        <f ca="1">CONCATENATE("③",OFFSET('4択入力'!$B$2,$A83,4))</f>
        <v>③ベルリン国際映画祭</v>
      </c>
      <c r="E84" s="4" t="str">
        <f ca="1">CONCATENATE("④",OFFSET('4択入力'!$B$2,$A83,5))</f>
        <v>④モスクワ国際映画祭</v>
      </c>
      <c r="F84" s="38"/>
      <c r="G84" s="44"/>
      <c r="H84" s="45"/>
      <c r="I84" s="46"/>
    </row>
    <row r="85" spans="1:9" ht="15.9" customHeight="1" x14ac:dyDescent="0.2">
      <c r="A85" s="39">
        <v>18</v>
      </c>
      <c r="B85" s="40" t="str">
        <f ca="1">CONCATENATE(OFFSET('4択入力'!$B$2,A85,1),"")</f>
        <v>日本の弁護士のバッジにデザインされている花は？</v>
      </c>
      <c r="C85" s="41"/>
      <c r="D85" s="41"/>
      <c r="E85" s="42"/>
      <c r="F85" s="38"/>
      <c r="G85" s="44" t="str">
        <f ca="1">IF(AND($F$1="解答表示",$F85&lt;&gt;0),IF(OFFSET('4択入力'!$H$2,A85,0)=F85,"○","×"),"")</f>
        <v/>
      </c>
      <c r="H85" s="45" t="str">
        <f ca="1">IF($F$1="解答表示",OFFSET('4択入力'!$I$2,$A85,0),"")</f>
        <v/>
      </c>
      <c r="I85" s="46">
        <f ca="1">IF(G85="○",I83+1,0)</f>
        <v>0</v>
      </c>
    </row>
    <row r="86" spans="1:9" ht="15.9" customHeight="1" x14ac:dyDescent="0.2">
      <c r="A86" s="39"/>
      <c r="B86" s="2" t="str">
        <f ca="1">CONCATENATE("①",OFFSET('4択入力'!$B$2,$A85,2))</f>
        <v>①ヒマワリ</v>
      </c>
      <c r="C86" s="3" t="str">
        <f ca="1">CONCATENATE("②",OFFSET('4択入力'!$B$2,$A85,3))</f>
        <v>②コスモス</v>
      </c>
      <c r="D86" s="3" t="str">
        <f ca="1">CONCATENATE("③",OFFSET('4択入力'!$B$2,$A85,4))</f>
        <v>③菊</v>
      </c>
      <c r="E86" s="4" t="str">
        <f ca="1">CONCATENATE("④",OFFSET('4択入力'!$B$2,$A85,5))</f>
        <v>④桐</v>
      </c>
      <c r="F86" s="38"/>
      <c r="G86" s="44"/>
      <c r="H86" s="45"/>
      <c r="I86" s="46"/>
    </row>
    <row r="87" spans="1:9" ht="15.9" customHeight="1" x14ac:dyDescent="0.2">
      <c r="A87" s="39">
        <v>19</v>
      </c>
      <c r="B87" s="40" t="str">
        <f ca="1">CONCATENATE(OFFSET('4択入力'!$B$2,A87,1),"")</f>
        <v>『幽☆遊☆白書』『HUNTER×HUNTER』などの作品がある漫画家は？</v>
      </c>
      <c r="C87" s="41"/>
      <c r="D87" s="41"/>
      <c r="E87" s="42"/>
      <c r="F87" s="38"/>
      <c r="G87" s="44" t="str">
        <f ca="1">IF(AND($F$1="解答表示",$F87&lt;&gt;0),IF(OFFSET('4択入力'!$H$2,A87,0)=F87,"○","×"),"")</f>
        <v/>
      </c>
      <c r="H87" s="45" t="str">
        <f ca="1">IF($F$1="解答表示",OFFSET('4択入力'!$I$2,$A87,0),"")</f>
        <v/>
      </c>
      <c r="I87" s="46">
        <f ca="1">IF(G87="○",I85+1,0)</f>
        <v>0</v>
      </c>
    </row>
    <row r="88" spans="1:9" ht="15.9" customHeight="1" x14ac:dyDescent="0.2">
      <c r="A88" s="39"/>
      <c r="B88" s="2" t="str">
        <f ca="1">CONCATENATE("①",OFFSET('4択入力'!$B$2,$A87,2))</f>
        <v>①荒木飛呂彦</v>
      </c>
      <c r="C88" s="3" t="str">
        <f ca="1">CONCATENATE("②",OFFSET('4択入力'!$B$2,$A87,3))</f>
        <v>②高橋和希</v>
      </c>
      <c r="D88" s="3" t="str">
        <f ca="1">CONCATENATE("③",OFFSET('4択入力'!$B$2,$A87,4))</f>
        <v>③小畑健</v>
      </c>
      <c r="E88" s="4" t="str">
        <f ca="1">CONCATENATE("④",OFFSET('4択入力'!$B$2,$A87,5))</f>
        <v>④冨樫義博</v>
      </c>
      <c r="F88" s="38"/>
      <c r="G88" s="44"/>
      <c r="H88" s="45"/>
      <c r="I88" s="46"/>
    </row>
    <row r="89" spans="1:9" ht="15.9" customHeight="1" x14ac:dyDescent="0.2">
      <c r="A89" s="39">
        <v>20</v>
      </c>
      <c r="B89" s="40" t="str">
        <f ca="1">CONCATENATE(OFFSET('4択入力'!$B$2,A89,1),"")</f>
        <v>ディズニーのキャラクターで、ダッフィーのお友達の「ステラ・ルー」はどんな動物？</v>
      </c>
      <c r="C89" s="41"/>
      <c r="D89" s="41"/>
      <c r="E89" s="42"/>
      <c r="F89" s="38"/>
      <c r="G89" s="44" t="str">
        <f ca="1">IF(AND($F$1="解答表示",$F89&lt;&gt;0),IF(OFFSET('4択入力'!$H$2,A89,0)=F89,"○","×"),"")</f>
        <v/>
      </c>
      <c r="H89" s="45" t="str">
        <f ca="1">IF($F$1="解答表示",OFFSET('4択入力'!$I$2,$A89,0),"")</f>
        <v/>
      </c>
      <c r="I89" s="46">
        <f ca="1">IF(G89="○",I87+1,0)</f>
        <v>0</v>
      </c>
    </row>
    <row r="90" spans="1:9" ht="15.9" customHeight="1" thickBot="1" x14ac:dyDescent="0.25">
      <c r="A90" s="43"/>
      <c r="B90" s="5" t="str">
        <f ca="1">CONCATENATE("①",OFFSET('4択入力'!$B$2,$A89,2))</f>
        <v>①イヌ</v>
      </c>
      <c r="C90" s="6" t="str">
        <f ca="1">CONCATENATE("②",OFFSET('4択入力'!$B$2,$A89,3))</f>
        <v>②ウサギ</v>
      </c>
      <c r="D90" s="6" t="str">
        <f ca="1">CONCATENATE("③",OFFSET('4択入力'!$B$2,$A89,4))</f>
        <v>③クマ</v>
      </c>
      <c r="E90" s="7" t="str">
        <f ca="1">CONCATENATE("④",OFFSET('4択入力'!$B$2,$A89,5))</f>
        <v>④ヒツジ</v>
      </c>
      <c r="F90" s="38"/>
      <c r="G90" s="44"/>
      <c r="H90" s="45"/>
      <c r="I90" s="46"/>
    </row>
    <row r="91" spans="1:9" ht="15.9" customHeight="1" thickTop="1" x14ac:dyDescent="0.2">
      <c r="A91" s="39">
        <v>21</v>
      </c>
      <c r="B91" s="40" t="str">
        <f ca="1">CONCATENATE(OFFSET('4択入力'!$B$2,A91,1),"")</f>
        <v>名選手フェルナンド・トーレスが現在所属しているJリーグのチームは？</v>
      </c>
      <c r="C91" s="41"/>
      <c r="D91" s="41"/>
      <c r="E91" s="42"/>
      <c r="F91" s="38"/>
      <c r="G91" s="44" t="str">
        <f ca="1">IF(AND($F$1="解答表示",$F91&lt;&gt;0),IF(OFFSET('4択入力'!$H$2,A91,0)=F91,"○","×"),"")</f>
        <v/>
      </c>
      <c r="H91" s="45" t="str">
        <f ca="1">IF($F$1="解答表示",OFFSET('4択入力'!$I$2,$A91,0),"")</f>
        <v/>
      </c>
      <c r="I91" s="46">
        <f ca="1">IF(G91="○",I89+1,0)</f>
        <v>0</v>
      </c>
    </row>
    <row r="92" spans="1:9" ht="15.9" customHeight="1" x14ac:dyDescent="0.2">
      <c r="A92" s="39"/>
      <c r="B92" s="2" t="str">
        <f ca="1">CONCATENATE("①",OFFSET('4択入力'!$B$2,$A91,2))</f>
        <v>①清水エスパルス</v>
      </c>
      <c r="C92" s="3" t="str">
        <f ca="1">CONCATENATE("②",OFFSET('4択入力'!$B$2,$A91,3))</f>
        <v>②サンフレッチェ広島</v>
      </c>
      <c r="D92" s="3" t="str">
        <f ca="1">CONCATENATE("③",OFFSET('4択入力'!$B$2,$A91,4))</f>
        <v>③ヴィッセル神戸</v>
      </c>
      <c r="E92" s="4" t="str">
        <f ca="1">CONCATENATE("④",OFFSET('4択入力'!$B$2,$A91,5))</f>
        <v>④サガン鳥栖</v>
      </c>
      <c r="F92" s="38"/>
      <c r="G92" s="44"/>
      <c r="H92" s="45"/>
      <c r="I92" s="46"/>
    </row>
    <row r="93" spans="1:9" ht="15.9" customHeight="1" x14ac:dyDescent="0.2">
      <c r="A93" s="39">
        <v>22</v>
      </c>
      <c r="B93" s="40" t="str">
        <f ca="1">CONCATENATE(OFFSET('4択入力'!$B$2,A93,1),"")</f>
        <v>2022年の改正民法施行に伴い、女性が結婚できる年齢は何歳に変更される？</v>
      </c>
      <c r="C93" s="41"/>
      <c r="D93" s="41"/>
      <c r="E93" s="42"/>
      <c r="F93" s="38"/>
      <c r="G93" s="44" t="str">
        <f ca="1">IF(AND($F$1="解答表示",$F93&lt;&gt;0),IF(OFFSET('4択入力'!$H$2,A93,0)=F93,"○","×"),"")</f>
        <v/>
      </c>
      <c r="H93" s="45" t="str">
        <f ca="1">IF($F$1="解答表示",OFFSET('4択入力'!$I$2,$A93,0),"")</f>
        <v/>
      </c>
      <c r="I93" s="46">
        <f ca="1">IF(G93="○",I91+1,0)</f>
        <v>0</v>
      </c>
    </row>
    <row r="94" spans="1:9" ht="15.9" customHeight="1" x14ac:dyDescent="0.2">
      <c r="A94" s="39"/>
      <c r="B94" s="2" t="str">
        <f ca="1">CONCATENATE("①",OFFSET('4択入力'!$B$2,$A93,2))</f>
        <v>①17歳</v>
      </c>
      <c r="C94" s="3" t="str">
        <f ca="1">CONCATENATE("②",OFFSET('4択入力'!$B$2,$A93,3))</f>
        <v>②18歳</v>
      </c>
      <c r="D94" s="3" t="str">
        <f ca="1">CONCATENATE("③",OFFSET('4択入力'!$B$2,$A93,4))</f>
        <v>③19歳</v>
      </c>
      <c r="E94" s="4" t="str">
        <f ca="1">CONCATENATE("④",OFFSET('4択入力'!$B$2,$A93,5))</f>
        <v>④20歳</v>
      </c>
      <c r="F94" s="38"/>
      <c r="G94" s="44"/>
      <c r="H94" s="45"/>
      <c r="I94" s="46"/>
    </row>
    <row r="95" spans="1:9" ht="15.9" customHeight="1" x14ac:dyDescent="0.2">
      <c r="A95" s="39">
        <v>23</v>
      </c>
      <c r="B95" s="40" t="str">
        <f ca="1">CONCATENATE(OFFSET('4択入力'!$B$2,A95,1),"")</f>
        <v>アフリカ大陸北東部とアラビア半島の間に位置する、三角形の半島は？</v>
      </c>
      <c r="C95" s="41"/>
      <c r="D95" s="41"/>
      <c r="E95" s="42"/>
      <c r="F95" s="38"/>
      <c r="G95" s="44" t="str">
        <f ca="1">IF(AND($F$1="解答表示",$F95&lt;&gt;0),IF(OFFSET('4択入力'!$H$2,A95,0)=F95,"○","×"),"")</f>
        <v/>
      </c>
      <c r="H95" s="45" t="str">
        <f ca="1">IF($F$1="解答表示",OFFSET('4択入力'!$I$2,$A95,0),"")</f>
        <v/>
      </c>
      <c r="I95" s="46">
        <f ca="1">IF(G95="○",I93+1,0)</f>
        <v>0</v>
      </c>
    </row>
    <row r="96" spans="1:9" ht="15.9" customHeight="1" x14ac:dyDescent="0.2">
      <c r="A96" s="39"/>
      <c r="B96" s="2" t="str">
        <f ca="1">CONCATENATE("①",OFFSET('4択入力'!$B$2,$A95,2))</f>
        <v>①イベリア半島</v>
      </c>
      <c r="C96" s="3" t="str">
        <f ca="1">CONCATENATE("②",OFFSET('4択入力'!$B$2,$A95,3))</f>
        <v>②シナイ半島</v>
      </c>
      <c r="D96" s="3" t="str">
        <f ca="1">CONCATENATE("③",OFFSET('4択入力'!$B$2,$A95,4))</f>
        <v>③バルカン半島</v>
      </c>
      <c r="E96" s="4" t="str">
        <f ca="1">CONCATENATE("④",OFFSET('4択入力'!$B$2,$A95,5))</f>
        <v>④ユカタン半島</v>
      </c>
      <c r="F96" s="38"/>
      <c r="G96" s="44"/>
      <c r="H96" s="45"/>
      <c r="I96" s="46"/>
    </row>
    <row r="97" spans="1:9" ht="15.9" customHeight="1" x14ac:dyDescent="0.2">
      <c r="A97" s="39">
        <v>24</v>
      </c>
      <c r="B97" s="40" t="str">
        <f ca="1">CONCATENATE(OFFSET('4択入力'!$B$2,A97,1),"")</f>
        <v>NTTの３ケタ番号サービスで、「番号案内」は何番？</v>
      </c>
      <c r="C97" s="41"/>
      <c r="D97" s="41"/>
      <c r="E97" s="42"/>
      <c r="F97" s="38"/>
      <c r="G97" s="44" t="str">
        <f ca="1">IF(AND($F$1="解答表示",$F97&lt;&gt;0),IF(OFFSET('4択入力'!$H$2,A97,0)=F97,"○","×"),"")</f>
        <v/>
      </c>
      <c r="H97" s="45" t="str">
        <f ca="1">IF($F$1="解答表示",OFFSET('4択入力'!$I$2,$A97,0),"")</f>
        <v/>
      </c>
      <c r="I97" s="46">
        <f ca="1">IF(G97="○",I95+1,0)</f>
        <v>0</v>
      </c>
    </row>
    <row r="98" spans="1:9" ht="15.9" customHeight="1" x14ac:dyDescent="0.2">
      <c r="A98" s="39"/>
      <c r="B98" s="2" t="str">
        <f ca="1">CONCATENATE("①",OFFSET('4択入力'!$B$2,$A97,2))</f>
        <v>①104</v>
      </c>
      <c r="C98" s="3" t="str">
        <f ca="1">CONCATENATE("②",OFFSET('4択入力'!$B$2,$A97,3))</f>
        <v>②113</v>
      </c>
      <c r="D98" s="3" t="str">
        <f ca="1">CONCATENATE("③",OFFSET('4択入力'!$B$2,$A97,4))</f>
        <v>③114</v>
      </c>
      <c r="E98" s="4" t="str">
        <f ca="1">CONCATENATE("④",OFFSET('4択入力'!$B$2,$A97,5))</f>
        <v>④116</v>
      </c>
      <c r="F98" s="38"/>
      <c r="G98" s="44"/>
      <c r="H98" s="45"/>
      <c r="I98" s="46"/>
    </row>
    <row r="99" spans="1:9" ht="15.9" customHeight="1" x14ac:dyDescent="0.2">
      <c r="A99" s="39">
        <v>25</v>
      </c>
      <c r="B99" s="40" t="str">
        <f ca="1">CONCATENATE(OFFSET('4択入力'!$B$2,A99,1),"")</f>
        <v>グロールシュ、ハイネケンといえば、どこの国のビール？</v>
      </c>
      <c r="C99" s="41"/>
      <c r="D99" s="41"/>
      <c r="E99" s="42"/>
      <c r="F99" s="38"/>
      <c r="G99" s="44" t="str">
        <f ca="1">IF(AND($F$1="解答表示",$F99&lt;&gt;0),IF(OFFSET('4択入力'!$H$2,A99,0)=F99,"○","×"),"")</f>
        <v/>
      </c>
      <c r="H99" s="45" t="str">
        <f ca="1">IF($F$1="解答表示",OFFSET('4択入力'!$I$2,$A99,0),"")</f>
        <v/>
      </c>
      <c r="I99" s="46">
        <f ca="1">IF(G99="○",I97+1,0)</f>
        <v>0</v>
      </c>
    </row>
    <row r="100" spans="1:9" ht="15.9" customHeight="1" x14ac:dyDescent="0.2">
      <c r="A100" s="39"/>
      <c r="B100" s="2" t="str">
        <f ca="1">CONCATENATE("①",OFFSET('4択入力'!$B$2,$A99,2))</f>
        <v>①デンマーク</v>
      </c>
      <c r="C100" s="3" t="str">
        <f ca="1">CONCATENATE("②",OFFSET('4択入力'!$B$2,$A99,3))</f>
        <v>②オランダ</v>
      </c>
      <c r="D100" s="3" t="str">
        <f ca="1">CONCATENATE("③",OFFSET('4択入力'!$B$2,$A99,4))</f>
        <v>③メキシコ</v>
      </c>
      <c r="E100" s="4" t="str">
        <f ca="1">CONCATENATE("④",OFFSET('4択入力'!$B$2,$A99,5))</f>
        <v>④ドイツ</v>
      </c>
      <c r="F100" s="38"/>
      <c r="G100" s="44"/>
      <c r="H100" s="45"/>
      <c r="I100" s="46"/>
    </row>
    <row r="101" spans="1:9" ht="15.9" customHeight="1" x14ac:dyDescent="0.2">
      <c r="A101" s="39">
        <v>26</v>
      </c>
      <c r="B101" s="40" t="str">
        <f ca="1">CONCATENATE(OFFSET('4択入力'!$B$2,A101,1),"")</f>
        <v>大相撲の本場所で「中日」といったら何日目？</v>
      </c>
      <c r="C101" s="41"/>
      <c r="D101" s="41"/>
      <c r="E101" s="42"/>
      <c r="F101" s="38"/>
      <c r="G101" s="44" t="str">
        <f ca="1">IF(AND($F$1="解答表示",$F101&lt;&gt;0),IF(OFFSET('4択入力'!$H$2,A101,0)=F101,"○","×"),"")</f>
        <v/>
      </c>
      <c r="H101" s="45" t="str">
        <f ca="1">IF($F$1="解答表示",OFFSET('4択入力'!$I$2,$A101,0),"")</f>
        <v/>
      </c>
      <c r="I101" s="46">
        <f ca="1">IF(G101="○",I99+1,0)</f>
        <v>0</v>
      </c>
    </row>
    <row r="102" spans="1:9" ht="15.9" customHeight="1" x14ac:dyDescent="0.2">
      <c r="A102" s="39"/>
      <c r="B102" s="2" t="str">
        <f ca="1">CONCATENATE("①",OFFSET('4択入力'!$B$2,$A101,2))</f>
        <v>①5日目</v>
      </c>
      <c r="C102" s="3" t="str">
        <f ca="1">CONCATENATE("②",OFFSET('4択入力'!$B$2,$A101,3))</f>
        <v>②6日目</v>
      </c>
      <c r="D102" s="3" t="str">
        <f ca="1">CONCATENATE("③",OFFSET('4択入力'!$B$2,$A101,4))</f>
        <v>③7日目</v>
      </c>
      <c r="E102" s="4" t="str">
        <f ca="1">CONCATENATE("④",OFFSET('4択入力'!$B$2,$A101,5))</f>
        <v>④8日目</v>
      </c>
      <c r="F102" s="38"/>
      <c r="G102" s="44"/>
      <c r="H102" s="45"/>
      <c r="I102" s="46"/>
    </row>
    <row r="103" spans="1:9" ht="15.9" customHeight="1" x14ac:dyDescent="0.2">
      <c r="A103" s="39">
        <v>27</v>
      </c>
      <c r="B103" s="40" t="str">
        <f ca="1">CONCATENATE(OFFSET('4択入力'!$B$2,A103,1),"")</f>
        <v>日本最古の地下鉄路線である、浅草駅から渋谷駅を結ぶ東京メトロの路線は？</v>
      </c>
      <c r="C103" s="41"/>
      <c r="D103" s="41"/>
      <c r="E103" s="42"/>
      <c r="F103" s="38"/>
      <c r="G103" s="44" t="str">
        <f ca="1">IF(AND($F$1="解答表示",$F103&lt;&gt;0),IF(OFFSET('4択入力'!$H$2,A103,0)=F103,"○","×"),"")</f>
        <v/>
      </c>
      <c r="H103" s="45" t="str">
        <f ca="1">IF($F$1="解答表示",OFFSET('4択入力'!$I$2,$A103,0),"")</f>
        <v/>
      </c>
      <c r="I103" s="46">
        <f ca="1">IF(G103="○",I101+1,0)</f>
        <v>0</v>
      </c>
    </row>
    <row r="104" spans="1:9" ht="15.9" customHeight="1" x14ac:dyDescent="0.2">
      <c r="A104" s="39"/>
      <c r="B104" s="2" t="str">
        <f ca="1">CONCATENATE("①",OFFSET('4択入力'!$B$2,$A103,2))</f>
        <v>①銀座線</v>
      </c>
      <c r="C104" s="3" t="str">
        <f ca="1">CONCATENATE("②",OFFSET('4択入力'!$B$2,$A103,3))</f>
        <v>②日比谷線</v>
      </c>
      <c r="D104" s="3" t="str">
        <f ca="1">CONCATENATE("③",OFFSET('4択入力'!$B$2,$A103,4))</f>
        <v>③丸ノ内線</v>
      </c>
      <c r="E104" s="4" t="str">
        <f ca="1">CONCATENATE("④",OFFSET('4択入力'!$B$2,$A103,5))</f>
        <v>④半蔵門線</v>
      </c>
      <c r="F104" s="38"/>
      <c r="G104" s="44"/>
      <c r="H104" s="45"/>
      <c r="I104" s="46"/>
    </row>
    <row r="105" spans="1:9" ht="15.9" customHeight="1" x14ac:dyDescent="0.2">
      <c r="A105" s="39">
        <v>28</v>
      </c>
      <c r="B105" s="40" t="str">
        <f ca="1">CONCATENATE(OFFSET('4択入力'!$B$2,A105,1),"")</f>
        <v>「充実野菜」「1日分の野菜」などの野菜ジュースを販売している飲料メーカーは？</v>
      </c>
      <c r="C105" s="41"/>
      <c r="D105" s="41"/>
      <c r="E105" s="42"/>
      <c r="F105" s="38"/>
      <c r="G105" s="44" t="str">
        <f ca="1">IF(AND($F$1="解答表示",$F105&lt;&gt;0),IF(OFFSET('4択入力'!$H$2,A105,0)=F105,"○","×"),"")</f>
        <v/>
      </c>
      <c r="H105" s="45" t="str">
        <f ca="1">IF($F$1="解答表示",OFFSET('4択入力'!$I$2,$A105,0),"")</f>
        <v/>
      </c>
      <c r="I105" s="46">
        <f ca="1">IF(G105="○",I103+1,0)</f>
        <v>0</v>
      </c>
    </row>
    <row r="106" spans="1:9" ht="15.9" customHeight="1" x14ac:dyDescent="0.2">
      <c r="A106" s="39"/>
      <c r="B106" s="2" t="str">
        <f ca="1">CONCATENATE("①",OFFSET('4択入力'!$B$2,$A105,2))</f>
        <v>①キリンビバレッジ</v>
      </c>
      <c r="C106" s="3" t="str">
        <f ca="1">CONCATENATE("②",OFFSET('4択入力'!$B$2,$A105,3))</f>
        <v>②カゴメ</v>
      </c>
      <c r="D106" s="3" t="str">
        <f ca="1">CONCATENATE("③",OFFSET('4択入力'!$B$2,$A105,4))</f>
        <v>③伊藤園</v>
      </c>
      <c r="E106" s="4" t="str">
        <f ca="1">CONCATENATE("④",OFFSET('4択入力'!$B$2,$A105,5))</f>
        <v>④サントリー</v>
      </c>
      <c r="F106" s="38"/>
      <c r="G106" s="44"/>
      <c r="H106" s="45"/>
      <c r="I106" s="46"/>
    </row>
    <row r="107" spans="1:9" ht="15.9" customHeight="1" x14ac:dyDescent="0.2">
      <c r="A107" s="39">
        <v>29</v>
      </c>
      <c r="B107" s="40" t="str">
        <f ca="1">CONCATENATE(OFFSET('4択入力'!$B$2,A107,1),"")</f>
        <v>おつまみの「板わさ」といえば、どんな食べ物にわさびを添えたもの？</v>
      </c>
      <c r="C107" s="41"/>
      <c r="D107" s="41"/>
      <c r="E107" s="42"/>
      <c r="F107" s="38"/>
      <c r="G107" s="44" t="str">
        <f ca="1">IF(AND($F$1="解答表示",$F107&lt;&gt;0),IF(OFFSET('4択入力'!$H$2,A107,0)=F107,"○","×"),"")</f>
        <v/>
      </c>
      <c r="H107" s="45" t="str">
        <f ca="1">IF($F$1="解答表示",OFFSET('4択入力'!$I$2,$A107,0),"")</f>
        <v/>
      </c>
      <c r="I107" s="46">
        <f ca="1">IF(G107="○",I105+1,0)</f>
        <v>0</v>
      </c>
    </row>
    <row r="108" spans="1:9" ht="15.9" customHeight="1" x14ac:dyDescent="0.2">
      <c r="A108" s="39"/>
      <c r="B108" s="2" t="str">
        <f ca="1">CONCATENATE("①",OFFSET('4択入力'!$B$2,$A107,2))</f>
        <v>①ちくわ</v>
      </c>
      <c r="C108" s="3" t="str">
        <f ca="1">CONCATENATE("②",OFFSET('4択入力'!$B$2,$A107,3))</f>
        <v>②かまぼこ</v>
      </c>
      <c r="D108" s="3" t="str">
        <f ca="1">CONCATENATE("③",OFFSET('4択入力'!$B$2,$A107,4))</f>
        <v>③こんにゃく</v>
      </c>
      <c r="E108" s="4" t="str">
        <f ca="1">CONCATENATE("④",OFFSET('4択入力'!$B$2,$A107,5))</f>
        <v>④明太子</v>
      </c>
      <c r="F108" s="38"/>
      <c r="G108" s="44"/>
      <c r="H108" s="45"/>
      <c r="I108" s="46"/>
    </row>
    <row r="109" spans="1:9" ht="15.9" customHeight="1" x14ac:dyDescent="0.2">
      <c r="A109" s="39">
        <v>30</v>
      </c>
      <c r="B109" s="40" t="str">
        <f ca="1">CONCATENATE(OFFSET('4択入力'!$B$2,A109,1),"")</f>
        <v>クワンというズボンと共に着用する、ベトナムの民族衣装は？</v>
      </c>
      <c r="C109" s="41"/>
      <c r="D109" s="41"/>
      <c r="E109" s="42"/>
      <c r="F109" s="38"/>
      <c r="G109" s="44" t="str">
        <f ca="1">IF(AND($F$1="解答表示",$F109&lt;&gt;0),IF(OFFSET('4択入力'!$H$2,A109,0)=F109,"○","×"),"")</f>
        <v/>
      </c>
      <c r="H109" s="45" t="str">
        <f ca="1">IF($F$1="解答表示",OFFSET('4択入力'!$I$2,$A109,0),"")</f>
        <v/>
      </c>
      <c r="I109" s="46">
        <f ca="1">IF(G109="○",I107+1,0)</f>
        <v>0</v>
      </c>
    </row>
    <row r="110" spans="1:9" ht="15.9" customHeight="1" thickBot="1" x14ac:dyDescent="0.25">
      <c r="A110" s="43"/>
      <c r="B110" s="5" t="str">
        <f ca="1">CONCATENATE("①",OFFSET('4択入力'!$B$2,$A109,2))</f>
        <v>①ルバシカ</v>
      </c>
      <c r="C110" s="6" t="str">
        <f ca="1">CONCATENATE("②",OFFSET('4択入力'!$B$2,$A109,3))</f>
        <v>②キルト</v>
      </c>
      <c r="D110" s="6" t="str">
        <f ca="1">CONCATENATE("③",OFFSET('4択入力'!$B$2,$A109,4))</f>
        <v>③チョゴリ</v>
      </c>
      <c r="E110" s="7" t="str">
        <f ca="1">CONCATENATE("④",OFFSET('4択入力'!$B$2,$A109,5))</f>
        <v>④アオザイ</v>
      </c>
      <c r="F110" s="38"/>
      <c r="G110" s="44"/>
      <c r="H110" s="45"/>
      <c r="I110" s="46"/>
    </row>
    <row r="111" spans="1:9" ht="15.9" customHeight="1" thickTop="1" x14ac:dyDescent="0.2">
      <c r="A111" s="39">
        <v>31</v>
      </c>
      <c r="B111" s="40" t="str">
        <f ca="1">CONCATENATE(OFFSET('4択入力'!$B$2,A111,1),"")</f>
        <v>NHK Eテレの番組『香川照之の昆虫すごいぜ！』で、香川照之が扮している昆虫は？</v>
      </c>
      <c r="C111" s="41"/>
      <c r="D111" s="41"/>
      <c r="E111" s="42"/>
      <c r="F111" s="38"/>
      <c r="G111" s="44" t="str">
        <f ca="1">IF(AND($F$1="解答表示",$F111&lt;&gt;0),IF(OFFSET('4択入力'!$H$2,A111,0)=F111,"○","×"),"")</f>
        <v/>
      </c>
      <c r="H111" s="45" t="str">
        <f ca="1">IF($F$1="解答表示",OFFSET('4択入力'!$I$2,$A111,0),"")</f>
        <v/>
      </c>
      <c r="I111" s="46">
        <f ca="1">IF(G111="○",I109+1,0)</f>
        <v>0</v>
      </c>
    </row>
    <row r="112" spans="1:9" ht="15.9" customHeight="1" x14ac:dyDescent="0.2">
      <c r="A112" s="39"/>
      <c r="B112" s="2" t="str">
        <f ca="1">CONCATENATE("①",OFFSET('4択入力'!$B$2,$A111,2))</f>
        <v>①カマキリ</v>
      </c>
      <c r="C112" s="3" t="str">
        <f ca="1">CONCATENATE("②",OFFSET('4択入力'!$B$2,$A111,3))</f>
        <v>②トンボ</v>
      </c>
      <c r="D112" s="3" t="str">
        <f ca="1">CONCATENATE("③",OFFSET('4択入力'!$B$2,$A111,4))</f>
        <v>③セミ</v>
      </c>
      <c r="E112" s="4" t="str">
        <f ca="1">CONCATENATE("④",OFFSET('4択入力'!$B$2,$A111,5))</f>
        <v>④カブトムシ</v>
      </c>
      <c r="F112" s="38"/>
      <c r="G112" s="44"/>
      <c r="H112" s="45"/>
      <c r="I112" s="46"/>
    </row>
    <row r="113" spans="1:9" ht="15.9" customHeight="1" x14ac:dyDescent="0.2">
      <c r="A113" s="39">
        <v>32</v>
      </c>
      <c r="B113" s="40" t="str">
        <f ca="1">CONCATENATE(OFFSET('4択入力'!$B$2,A113,1),"")</f>
        <v>金足農業のエース・吉田輝星が入団したチームは？</v>
      </c>
      <c r="C113" s="41"/>
      <c r="D113" s="41"/>
      <c r="E113" s="42"/>
      <c r="F113" s="38"/>
      <c r="G113" s="44" t="str">
        <f ca="1">IF(AND($F$1="解答表示",$F113&lt;&gt;0),IF(OFFSET('4択入力'!$H$2,A113,0)=F113,"○","×"),"")</f>
        <v/>
      </c>
      <c r="H113" s="45" t="str">
        <f ca="1">IF($F$1="解答表示",OFFSET('4択入力'!$I$2,$A113,0),"")</f>
        <v/>
      </c>
      <c r="I113" s="46">
        <f ca="1">IF(G113="○",I111+1,0)</f>
        <v>0</v>
      </c>
    </row>
    <row r="114" spans="1:9" ht="15.9" customHeight="1" x14ac:dyDescent="0.2">
      <c r="A114" s="39"/>
      <c r="B114" s="2" t="str">
        <f ca="1">CONCATENATE("①",OFFSET('4択入力'!$B$2,$A113,2))</f>
        <v>①日本ハムファイターズ</v>
      </c>
      <c r="C114" s="3" t="str">
        <f ca="1">CONCATENATE("②",OFFSET('4択入力'!$B$2,$A113,3))</f>
        <v>②西武ライオンズ</v>
      </c>
      <c r="D114" s="3" t="str">
        <f ca="1">CONCATENATE("③",OFFSET('4択入力'!$B$2,$A113,4))</f>
        <v>③千葉ロッテマリーンズ</v>
      </c>
      <c r="E114" s="4" t="str">
        <f ca="1">CONCATENATE("④",OFFSET('4択入力'!$B$2,$A113,5))</f>
        <v>④福岡ソフトバンクホークス</v>
      </c>
      <c r="F114" s="38"/>
      <c r="G114" s="44"/>
      <c r="H114" s="45"/>
      <c r="I114" s="46"/>
    </row>
    <row r="115" spans="1:9" ht="15.9" customHeight="1" x14ac:dyDescent="0.2">
      <c r="A115" s="39">
        <v>33</v>
      </c>
      <c r="B115" s="40" t="str">
        <f ca="1">CONCATENATE(OFFSET('4択入力'!$B$2,A115,1),"")</f>
        <v>「愛鳥週間」や「児童福祉週間」があるのは毎年何月？</v>
      </c>
      <c r="C115" s="41"/>
      <c r="D115" s="41"/>
      <c r="E115" s="42"/>
      <c r="F115" s="38"/>
      <c r="G115" s="44" t="str">
        <f ca="1">IF(AND($F$1="解答表示",$F115&lt;&gt;0),IF(OFFSET('4択入力'!$H$2,A115,0)=F115,"○","×"),"")</f>
        <v/>
      </c>
      <c r="H115" s="45" t="str">
        <f ca="1">IF($F$1="解答表示",OFFSET('4択入力'!$I$2,$A115,0),"")</f>
        <v/>
      </c>
      <c r="I115" s="46">
        <f ca="1">IF(G115="○",I113+1,0)</f>
        <v>0</v>
      </c>
    </row>
    <row r="116" spans="1:9" ht="15.9" customHeight="1" x14ac:dyDescent="0.2">
      <c r="A116" s="39"/>
      <c r="B116" s="2" t="str">
        <f ca="1">CONCATENATE("①",OFFSET('4択入力'!$B$2,$A115,2))</f>
        <v>①4月</v>
      </c>
      <c r="C116" s="3" t="str">
        <f ca="1">CONCATENATE("②",OFFSET('4択入力'!$B$2,$A115,3))</f>
        <v>②5月</v>
      </c>
      <c r="D116" s="3" t="str">
        <f ca="1">CONCATENATE("③",OFFSET('4択入力'!$B$2,$A115,4))</f>
        <v>③6月</v>
      </c>
      <c r="E116" s="4" t="str">
        <f ca="1">CONCATENATE("④",OFFSET('4択入力'!$B$2,$A115,5))</f>
        <v>④7月</v>
      </c>
      <c r="F116" s="38"/>
      <c r="G116" s="44"/>
      <c r="H116" s="45"/>
      <c r="I116" s="46"/>
    </row>
    <row r="117" spans="1:9" ht="15.9" customHeight="1" x14ac:dyDescent="0.2">
      <c r="A117" s="39">
        <v>34</v>
      </c>
      <c r="B117" s="40" t="str">
        <f ca="1">CONCATENATE(OFFSET('4択入力'!$B$2,A117,1),"")</f>
        <v>『欽ちゃん＆香取慎吾の全日本仮装大賞』の現在のルールで、合格となるのは何点以上？</v>
      </c>
      <c r="C117" s="41"/>
      <c r="D117" s="41"/>
      <c r="E117" s="42"/>
      <c r="F117" s="38"/>
      <c r="G117" s="44" t="str">
        <f ca="1">IF(AND($F$1="解答表示",$F117&lt;&gt;0),IF(OFFSET('4択入力'!$H$2,A117,0)=F117,"○","×"),"")</f>
        <v/>
      </c>
      <c r="H117" s="45" t="str">
        <f ca="1">IF($F$1="解答表示",OFFSET('4択入力'!$I$2,$A117,0),"")</f>
        <v/>
      </c>
      <c r="I117" s="46">
        <f ca="1">IF(G117="○",I115+1,0)</f>
        <v>0</v>
      </c>
    </row>
    <row r="118" spans="1:9" ht="15.9" customHeight="1" x14ac:dyDescent="0.2">
      <c r="A118" s="39"/>
      <c r="B118" s="2" t="str">
        <f ca="1">CONCATENATE("①",OFFSET('4択入力'!$B$2,$A117,2))</f>
        <v>①12点</v>
      </c>
      <c r="C118" s="3" t="str">
        <f ca="1">CONCATENATE("②",OFFSET('4択入力'!$B$2,$A117,3))</f>
        <v>②15点</v>
      </c>
      <c r="D118" s="3" t="str">
        <f ca="1">CONCATENATE("③",OFFSET('4択入力'!$B$2,$A117,4))</f>
        <v>③16点</v>
      </c>
      <c r="E118" s="4" t="str">
        <f ca="1">CONCATENATE("④",OFFSET('4択入力'!$B$2,$A117,5))</f>
        <v>④18点</v>
      </c>
      <c r="F118" s="38"/>
      <c r="G118" s="44"/>
      <c r="H118" s="45"/>
      <c r="I118" s="46"/>
    </row>
    <row r="119" spans="1:9" ht="15.9" customHeight="1" x14ac:dyDescent="0.2">
      <c r="A119" s="39">
        <v>35</v>
      </c>
      <c r="B119" s="40" t="str">
        <f ca="1">CONCATENATE(OFFSET('4択入力'!$B$2,A119,1),"")</f>
        <v>民法によると、自分から見て従兄弟は何親等？</v>
      </c>
      <c r="C119" s="41"/>
      <c r="D119" s="41"/>
      <c r="E119" s="42"/>
      <c r="F119" s="38"/>
      <c r="G119" s="44" t="str">
        <f ca="1">IF(AND($F$1="解答表示",$F119&lt;&gt;0),IF(OFFSET('4択入力'!$H$2,A119,0)=F119,"○","×"),"")</f>
        <v/>
      </c>
      <c r="H119" s="45" t="str">
        <f ca="1">IF($F$1="解答表示",OFFSET('4択入力'!$I$2,$A119,0),"")</f>
        <v/>
      </c>
      <c r="I119" s="46">
        <f ca="1">IF(G119="○",I117+1,0)</f>
        <v>0</v>
      </c>
    </row>
    <row r="120" spans="1:9" ht="15.9" customHeight="1" thickBot="1" x14ac:dyDescent="0.25">
      <c r="A120" s="43"/>
      <c r="B120" s="5" t="str">
        <f ca="1">CONCATENATE("①",OFFSET('4択入力'!$B$2,$A119,2))</f>
        <v>①2親等</v>
      </c>
      <c r="C120" s="6" t="str">
        <f ca="1">CONCATENATE("②",OFFSET('4択入力'!$B$2,$A119,3))</f>
        <v>②3親等</v>
      </c>
      <c r="D120" s="6" t="str">
        <f ca="1">CONCATENATE("③",OFFSET('4択入力'!$B$2,$A119,4))</f>
        <v>③4親等</v>
      </c>
      <c r="E120" s="7" t="str">
        <f ca="1">CONCATENATE("④",OFFSET('4択入力'!$B$2,$A119,5))</f>
        <v>④5親等</v>
      </c>
      <c r="F120" s="38"/>
      <c r="G120" s="44"/>
      <c r="H120" s="45"/>
      <c r="I120" s="46"/>
    </row>
    <row r="121" spans="1:9" ht="15.9" customHeight="1" thickTop="1" x14ac:dyDescent="0.2">
      <c r="A121" s="39">
        <v>36</v>
      </c>
      <c r="B121" s="40" t="str">
        <f ca="1">CONCATENATE(OFFSET('4択入力'!$B$2,A121,1),"")</f>
        <v>「封印切」の段が特に有名な、梅川と忠兵衛の悲恋を描いた近松門左衛門による人形浄瑠璃は？</v>
      </c>
      <c r="C121" s="41"/>
      <c r="D121" s="41"/>
      <c r="E121" s="42"/>
      <c r="F121" s="38"/>
      <c r="G121" s="44" t="str">
        <f ca="1">IF(AND($F$1="解答表示",$F121&lt;&gt;0),IF(OFFSET('4択入力'!$H$2,A121,0)=F121,"○","×"),"")</f>
        <v/>
      </c>
      <c r="H121" s="45" t="str">
        <f ca="1">IF($F$1="解答表示",OFFSET('4択入力'!$I$2,$A121,0),"")</f>
        <v/>
      </c>
      <c r="I121" s="46">
        <f ca="1">IF(G121="○",I119+1,0)</f>
        <v>0</v>
      </c>
    </row>
    <row r="122" spans="1:9" ht="15.9" customHeight="1" x14ac:dyDescent="0.2">
      <c r="A122" s="39"/>
      <c r="B122" s="2" t="str">
        <f ca="1">CONCATENATE("①",OFFSET('4択入力'!$B$2,$A121,2))</f>
        <v>①『冥途の飛脚』</v>
      </c>
      <c r="C122" s="3" t="str">
        <f ca="1">CONCATENATE("②",OFFSET('4択入力'!$B$2,$A121,3))</f>
        <v>②『心中天網島』</v>
      </c>
      <c r="D122" s="3" t="str">
        <f ca="1">CONCATENATE("③",OFFSET('4択入力'!$B$2,$A121,4))</f>
        <v>③『女殺油地獄』</v>
      </c>
      <c r="E122" s="4" t="str">
        <f ca="1">CONCATENATE("④",OFFSET('4択入力'!$B$2,$A121,5))</f>
        <v>④『国性爺合戦』</v>
      </c>
      <c r="F122" s="38"/>
      <c r="G122" s="44"/>
      <c r="H122" s="45"/>
      <c r="I122" s="46"/>
    </row>
    <row r="123" spans="1:9" ht="15.9" customHeight="1" x14ac:dyDescent="0.2">
      <c r="A123" s="39">
        <v>37</v>
      </c>
      <c r="B123" s="40" t="str">
        <f ca="1">CONCATENATE(OFFSET('4択入力'!$B$2,A123,1),"")</f>
        <v>一般的なポケットビリヤードにおいて、１番ボールの色は何色？</v>
      </c>
      <c r="C123" s="41"/>
      <c r="D123" s="41"/>
      <c r="E123" s="42"/>
      <c r="F123" s="38"/>
      <c r="G123" s="44" t="str">
        <f ca="1">IF(AND($F$1="解答表示",$F123&lt;&gt;0),IF(OFFSET('4択入力'!$H$2,A123,0)=F123,"○","×"),"")</f>
        <v/>
      </c>
      <c r="H123" s="45" t="str">
        <f ca="1">IF($F$1="解答表示",OFFSET('4択入力'!$I$2,$A123,0),"")</f>
        <v/>
      </c>
      <c r="I123" s="46">
        <f ca="1">IF(G123="○",I121+1,0)</f>
        <v>0</v>
      </c>
    </row>
    <row r="124" spans="1:9" ht="15.9" customHeight="1" x14ac:dyDescent="0.2">
      <c r="A124" s="39"/>
      <c r="B124" s="2" t="str">
        <f ca="1">CONCATENATE("①",OFFSET('4択入力'!$B$2,$A123,2))</f>
        <v>①赤色</v>
      </c>
      <c r="C124" s="3" t="str">
        <f ca="1">CONCATENATE("②",OFFSET('4択入力'!$B$2,$A123,3))</f>
        <v>②青色</v>
      </c>
      <c r="D124" s="3" t="str">
        <f ca="1">CONCATENATE("③",OFFSET('4択入力'!$B$2,$A123,4))</f>
        <v>③黄色</v>
      </c>
      <c r="E124" s="4" t="str">
        <f ca="1">CONCATENATE("④",OFFSET('4択入力'!$B$2,$A123,5))</f>
        <v>④緑色</v>
      </c>
      <c r="F124" s="38"/>
      <c r="G124" s="44"/>
      <c r="H124" s="45"/>
      <c r="I124" s="46"/>
    </row>
    <row r="125" spans="1:9" ht="15.9" customHeight="1" x14ac:dyDescent="0.2">
      <c r="A125" s="39">
        <v>38</v>
      </c>
      <c r="B125" s="40" t="str">
        <f ca="1">CONCATENATE(OFFSET('4択入力'!$B$2,A125,1),"")</f>
        <v>モーツァルトの『イドメネオ』のように、神話や古典悲劇を題材にとった「正歌劇」のことを何という？</v>
      </c>
      <c r="C125" s="41"/>
      <c r="D125" s="41"/>
      <c r="E125" s="42"/>
      <c r="F125" s="38"/>
      <c r="G125" s="44" t="str">
        <f ca="1">IF(AND($F$1="解答表示",$F125&lt;&gt;0),IF(OFFSET('4択入力'!$H$2,A125,0)=F125,"○","×"),"")</f>
        <v/>
      </c>
      <c r="H125" s="45" t="str">
        <f ca="1">IF($F$1="解答表示",OFFSET('4択入力'!$I$2,$A125,0),"")</f>
        <v/>
      </c>
      <c r="I125" s="46">
        <f ca="1">IF(G125="○",I123+1,0)</f>
        <v>0</v>
      </c>
    </row>
    <row r="126" spans="1:9" ht="15.9" customHeight="1" x14ac:dyDescent="0.2">
      <c r="A126" s="39"/>
      <c r="B126" s="2" t="str">
        <f ca="1">CONCATENATE("①",OFFSET('4択入力'!$B$2,$A125,2))</f>
        <v>①オペラ・ヴェリズモ</v>
      </c>
      <c r="C126" s="3" t="str">
        <f ca="1">CONCATENATE("②",OFFSET('4択入力'!$B$2,$A125,3))</f>
        <v>②オペラ・コミーク</v>
      </c>
      <c r="D126" s="3" t="str">
        <f ca="1">CONCATENATE("③",OFFSET('4択入力'!$B$2,$A125,4))</f>
        <v>③オペラ・セリア</v>
      </c>
      <c r="E126" s="4" t="str">
        <f ca="1">CONCATENATE("④",OFFSET('4択入力'!$B$2,$A125,5))</f>
        <v>④オペラ・ブッファ</v>
      </c>
      <c r="F126" s="38"/>
      <c r="G126" s="44"/>
      <c r="H126" s="45"/>
      <c r="I126" s="46"/>
    </row>
    <row r="127" spans="1:9" ht="15.9" customHeight="1" x14ac:dyDescent="0.2">
      <c r="A127" s="39">
        <v>39</v>
      </c>
      <c r="B127" s="40" t="str">
        <f ca="1">CONCATENATE(OFFSET('4択入力'!$B$2,A127,1),"")</f>
        <v>諸国民戦争に敗れたナポレオンが流された島は？</v>
      </c>
      <c r="C127" s="41"/>
      <c r="D127" s="41"/>
      <c r="E127" s="42"/>
      <c r="F127" s="38"/>
      <c r="G127" s="44" t="str">
        <f ca="1">IF(AND($F$1="解答表示",$F127&lt;&gt;0),IF(OFFSET('4択入力'!$H$2,A127,0)=F127,"○","×"),"")</f>
        <v/>
      </c>
      <c r="H127" s="45" t="str">
        <f ca="1">IF($F$1="解答表示",OFFSET('4択入力'!$I$2,$A127,0),"")</f>
        <v/>
      </c>
      <c r="I127" s="46">
        <f ca="1">IF(G127="○",I125+1,0)</f>
        <v>0</v>
      </c>
    </row>
    <row r="128" spans="1:9" ht="15.9" customHeight="1" x14ac:dyDescent="0.2">
      <c r="A128" s="39"/>
      <c r="B128" s="2" t="str">
        <f ca="1">CONCATENATE("①",OFFSET('4択入力'!$B$2,$A127,2))</f>
        <v>①マジョルカ島</v>
      </c>
      <c r="C128" s="3" t="str">
        <f ca="1">CONCATENATE("②",OFFSET('4択入力'!$B$2,$A127,3))</f>
        <v>②コルシカ島</v>
      </c>
      <c r="D128" s="3" t="str">
        <f ca="1">CONCATENATE("③",OFFSET('4択入力'!$B$2,$A127,4))</f>
        <v>③エルバ島</v>
      </c>
      <c r="E128" s="4" t="str">
        <f ca="1">CONCATENATE("④",OFFSET('4択入力'!$B$2,$A127,5))</f>
        <v>④セントヘレナ島</v>
      </c>
      <c r="F128" s="38"/>
      <c r="G128" s="44"/>
      <c r="H128" s="45"/>
      <c r="I128" s="46"/>
    </row>
    <row r="129" spans="1:9" ht="15.9" customHeight="1" x14ac:dyDescent="0.2">
      <c r="A129" s="39">
        <v>40</v>
      </c>
      <c r="B129" s="40" t="str">
        <f ca="1">CONCATENATE(OFFSET('4択入力'!$B$2,A129,1),"")</f>
        <v>繊細・優雅な装飾性を特徴とする、サンスーシ宮殿に代表される18世紀フランスの装飾様式は？</v>
      </c>
      <c r="C129" s="41"/>
      <c r="D129" s="41"/>
      <c r="E129" s="42"/>
      <c r="F129" s="38"/>
      <c r="G129" s="44" t="str">
        <f ca="1">IF(AND($F$1="解答表示",$F129&lt;&gt;0),IF(OFFSET('4択入力'!$H$2,A129,0)=F129,"○","×"),"")</f>
        <v/>
      </c>
      <c r="H129" s="45" t="str">
        <f ca="1">IF($F$1="解答表示",OFFSET('4択入力'!$I$2,$A129,0),"")</f>
        <v/>
      </c>
      <c r="I129" s="46">
        <f ca="1">IF(G129="○",I127+1,0)</f>
        <v>0</v>
      </c>
    </row>
    <row r="130" spans="1:9" ht="15.9" customHeight="1" thickBot="1" x14ac:dyDescent="0.25">
      <c r="A130" s="43"/>
      <c r="B130" s="5" t="str">
        <f ca="1">CONCATENATE("①",OFFSET('4択入力'!$B$2,$A129,2))</f>
        <v>①バロック</v>
      </c>
      <c r="C130" s="6" t="str">
        <f ca="1">CONCATENATE("②",OFFSET('4択入力'!$B$2,$A129,3))</f>
        <v>②ロマネスク</v>
      </c>
      <c r="D130" s="6" t="str">
        <f ca="1">CONCATENATE("③",OFFSET('4択入力'!$B$2,$A129,4))</f>
        <v>③ゴシック</v>
      </c>
      <c r="E130" s="7" t="str">
        <f ca="1">CONCATENATE("④",OFFSET('4択入力'!$B$2,$A129,5))</f>
        <v>④ロココ</v>
      </c>
      <c r="F130" s="38"/>
      <c r="G130" s="44"/>
      <c r="H130" s="45"/>
      <c r="I130" s="46"/>
    </row>
    <row r="131" spans="1:9" ht="15.9" customHeight="1" thickTop="1" x14ac:dyDescent="0.2">
      <c r="A131" s="39">
        <v>41</v>
      </c>
      <c r="B131" s="40" t="str">
        <f ca="1">CONCATENATE(OFFSET('4択入力'!$B$2,A131,1),"")</f>
        <v>国際度量衡総会によって新たに定められた「キログラム」の定義に使われる定数は？</v>
      </c>
      <c r="C131" s="41"/>
      <c r="D131" s="41"/>
      <c r="E131" s="42"/>
      <c r="F131" s="38"/>
      <c r="G131" s="44" t="str">
        <f ca="1">IF(AND($F$1="解答表示",$F131&lt;&gt;0),IF(OFFSET('4択入力'!$H$2,A131,0)=F131,"○","×"),"")</f>
        <v/>
      </c>
      <c r="H131" s="45" t="str">
        <f ca="1">IF($F$1="解答表示",OFFSET('4択入力'!$I$2,$A131,0),"")</f>
        <v/>
      </c>
      <c r="I131" s="46">
        <f ca="1">IF(G131="○",I129+1,0)</f>
        <v>0</v>
      </c>
    </row>
    <row r="132" spans="1:9" ht="15.9" customHeight="1" x14ac:dyDescent="0.2">
      <c r="A132" s="39"/>
      <c r="B132" s="2" t="str">
        <f ca="1">CONCATENATE("①",OFFSET('4択入力'!$B$2,$A131,2))</f>
        <v>①アボガドロ定数</v>
      </c>
      <c r="C132" s="3" t="str">
        <f ca="1">CONCATENATE("②",OFFSET('4択入力'!$B$2,$A131,3))</f>
        <v>②ボルツマン定数</v>
      </c>
      <c r="D132" s="3" t="str">
        <f ca="1">CONCATENATE("③",OFFSET('4択入力'!$B$2,$A131,4))</f>
        <v>③プランク定数</v>
      </c>
      <c r="E132" s="4" t="str">
        <f ca="1">CONCATENATE("④",OFFSET('4択入力'!$B$2,$A131,5))</f>
        <v>④ディラック定数</v>
      </c>
      <c r="F132" s="38"/>
      <c r="G132" s="44"/>
      <c r="H132" s="45"/>
      <c r="I132" s="46"/>
    </row>
    <row r="133" spans="1:9" ht="15.9" customHeight="1" x14ac:dyDescent="0.2">
      <c r="A133" s="39">
        <v>42</v>
      </c>
      <c r="B133" s="40" t="str">
        <f ca="1">CONCATENATE(OFFSET('4択入力'!$B$2,A133,1),"")</f>
        <v>十六夜の次の日にあたる旧暦17日ごろの月のことを何という？</v>
      </c>
      <c r="C133" s="41"/>
      <c r="D133" s="41"/>
      <c r="E133" s="42"/>
      <c r="F133" s="38"/>
      <c r="G133" s="44" t="str">
        <f ca="1">IF(AND($F$1="解答表示",$F133&lt;&gt;0),IF(OFFSET('4択入力'!$H$2,A133,0)=F133,"○","×"),"")</f>
        <v/>
      </c>
      <c r="H133" s="45" t="str">
        <f ca="1">IF($F$1="解答表示",OFFSET('4択入力'!$I$2,$A133,0),"")</f>
        <v/>
      </c>
      <c r="I133" s="46">
        <f ca="1">IF(G133="○",I131+1,0)</f>
        <v>0</v>
      </c>
    </row>
    <row r="134" spans="1:9" ht="15.9" customHeight="1" x14ac:dyDescent="0.2">
      <c r="A134" s="39"/>
      <c r="B134" s="2" t="str">
        <f ca="1">CONCATENATE("①",OFFSET('4択入力'!$B$2,$A133,2))</f>
        <v>①居待月</v>
      </c>
      <c r="C134" s="3" t="str">
        <f ca="1">CONCATENATE("②",OFFSET('4択入力'!$B$2,$A133,3))</f>
        <v>②立待月</v>
      </c>
      <c r="D134" s="3" t="str">
        <f ca="1">CONCATENATE("③",OFFSET('4択入力'!$B$2,$A133,4))</f>
        <v>③寝待月</v>
      </c>
      <c r="E134" s="4" t="str">
        <f ca="1">CONCATENATE("④",OFFSET('4択入力'!$B$2,$A133,5))</f>
        <v>④更待月</v>
      </c>
      <c r="F134" s="38"/>
      <c r="G134" s="44"/>
      <c r="H134" s="45"/>
      <c r="I134" s="46"/>
    </row>
    <row r="135" spans="1:9" ht="15.9" customHeight="1" x14ac:dyDescent="0.2">
      <c r="A135" s="39">
        <v>43</v>
      </c>
      <c r="B135" s="40" t="str">
        <f ca="1">CONCATENATE(OFFSET('4択入力'!$B$2,A135,1),"")</f>
        <v>210mm×297mmの紙のサイズは？</v>
      </c>
      <c r="C135" s="41"/>
      <c r="D135" s="41"/>
      <c r="E135" s="42"/>
      <c r="F135" s="38"/>
      <c r="G135" s="44" t="str">
        <f ca="1">IF(AND($F$1="解答表示",$F135&lt;&gt;0),IF(OFFSET('4択入力'!$H$2,A135,0)=F135,"○","×"),"")</f>
        <v/>
      </c>
      <c r="H135" s="45" t="str">
        <f ca="1">IF($F$1="解答表示",OFFSET('4択入力'!$I$2,$A135,0),"")</f>
        <v/>
      </c>
      <c r="I135" s="46">
        <f ca="1">IF(G135="○",I133+1,0)</f>
        <v>0</v>
      </c>
    </row>
    <row r="136" spans="1:9" ht="15.9" customHeight="1" x14ac:dyDescent="0.2">
      <c r="A136" s="39"/>
      <c r="B136" s="2" t="str">
        <f ca="1">CONCATENATE("①",OFFSET('4択入力'!$B$2,$A135,2))</f>
        <v>①A3</v>
      </c>
      <c r="C136" s="3" t="str">
        <f ca="1">CONCATENATE("②",OFFSET('4択入力'!$B$2,$A135,3))</f>
        <v>②A4</v>
      </c>
      <c r="D136" s="3" t="str">
        <f ca="1">CONCATENATE("③",OFFSET('4択入力'!$B$2,$A135,4))</f>
        <v>③B4</v>
      </c>
      <c r="E136" s="4" t="str">
        <f ca="1">CONCATENATE("④",OFFSET('4択入力'!$B$2,$A135,5))</f>
        <v>④B5</v>
      </c>
      <c r="F136" s="38"/>
      <c r="G136" s="44"/>
      <c r="H136" s="45"/>
      <c r="I136" s="46"/>
    </row>
    <row r="137" spans="1:9" ht="15.9" customHeight="1" x14ac:dyDescent="0.2">
      <c r="A137" s="39">
        <v>44</v>
      </c>
      <c r="B137" s="40" t="str">
        <f ca="1">CONCATENATE(OFFSET('4択入力'!$B$2,A137,1),"")</f>
        <v>黒澤明監督の映画『乱』のモチーフとなった、シェイクスピアの戯曲は？</v>
      </c>
      <c r="C137" s="41"/>
      <c r="D137" s="41"/>
      <c r="E137" s="42"/>
      <c r="F137" s="38"/>
      <c r="G137" s="44" t="str">
        <f ca="1">IF(AND($F$1="解答表示",$F137&lt;&gt;0),IF(OFFSET('4択入力'!$H$2,A137,0)=F137,"○","×"),"")</f>
        <v/>
      </c>
      <c r="H137" s="45" t="str">
        <f ca="1">IF($F$1="解答表示",OFFSET('4択入力'!$I$2,$A137,0),"")</f>
        <v/>
      </c>
      <c r="I137" s="46">
        <f ca="1">IF(G137="○",I135+1,0)</f>
        <v>0</v>
      </c>
    </row>
    <row r="138" spans="1:9" ht="15.9" customHeight="1" x14ac:dyDescent="0.2">
      <c r="A138" s="39"/>
      <c r="B138" s="2" t="str">
        <f ca="1">CONCATENATE("①",OFFSET('4択入力'!$B$2,$A137,2))</f>
        <v>①『ハムレット』</v>
      </c>
      <c r="C138" s="3" t="str">
        <f ca="1">CONCATENATE("②",OFFSET('4択入力'!$B$2,$A137,3))</f>
        <v>②『オセロー』</v>
      </c>
      <c r="D138" s="3" t="str">
        <f ca="1">CONCATENATE("③",OFFSET('4択入力'!$B$2,$A137,4))</f>
        <v>③『リア王』</v>
      </c>
      <c r="E138" s="4" t="str">
        <f ca="1">CONCATENATE("④",OFFSET('4択入力'!$B$2,$A137,5))</f>
        <v>④『マクベス』</v>
      </c>
      <c r="F138" s="38"/>
      <c r="G138" s="44"/>
      <c r="H138" s="45"/>
      <c r="I138" s="46"/>
    </row>
    <row r="139" spans="1:9" ht="15.9" customHeight="1" x14ac:dyDescent="0.2">
      <c r="A139" s="39">
        <v>45</v>
      </c>
      <c r="B139" s="40" t="str">
        <f ca="1">CONCATENATE(OFFSET('4択入力'!$B$2,A139,1),"")</f>
        <v>今年のラグビーワールドカップで決勝戦が行われるのは？</v>
      </c>
      <c r="C139" s="41"/>
      <c r="D139" s="41"/>
      <c r="E139" s="42"/>
      <c r="F139" s="38"/>
      <c r="G139" s="44" t="str">
        <f ca="1">IF(AND($F$1="解答表示",$F139&lt;&gt;0),IF(OFFSET('4択入力'!$H$2,A139,0)=F139,"○","×"),"")</f>
        <v/>
      </c>
      <c r="H139" s="45" t="str">
        <f ca="1">IF($F$1="解答表示",OFFSET('4択入力'!$I$2,$A139,0),"")</f>
        <v/>
      </c>
      <c r="I139" s="46">
        <f ca="1">IF(G139="○",I137+1,0)</f>
        <v>0</v>
      </c>
    </row>
    <row r="140" spans="1:9" ht="15.9" customHeight="1" thickBot="1" x14ac:dyDescent="0.25">
      <c r="A140" s="43"/>
      <c r="B140" s="5" t="str">
        <f ca="1">CONCATENATE("①",OFFSET('4択入力'!$B$2,$A139,2))</f>
        <v>①東京スタジアム</v>
      </c>
      <c r="C140" s="6" t="str">
        <f ca="1">CONCATENATE("②",OFFSET('4択入力'!$B$2,$A139,3))</f>
        <v>②日産スタジアム</v>
      </c>
      <c r="D140" s="6" t="str">
        <f ca="1">CONCATENATE("③",OFFSET('4択入力'!$B$2,$A139,4))</f>
        <v>③豊田スタジアム</v>
      </c>
      <c r="E140" s="7" t="str">
        <f ca="1">CONCATENATE("④",OFFSET('4択入力'!$B$2,$A139,5))</f>
        <v>④花園ラグビー場</v>
      </c>
      <c r="F140" s="38"/>
      <c r="G140" s="44"/>
      <c r="H140" s="45"/>
      <c r="I140" s="46"/>
    </row>
    <row r="141" spans="1:9" ht="15.9" customHeight="1" thickTop="1" x14ac:dyDescent="0.2">
      <c r="A141" s="39">
        <v>46</v>
      </c>
      <c r="B141" s="40" t="str">
        <f ca="1">CONCATENATE(OFFSET('4択入力'!$B$2,A141,1),"")</f>
        <v>チャップリン主演の映画『独裁者』で、独裁者と瓜二つである男の職業は？</v>
      </c>
      <c r="C141" s="41"/>
      <c r="D141" s="41"/>
      <c r="E141" s="42"/>
      <c r="F141" s="38"/>
      <c r="G141" s="44" t="str">
        <f ca="1">IF(AND($F$1="解答表示",$F141&lt;&gt;0),IF(OFFSET('4択入力'!$H$2,A141,0)=F141,"○","×"),"")</f>
        <v/>
      </c>
      <c r="H141" s="45" t="str">
        <f ca="1">IF($F$1="解答表示",OFFSET('4択入力'!$I$2,$A141,0),"")</f>
        <v/>
      </c>
      <c r="I141" s="46">
        <f ca="1">IF(G141="○",I139+1,0)</f>
        <v>0</v>
      </c>
    </row>
    <row r="142" spans="1:9" ht="15.9" customHeight="1" x14ac:dyDescent="0.2">
      <c r="A142" s="39"/>
      <c r="B142" s="2" t="str">
        <f ca="1">CONCATENATE("①",OFFSET('4択入力'!$B$2,$A141,2))</f>
        <v>①床屋</v>
      </c>
      <c r="C142" s="3" t="str">
        <f ca="1">CONCATENATE("②",OFFSET('4択入力'!$B$2,$A141,3))</f>
        <v>②郵便屋</v>
      </c>
      <c r="D142" s="3" t="str">
        <f ca="1">CONCATENATE("③",OFFSET('4択入力'!$B$2,$A141,4))</f>
        <v>③牛乳屋</v>
      </c>
      <c r="E142" s="4" t="str">
        <f ca="1">CONCATENATE("④",OFFSET('4択入力'!$B$2,$A141,5))</f>
        <v>④警察官</v>
      </c>
      <c r="F142" s="38"/>
      <c r="G142" s="44"/>
      <c r="H142" s="45"/>
      <c r="I142" s="46"/>
    </row>
    <row r="143" spans="1:9" ht="15.9" customHeight="1" x14ac:dyDescent="0.2">
      <c r="A143" s="39">
        <v>47</v>
      </c>
      <c r="B143" s="40" t="str">
        <f ca="1">CONCATENATE(OFFSET('4択入力'!$B$2,A143,1),"")</f>
        <v>日本のAMラジオの周波数は、何kHzごとに設定されている？</v>
      </c>
      <c r="C143" s="41"/>
      <c r="D143" s="41"/>
      <c r="E143" s="42"/>
      <c r="F143" s="38"/>
      <c r="G143" s="44" t="str">
        <f ca="1">IF(AND($F$1="解答表示",$F143&lt;&gt;0),IF(OFFSET('4択入力'!$H$2,A143,0)=F143,"○","×"),"")</f>
        <v/>
      </c>
      <c r="H143" s="45" t="str">
        <f ca="1">IF($F$1="解答表示",OFFSET('4択入力'!$I$2,$A143,0),"")</f>
        <v/>
      </c>
      <c r="I143" s="46">
        <f ca="1">IF(G143="○",I141+1,0)</f>
        <v>0</v>
      </c>
    </row>
    <row r="144" spans="1:9" ht="15.9" customHeight="1" x14ac:dyDescent="0.2">
      <c r="A144" s="39"/>
      <c r="B144" s="2" t="str">
        <f ca="1">CONCATENATE("①",OFFSET('4択入力'!$B$2,$A143,2))</f>
        <v>①6kHz</v>
      </c>
      <c r="C144" s="3" t="str">
        <f ca="1">CONCATENATE("②",OFFSET('4択入力'!$B$2,$A143,3))</f>
        <v>②7kHz</v>
      </c>
      <c r="D144" s="3" t="str">
        <f ca="1">CONCATENATE("③",OFFSET('4択入力'!$B$2,$A143,4))</f>
        <v>③8kHz</v>
      </c>
      <c r="E144" s="4" t="str">
        <f ca="1">CONCATENATE("④",OFFSET('4択入力'!$B$2,$A143,5))</f>
        <v>④9kHz</v>
      </c>
      <c r="F144" s="38"/>
      <c r="G144" s="44"/>
      <c r="H144" s="45"/>
      <c r="I144" s="46"/>
    </row>
    <row r="145" spans="1:9" ht="15.9" customHeight="1" x14ac:dyDescent="0.2">
      <c r="A145" s="39">
        <v>48</v>
      </c>
      <c r="B145" s="40" t="str">
        <f ca="1">CONCATENATE(OFFSET('4択入力'!$B$2,A145,1),"")</f>
        <v>日本において、統一地方選挙は何年に一度行われる？</v>
      </c>
      <c r="C145" s="41"/>
      <c r="D145" s="41"/>
      <c r="E145" s="42"/>
      <c r="F145" s="38"/>
      <c r="G145" s="44" t="str">
        <f ca="1">IF(AND($F$1="解答表示",$F145&lt;&gt;0),IF(OFFSET('4択入力'!$H$2,A145,0)=F145,"○","×"),"")</f>
        <v/>
      </c>
      <c r="H145" s="45" t="str">
        <f ca="1">IF($F$1="解答表示",OFFSET('4択入力'!$I$2,$A145,0),"")</f>
        <v/>
      </c>
      <c r="I145" s="46">
        <f ca="1">IF(G145="○",I143+1,0)</f>
        <v>0</v>
      </c>
    </row>
    <row r="146" spans="1:9" ht="15.9" customHeight="1" x14ac:dyDescent="0.2">
      <c r="A146" s="39"/>
      <c r="B146" s="2" t="str">
        <f ca="1">CONCATENATE("①",OFFSET('4択入力'!$B$2,$A145,2))</f>
        <v>①3年</v>
      </c>
      <c r="C146" s="3" t="str">
        <f ca="1">CONCATENATE("②",OFFSET('4択入力'!$B$2,$A145,3))</f>
        <v>②4年</v>
      </c>
      <c r="D146" s="3" t="str">
        <f ca="1">CONCATENATE("③",OFFSET('4択入力'!$B$2,$A145,4))</f>
        <v>③5年</v>
      </c>
      <c r="E146" s="4" t="str">
        <f ca="1">CONCATENATE("④",OFFSET('4択入力'!$B$2,$A145,5))</f>
        <v>④6年</v>
      </c>
      <c r="F146" s="38"/>
      <c r="G146" s="44"/>
      <c r="H146" s="45"/>
      <c r="I146" s="46"/>
    </row>
    <row r="147" spans="1:9" ht="15.9" customHeight="1" x14ac:dyDescent="0.2">
      <c r="A147" s="39">
        <v>49</v>
      </c>
      <c r="B147" s="40" t="str">
        <f ca="1">CONCATENATE(OFFSET('4択入力'!$B$2,A147,1),"")</f>
        <v>サッカー施設の「Jヴィレッジ」が位置する都道府県は？</v>
      </c>
      <c r="C147" s="41"/>
      <c r="D147" s="41"/>
      <c r="E147" s="42"/>
      <c r="F147" s="38"/>
      <c r="G147" s="44" t="str">
        <f ca="1">IF(AND($F$1="解答表示",$F147&lt;&gt;0),IF(OFFSET('4択入力'!$H$2,A147,0)=F147,"○","×"),"")</f>
        <v/>
      </c>
      <c r="H147" s="45" t="str">
        <f ca="1">IF($F$1="解答表示",OFFSET('4択入力'!$I$2,$A147,0),"")</f>
        <v/>
      </c>
      <c r="I147" s="46">
        <f ca="1">IF(G147="○",I145+1,0)</f>
        <v>0</v>
      </c>
    </row>
    <row r="148" spans="1:9" ht="15.9" customHeight="1" x14ac:dyDescent="0.2">
      <c r="A148" s="39"/>
      <c r="B148" s="2" t="str">
        <f ca="1">CONCATENATE("①",OFFSET('4択入力'!$B$2,$A147,2))</f>
        <v>①青森県</v>
      </c>
      <c r="C148" s="3" t="str">
        <f ca="1">CONCATENATE("②",OFFSET('4択入力'!$B$2,$A147,3))</f>
        <v>②岩手県</v>
      </c>
      <c r="D148" s="3" t="str">
        <f ca="1">CONCATENATE("③",OFFSET('4択入力'!$B$2,$A147,4))</f>
        <v>③宮城県</v>
      </c>
      <c r="E148" s="4" t="str">
        <f ca="1">CONCATENATE("④",OFFSET('4択入力'!$B$2,$A147,5))</f>
        <v>④福島県</v>
      </c>
      <c r="F148" s="38"/>
      <c r="G148" s="44"/>
      <c r="H148" s="45"/>
      <c r="I148" s="46"/>
    </row>
    <row r="149" spans="1:9" ht="15.9" customHeight="1" x14ac:dyDescent="0.2">
      <c r="A149" s="39">
        <v>50</v>
      </c>
      <c r="B149" s="40" t="str">
        <f ca="1">CONCATENATE(OFFSET('4択入力'!$B$2,A149,1),"")</f>
        <v>世界初の推理小説とされる、エドガー・アラン・ポーの小説は？</v>
      </c>
      <c r="C149" s="41"/>
      <c r="D149" s="41"/>
      <c r="E149" s="42"/>
      <c r="F149" s="38"/>
      <c r="G149" s="44" t="str">
        <f ca="1">IF(AND($F$1="解答表示",$F149&lt;&gt;0),IF(OFFSET('4択入力'!$H$2,A149,0)=F149,"○","×"),"")</f>
        <v/>
      </c>
      <c r="H149" s="45" t="str">
        <f ca="1">IF($F$1="解答表示",OFFSET('4択入力'!$I$2,$A149,0),"")</f>
        <v/>
      </c>
      <c r="I149" s="46">
        <f ca="1">IF(G149="○",I147+1,0)</f>
        <v>0</v>
      </c>
    </row>
    <row r="150" spans="1:9" ht="15.9" customHeight="1" x14ac:dyDescent="0.2">
      <c r="A150" s="39"/>
      <c r="B150" s="2" t="str">
        <f ca="1">CONCATENATE("①",OFFSET('4択入力'!$B$2,$A149,2))</f>
        <v>①『モルグ街の殺人』</v>
      </c>
      <c r="C150" s="3" t="str">
        <f ca="1">CONCATENATE("②",OFFSET('4択入力'!$B$2,$A149,3))</f>
        <v>②『アクロイド殺し』</v>
      </c>
      <c r="D150" s="3" t="str">
        <f ca="1">CONCATENATE("③",OFFSET('4択入力'!$B$2,$A149,4))</f>
        <v>③『スタイルズ荘の怪事件』</v>
      </c>
      <c r="E150" s="4" t="str">
        <f ca="1">CONCATENATE("④",OFFSET('4択入力'!$B$2,$A149,5))</f>
        <v>④『そして誰もいなくなった』</v>
      </c>
      <c r="F150" s="38"/>
      <c r="G150" s="44"/>
      <c r="H150" s="45"/>
      <c r="I150" s="46"/>
    </row>
    <row r="151" spans="1:9" ht="15.9" customHeight="1" x14ac:dyDescent="0.2">
      <c r="A151" s="39">
        <v>51</v>
      </c>
      <c r="B151" s="40" t="str">
        <f ca="1">CONCATENATE(OFFSET('4択入力'!$B$2,A151,1),"")</f>
        <v>湘南名物の「江ノ島丼」に欠かせない海の幸は？</v>
      </c>
      <c r="C151" s="41"/>
      <c r="D151" s="41"/>
      <c r="E151" s="42"/>
      <c r="F151" s="38"/>
      <c r="G151" s="44" t="str">
        <f ca="1">IF(AND($F$1="解答表示",$F151&lt;&gt;0),IF(OFFSET('4択入力'!$H$2,A151,0)=F151,"○","×"),"")</f>
        <v/>
      </c>
      <c r="H151" s="45" t="str">
        <f ca="1">IF($F$1="解答表示",OFFSET('4択入力'!$I$2,$A151,0),"")</f>
        <v/>
      </c>
      <c r="I151" s="46">
        <f ca="1">IF(G151="○",I149+1,0)</f>
        <v>0</v>
      </c>
    </row>
    <row r="152" spans="1:9" ht="15.9" customHeight="1" x14ac:dyDescent="0.2">
      <c r="A152" s="39"/>
      <c r="B152" s="2" t="str">
        <f ca="1">CONCATENATE("①",OFFSET('4択入力'!$B$2,$A151,2))</f>
        <v>①ナマコ</v>
      </c>
      <c r="C152" s="3" t="str">
        <f ca="1">CONCATENATE("②",OFFSET('4択入力'!$B$2,$A151,3))</f>
        <v>②サザエ</v>
      </c>
      <c r="D152" s="3" t="str">
        <f ca="1">CONCATENATE("③",OFFSET('4択入力'!$B$2,$A151,4))</f>
        <v>③イセエビ</v>
      </c>
      <c r="E152" s="4" t="str">
        <f ca="1">CONCATENATE("④",OFFSET('4択入力'!$B$2,$A151,5))</f>
        <v>④ウニ</v>
      </c>
      <c r="F152" s="38"/>
      <c r="G152" s="44"/>
      <c r="H152" s="45"/>
      <c r="I152" s="46"/>
    </row>
    <row r="153" spans="1:9" ht="15.9" customHeight="1" x14ac:dyDescent="0.2">
      <c r="A153" s="39">
        <v>52</v>
      </c>
      <c r="B153" s="40" t="str">
        <f ca="1">CONCATENATE(OFFSET('4択入力'!$B$2,A153,1),"")</f>
        <v>イランとイラクに国境を接している唯一の国は？</v>
      </c>
      <c r="C153" s="41"/>
      <c r="D153" s="41"/>
      <c r="E153" s="42"/>
      <c r="F153" s="38"/>
      <c r="G153" s="44" t="str">
        <f ca="1">IF(AND($F$1="解答表示",$F153&lt;&gt;0),IF(OFFSET('4択入力'!$H$2,A153,0)=F153,"○","×"),"")</f>
        <v/>
      </c>
      <c r="H153" s="45" t="str">
        <f ca="1">IF($F$1="解答表示",OFFSET('4択入力'!$I$2,$A153,0),"")</f>
        <v/>
      </c>
      <c r="I153" s="46">
        <f ca="1">IF(G153="○",I151+1,0)</f>
        <v>0</v>
      </c>
    </row>
    <row r="154" spans="1:9" ht="15.9" customHeight="1" x14ac:dyDescent="0.2">
      <c r="A154" s="39"/>
      <c r="B154" s="2" t="str">
        <f ca="1">CONCATENATE("①",OFFSET('4択入力'!$B$2,$A153,2))</f>
        <v>①サウジアラビア</v>
      </c>
      <c r="C154" s="3" t="str">
        <f ca="1">CONCATENATE("②",OFFSET('4択入力'!$B$2,$A153,3))</f>
        <v>②クウェート</v>
      </c>
      <c r="D154" s="3" t="str">
        <f ca="1">CONCATENATE("③",OFFSET('4択入力'!$B$2,$A153,4))</f>
        <v>③トルコ</v>
      </c>
      <c r="E154" s="4" t="str">
        <f ca="1">CONCATENATE("④",OFFSET('4択入力'!$B$2,$A153,5))</f>
        <v>④トルクメニスタン</v>
      </c>
      <c r="F154" s="38"/>
      <c r="G154" s="44"/>
      <c r="H154" s="45"/>
      <c r="I154" s="46"/>
    </row>
    <row r="155" spans="1:9" ht="15.9" customHeight="1" x14ac:dyDescent="0.2">
      <c r="A155" s="39">
        <v>53</v>
      </c>
      <c r="B155" s="40" t="str">
        <f ca="1">CONCATENATE(OFFSET('4択入力'!$B$2,A155,1),"")</f>
        <v>昨年公開の映画『プーと大人になった僕』に主演した俳優は？</v>
      </c>
      <c r="C155" s="41"/>
      <c r="D155" s="41"/>
      <c r="E155" s="42"/>
      <c r="F155" s="38"/>
      <c r="G155" s="44" t="str">
        <f ca="1">IF(AND($F$1="解答表示",$F155&lt;&gt;0),IF(OFFSET('4択入力'!$H$2,A155,0)=F155,"○","×"),"")</f>
        <v/>
      </c>
      <c r="H155" s="45" t="str">
        <f ca="1">IF($F$1="解答表示",OFFSET('4択入力'!$I$2,$A155,0),"")</f>
        <v/>
      </c>
      <c r="I155" s="46">
        <f ca="1">IF(G155="○",I153+1,0)</f>
        <v>0</v>
      </c>
    </row>
    <row r="156" spans="1:9" ht="15.9" customHeight="1" x14ac:dyDescent="0.2">
      <c r="A156" s="39"/>
      <c r="B156" s="2" t="str">
        <f ca="1">CONCATENATE("①",OFFSET('4択入力'!$B$2,$A155,2))</f>
        <v>①ジョニー・デップ</v>
      </c>
      <c r="C156" s="3" t="str">
        <f ca="1">CONCATENATE("②",OFFSET('4択入力'!$B$2,$A155,3))</f>
        <v>②ジョージ・クルーニー</v>
      </c>
      <c r="D156" s="3" t="str">
        <f ca="1">CONCATENATE("③",OFFSET('4択入力'!$B$2,$A155,4))</f>
        <v>③ティム・ロビンス</v>
      </c>
      <c r="E156" s="4" t="str">
        <f ca="1">CONCATENATE("④",OFFSET('4択入力'!$B$2,$A155,5))</f>
        <v>④ユアン・マクレガー</v>
      </c>
      <c r="F156" s="38"/>
      <c r="G156" s="44"/>
      <c r="H156" s="45"/>
      <c r="I156" s="46"/>
    </row>
    <row r="157" spans="1:9" ht="15.9" customHeight="1" x14ac:dyDescent="0.2">
      <c r="A157" s="39">
        <v>54</v>
      </c>
      <c r="B157" s="40" t="str">
        <f ca="1">CONCATENATE(OFFSET('4択入力'!$B$2,A157,1),"")</f>
        <v>「机下」や「侍史」などのように、手紙を書く際に宛名の左下に添える言葉を何という？</v>
      </c>
      <c r="C157" s="41"/>
      <c r="D157" s="41"/>
      <c r="E157" s="42"/>
      <c r="F157" s="38"/>
      <c r="G157" s="44" t="str">
        <f ca="1">IF(AND($F$1="解答表示",$F157&lt;&gt;0),IF(OFFSET('4択入力'!$H$2,A157,0)=F157,"○","×"),"")</f>
        <v/>
      </c>
      <c r="H157" s="45" t="str">
        <f ca="1">IF($F$1="解答表示",OFFSET('4択入力'!$I$2,$A157,0),"")</f>
        <v/>
      </c>
      <c r="I157" s="46">
        <f ca="1">IF(G157="○",I155+1,0)</f>
        <v>0</v>
      </c>
    </row>
    <row r="158" spans="1:9" ht="15.9" customHeight="1" x14ac:dyDescent="0.2">
      <c r="A158" s="39"/>
      <c r="B158" s="2" t="str">
        <f ca="1">CONCATENATE("①",OFFSET('4択入力'!$B$2,$A157,2))</f>
        <v>①脇付</v>
      </c>
      <c r="C158" s="3" t="str">
        <f ca="1">CONCATENATE("②",OFFSET('4択入力'!$B$2,$A157,3))</f>
        <v>②頭語</v>
      </c>
      <c r="D158" s="3" t="str">
        <f ca="1">CONCATENATE("③",OFFSET('4択入力'!$B$2,$A157,4))</f>
        <v>③追伸</v>
      </c>
      <c r="E158" s="4" t="str">
        <f ca="1">CONCATENATE("④",OFFSET('4択入力'!$B$2,$A157,5))</f>
        <v>④未文</v>
      </c>
      <c r="F158" s="38"/>
      <c r="G158" s="44"/>
      <c r="H158" s="45"/>
      <c r="I158" s="46"/>
    </row>
    <row r="159" spans="1:9" ht="15.9" customHeight="1" x14ac:dyDescent="0.2">
      <c r="A159" s="39">
        <v>55</v>
      </c>
      <c r="B159" s="40" t="str">
        <f ca="1">CONCATENATE(OFFSET('4択入力'!$B$2,A159,1),"")</f>
        <v>東北新幹線と山形新幹線の分岐点は？</v>
      </c>
      <c r="C159" s="41"/>
      <c r="D159" s="41"/>
      <c r="E159" s="42"/>
      <c r="F159" s="38"/>
      <c r="G159" s="44" t="str">
        <f ca="1">IF(AND($F$1="解答表示",$F159&lt;&gt;0),IF(OFFSET('4択入力'!$H$2,A159,0)=F159,"○","×"),"")</f>
        <v/>
      </c>
      <c r="H159" s="45" t="str">
        <f ca="1">IF($F$1="解答表示",OFFSET('4択入力'!$I$2,$A159,0),"")</f>
        <v/>
      </c>
      <c r="I159" s="46">
        <f ca="1">IF(G159="○",I157+1,0)</f>
        <v>0</v>
      </c>
    </row>
    <row r="160" spans="1:9" ht="15.9" customHeight="1" thickBot="1" x14ac:dyDescent="0.25">
      <c r="A160" s="43"/>
      <c r="B160" s="5" t="str">
        <f ca="1">CONCATENATE("①",OFFSET('4択入力'!$B$2,$A159,2))</f>
        <v>①盛岡駅</v>
      </c>
      <c r="C160" s="6" t="str">
        <f ca="1">CONCATENATE("②",OFFSET('4択入力'!$B$2,$A159,3))</f>
        <v>②仙台駅</v>
      </c>
      <c r="D160" s="6" t="str">
        <f ca="1">CONCATENATE("③",OFFSET('4択入力'!$B$2,$A159,4))</f>
        <v>③福島駅</v>
      </c>
      <c r="E160" s="7" t="str">
        <f ca="1">CONCATENATE("④",OFFSET('4択入力'!$B$2,$A159,5))</f>
        <v>④宇都宮駅</v>
      </c>
      <c r="F160" s="38"/>
      <c r="G160" s="44"/>
      <c r="H160" s="45"/>
      <c r="I160" s="46"/>
    </row>
    <row r="161" spans="1:9" ht="15.9" customHeight="1" thickTop="1" x14ac:dyDescent="0.2">
      <c r="A161" s="39">
        <v>56</v>
      </c>
      <c r="B161" s="40" t="str">
        <f ca="1">CONCATENATE(OFFSET('4択入力'!$B$2,A161,1),"")</f>
        <v>亀甲船を考案して豊臣秀吉の軍隊を破った朝鮮の武将は？</v>
      </c>
      <c r="C161" s="41"/>
      <c r="D161" s="41"/>
      <c r="E161" s="42"/>
      <c r="F161" s="38"/>
      <c r="G161" s="44" t="str">
        <f ca="1">IF(AND($F$1="解答表示",$F161&lt;&gt;0),IF(OFFSET('4択入力'!$H$2,A161,0)=F161,"○","×"),"")</f>
        <v/>
      </c>
      <c r="H161" s="45" t="str">
        <f ca="1">IF($F$1="解答表示",OFFSET('4択入力'!$I$2,$A161,0),"")</f>
        <v/>
      </c>
      <c r="I161" s="46">
        <f ca="1">IF(G161="○",I159+1,0)</f>
        <v>0</v>
      </c>
    </row>
    <row r="162" spans="1:9" ht="15.9" customHeight="1" x14ac:dyDescent="0.2">
      <c r="A162" s="39"/>
      <c r="B162" s="2" t="str">
        <f ca="1">CONCATENATE("①",OFFSET('4択入力'!$B$2,$A161,2))</f>
        <v>①李光耀</v>
      </c>
      <c r="C162" s="3" t="str">
        <f ca="1">CONCATENATE("②",OFFSET('4択入力'!$B$2,$A161,3))</f>
        <v>②李舜臣</v>
      </c>
      <c r="D162" s="3" t="str">
        <f ca="1">CONCATENATE("③",OFFSET('4択入力'!$B$2,$A161,4))</f>
        <v>③李成桂</v>
      </c>
      <c r="E162" s="4" t="str">
        <f ca="1">CONCATENATE("④",OFFSET('4択入力'!$B$2,$A161,5))</f>
        <v>④李承晩</v>
      </c>
      <c r="F162" s="38"/>
      <c r="G162" s="44"/>
      <c r="H162" s="45"/>
      <c r="I162" s="46"/>
    </row>
    <row r="163" spans="1:9" ht="15.9" customHeight="1" x14ac:dyDescent="0.2">
      <c r="A163" s="39">
        <v>57</v>
      </c>
      <c r="B163" s="40" t="str">
        <f ca="1">CONCATENATE(OFFSET('4択入力'!$B$2,A163,1),"")</f>
        <v>「日日是決戦」をスローガンとする、大手予備校は？</v>
      </c>
      <c r="C163" s="41"/>
      <c r="D163" s="41"/>
      <c r="E163" s="42"/>
      <c r="F163" s="38"/>
      <c r="G163" s="44" t="str">
        <f ca="1">IF(AND($F$1="解答表示",$F163&lt;&gt;0),IF(OFFSET('4択入力'!$H$2,A163,0)=F163,"○","×"),"")</f>
        <v/>
      </c>
      <c r="H163" s="45" t="str">
        <f ca="1">IF($F$1="解答表示",OFFSET('4択入力'!$I$2,$A163,0),"")</f>
        <v/>
      </c>
      <c r="I163" s="46">
        <f ca="1">IF(G163="○",I161+1,0)</f>
        <v>0</v>
      </c>
    </row>
    <row r="164" spans="1:9" ht="15.9" customHeight="1" x14ac:dyDescent="0.2">
      <c r="A164" s="39"/>
      <c r="B164" s="2" t="str">
        <f ca="1">CONCATENATE("①",OFFSET('4択入力'!$B$2,$A163,2))</f>
        <v>①東進ハイスクール</v>
      </c>
      <c r="C164" s="3" t="str">
        <f ca="1">CONCATENATE("②",OFFSET('4択入力'!$B$2,$A163,3))</f>
        <v>②駿台予備学校</v>
      </c>
      <c r="D164" s="3" t="str">
        <f ca="1">CONCATENATE("③",OFFSET('4択入力'!$B$2,$A163,4))</f>
        <v>③河合塾</v>
      </c>
      <c r="E164" s="4" t="str">
        <f ca="1">CONCATENATE("④",OFFSET('4択入力'!$B$2,$A163,5))</f>
        <v>④代々木ゼミナール</v>
      </c>
      <c r="F164" s="38"/>
      <c r="G164" s="44"/>
      <c r="H164" s="45"/>
      <c r="I164" s="46"/>
    </row>
    <row r="165" spans="1:9" ht="15.9" customHeight="1" x14ac:dyDescent="0.2">
      <c r="A165" s="39">
        <v>58</v>
      </c>
      <c r="B165" s="40" t="str">
        <f ca="1">CONCATENATE(OFFSET('4択入力'!$B$2,A165,1),"")</f>
        <v>「はがき」は第何種郵便物？</v>
      </c>
      <c r="C165" s="41"/>
      <c r="D165" s="41"/>
      <c r="E165" s="42"/>
      <c r="F165" s="38"/>
      <c r="G165" s="44" t="str">
        <f ca="1">IF(AND($F$1="解答表示",$F165&lt;&gt;0),IF(OFFSET('4択入力'!$H$2,A165,0)=F165,"○","×"),"")</f>
        <v/>
      </c>
      <c r="H165" s="45" t="str">
        <f ca="1">IF($F$1="解答表示",OFFSET('4択入力'!$I$2,$A165,0),"")</f>
        <v/>
      </c>
      <c r="I165" s="46">
        <f ca="1">IF(G165="○",I163+1,0)</f>
        <v>0</v>
      </c>
    </row>
    <row r="166" spans="1:9" ht="15.9" customHeight="1" x14ac:dyDescent="0.2">
      <c r="A166" s="39"/>
      <c r="B166" s="2" t="str">
        <f ca="1">CONCATENATE("①",OFFSET('4択入力'!$B$2,$A165,2))</f>
        <v>①第一種郵便物</v>
      </c>
      <c r="C166" s="3" t="str">
        <f ca="1">CONCATENATE("②",OFFSET('4択入力'!$B$2,$A165,3))</f>
        <v>②第二種郵便物</v>
      </c>
      <c r="D166" s="3" t="str">
        <f ca="1">CONCATENATE("③",OFFSET('4択入力'!$B$2,$A165,4))</f>
        <v>③第三種郵便物</v>
      </c>
      <c r="E166" s="4" t="str">
        <f ca="1">CONCATENATE("④",OFFSET('4択入力'!$B$2,$A165,5))</f>
        <v>④第四種郵便物</v>
      </c>
      <c r="F166" s="38"/>
      <c r="G166" s="44"/>
      <c r="H166" s="45"/>
      <c r="I166" s="46"/>
    </row>
    <row r="167" spans="1:9" ht="15.9" customHeight="1" x14ac:dyDescent="0.2">
      <c r="A167" s="39">
        <v>59</v>
      </c>
      <c r="B167" s="40" t="str">
        <f ca="1">CONCATENATE(OFFSET('4択入力'!$B$2,A167,1),"")</f>
        <v>体操競技で、タナカ、カトウ、モリスエなどの技がある種目は？</v>
      </c>
      <c r="C167" s="41"/>
      <c r="D167" s="41"/>
      <c r="E167" s="42"/>
      <c r="F167" s="38"/>
      <c r="G167" s="44" t="str">
        <f ca="1">IF(AND($F$1="解答表示",$F167&lt;&gt;0),IF(OFFSET('4択入力'!$H$2,A167,0)=F167,"○","×"),"")</f>
        <v/>
      </c>
      <c r="H167" s="45" t="str">
        <f ca="1">IF($F$1="解答表示",OFFSET('4択入力'!$I$2,$A167,0),"")</f>
        <v/>
      </c>
      <c r="I167" s="46">
        <f ca="1">IF(G167="○",I165+1,0)</f>
        <v>0</v>
      </c>
    </row>
    <row r="168" spans="1:9" ht="15.9" customHeight="1" x14ac:dyDescent="0.2">
      <c r="A168" s="39"/>
      <c r="B168" s="2" t="str">
        <f ca="1">CONCATENATE("①",OFFSET('4択入力'!$B$2,$A167,2))</f>
        <v>①跳馬</v>
      </c>
      <c r="C168" s="3" t="str">
        <f ca="1">CONCATENATE("②",OFFSET('4択入力'!$B$2,$A167,3))</f>
        <v>②平行棒</v>
      </c>
      <c r="D168" s="3" t="str">
        <f ca="1">CONCATENATE("③",OFFSET('4択入力'!$B$2,$A167,4))</f>
        <v>③鉄棒</v>
      </c>
      <c r="E168" s="4" t="str">
        <f ca="1">CONCATENATE("④",OFFSET('4択入力'!$B$2,$A167,5))</f>
        <v>④つり輪</v>
      </c>
      <c r="F168" s="38"/>
      <c r="G168" s="44"/>
      <c r="H168" s="45"/>
      <c r="I168" s="46"/>
    </row>
    <row r="169" spans="1:9" ht="15.9" customHeight="1" x14ac:dyDescent="0.2">
      <c r="A169" s="39">
        <v>60</v>
      </c>
      <c r="B169" s="40" t="str">
        <f ca="1">CONCATENATE(OFFSET('4択入力'!$B$2,A169,1),"")</f>
        <v>経済白書を発行している日本の省庁は？</v>
      </c>
      <c r="C169" s="41"/>
      <c r="D169" s="41"/>
      <c r="E169" s="42"/>
      <c r="F169" s="38"/>
      <c r="G169" s="44" t="str">
        <f ca="1">IF(AND($F$1="解答表示",$F169&lt;&gt;0),IF(OFFSET('4択入力'!$H$2,A169,0)=F169,"○","×"),"")</f>
        <v/>
      </c>
      <c r="H169" s="45" t="str">
        <f ca="1">IF($F$1="解答表示",OFFSET('4択入力'!$I$2,$A169,0),"")</f>
        <v/>
      </c>
      <c r="I169" s="46">
        <f ca="1">IF(G169="○",I167+1,0)</f>
        <v>0</v>
      </c>
    </row>
    <row r="170" spans="1:9" ht="15.9" customHeight="1" thickBot="1" x14ac:dyDescent="0.25">
      <c r="A170" s="43"/>
      <c r="B170" s="5" t="str">
        <f ca="1">CONCATENATE("①",OFFSET('4択入力'!$B$2,$A169,2))</f>
        <v>①内閣府</v>
      </c>
      <c r="C170" s="6" t="str">
        <f ca="1">CONCATENATE("②",OFFSET('4択入力'!$B$2,$A169,3))</f>
        <v>②総務省</v>
      </c>
      <c r="D170" s="6" t="str">
        <f ca="1">CONCATENATE("③",OFFSET('4択入力'!$B$2,$A169,4))</f>
        <v>③法務省</v>
      </c>
      <c r="E170" s="7" t="str">
        <f ca="1">CONCATENATE("④",OFFSET('4択入力'!$B$2,$A169,5))</f>
        <v>④国土交通省</v>
      </c>
      <c r="F170" s="38"/>
      <c r="G170" s="44"/>
      <c r="H170" s="45"/>
      <c r="I170" s="46"/>
    </row>
    <row r="171" spans="1:9" ht="15.9" customHeight="1" thickTop="1" x14ac:dyDescent="0.2">
      <c r="A171" s="39">
        <v>61</v>
      </c>
      <c r="B171" s="40" t="str">
        <f ca="1">CONCATENATE(OFFSET('4択入力'!$B$2,A171,1),"")</f>
        <v>現在、金の産出量が世界一の国は？</v>
      </c>
      <c r="C171" s="41"/>
      <c r="D171" s="41"/>
      <c r="E171" s="42"/>
      <c r="F171" s="38"/>
      <c r="G171" s="44" t="str">
        <f ca="1">IF(AND($F$1="解答表示",$F171&lt;&gt;0),IF(OFFSET('4択入力'!$H$2,A171,0)=F171,"○","×"),"")</f>
        <v/>
      </c>
      <c r="H171" s="45" t="str">
        <f ca="1">IF($F$1="解答表示",OFFSET('4択入力'!$I$2,$A171,0),"")</f>
        <v/>
      </c>
      <c r="I171" s="46">
        <f ca="1">IF(G171="○",I169+1,0)</f>
        <v>0</v>
      </c>
    </row>
    <row r="172" spans="1:9" ht="15.9" customHeight="1" x14ac:dyDescent="0.2">
      <c r="A172" s="39"/>
      <c r="B172" s="2" t="str">
        <f ca="1">CONCATENATE("①",OFFSET('4択入力'!$B$2,$A171,2))</f>
        <v>①中国</v>
      </c>
      <c r="C172" s="3" t="str">
        <f ca="1">CONCATENATE("②",OFFSET('4択入力'!$B$2,$A171,3))</f>
        <v>②ロシア</v>
      </c>
      <c r="D172" s="3" t="str">
        <f ca="1">CONCATENATE("③",OFFSET('4択入力'!$B$2,$A171,4))</f>
        <v>③アメリカ</v>
      </c>
      <c r="E172" s="4" t="str">
        <f ca="1">CONCATENATE("④",OFFSET('4択入力'!$B$2,$A171,5))</f>
        <v>④オーストラリア</v>
      </c>
      <c r="F172" s="38"/>
      <c r="G172" s="44"/>
      <c r="H172" s="45"/>
      <c r="I172" s="46"/>
    </row>
    <row r="173" spans="1:9" ht="15.9" customHeight="1" x14ac:dyDescent="0.2">
      <c r="A173" s="39">
        <v>62</v>
      </c>
      <c r="B173" s="40" t="str">
        <f ca="1">CONCATENATE(OFFSET('4択入力'!$B$2,A173,1),"")</f>
        <v>「GOSAT」とも呼ばれる、昨年に2号機が打ち上げられた、温室効果ガスを監視する人工衛星は？</v>
      </c>
      <c r="C173" s="41"/>
      <c r="D173" s="41"/>
      <c r="E173" s="42"/>
      <c r="F173" s="38"/>
      <c r="G173" s="44" t="str">
        <f ca="1">IF(AND($F$1="解答表示",$F173&lt;&gt;0),IF(OFFSET('4択入力'!$H$2,A173,0)=F173,"○","×"),"")</f>
        <v/>
      </c>
      <c r="H173" s="45" t="str">
        <f ca="1">IF($F$1="解答表示",OFFSET('4択入力'!$I$2,$A173,0),"")</f>
        <v/>
      </c>
      <c r="I173" s="46">
        <f ca="1">IF(G173="○",I171+1,0)</f>
        <v>0</v>
      </c>
    </row>
    <row r="174" spans="1:9" ht="15.9" customHeight="1" x14ac:dyDescent="0.2">
      <c r="A174" s="39"/>
      <c r="B174" s="2" t="str">
        <f ca="1">CONCATENATE("①",OFFSET('4択入力'!$B$2,$A173,2))</f>
        <v>①あかつき</v>
      </c>
      <c r="C174" s="3" t="str">
        <f ca="1">CONCATENATE("②",OFFSET('4択入力'!$B$2,$A173,3))</f>
        <v>②いぶき</v>
      </c>
      <c r="D174" s="3" t="str">
        <f ca="1">CONCATENATE("③",OFFSET('4択入力'!$B$2,$A173,4))</f>
        <v>③きずな</v>
      </c>
      <c r="E174" s="4" t="str">
        <f ca="1">CONCATENATE("④",OFFSET('4択入力'!$B$2,$A173,5))</f>
        <v>④ひまわり</v>
      </c>
      <c r="F174" s="38"/>
      <c r="G174" s="44"/>
      <c r="H174" s="45"/>
      <c r="I174" s="46"/>
    </row>
    <row r="175" spans="1:9" ht="15.9" customHeight="1" x14ac:dyDescent="0.2">
      <c r="A175" s="39">
        <v>63</v>
      </c>
      <c r="B175" s="40" t="str">
        <f ca="1">CONCATENATE(OFFSET('4択入力'!$B$2,A175,1),"")</f>
        <v>「舵取り」という意味がある、サッカーのディフェンダーにあたるフットサルのポジションは？</v>
      </c>
      <c r="C175" s="41"/>
      <c r="D175" s="41"/>
      <c r="E175" s="42"/>
      <c r="F175" s="38"/>
      <c r="G175" s="44" t="str">
        <f ca="1">IF(AND($F$1="解答表示",$F175&lt;&gt;0),IF(OFFSET('4択入力'!$H$2,A175,0)=F175,"○","×"),"")</f>
        <v/>
      </c>
      <c r="H175" s="45" t="str">
        <f ca="1">IF($F$1="解答表示",OFFSET('4択入力'!$I$2,$A175,0),"")</f>
        <v/>
      </c>
      <c r="I175" s="46">
        <f ca="1">IF(G175="○",I173+1,0)</f>
        <v>0</v>
      </c>
    </row>
    <row r="176" spans="1:9" ht="15.9" customHeight="1" x14ac:dyDescent="0.2">
      <c r="A176" s="39"/>
      <c r="B176" s="2" t="str">
        <f ca="1">CONCATENATE("①",OFFSET('4択入力'!$B$2,$A175,2))</f>
        <v>①アラ</v>
      </c>
      <c r="C176" s="3" t="str">
        <f ca="1">CONCATENATE("②",OFFSET('4択入力'!$B$2,$A175,3))</f>
        <v>②ゴレイロ</v>
      </c>
      <c r="D176" s="3" t="str">
        <f ca="1">CONCATENATE("③",OFFSET('4択入力'!$B$2,$A175,4))</f>
        <v>③ピヴォ</v>
      </c>
      <c r="E176" s="4" t="str">
        <f ca="1">CONCATENATE("④",OFFSET('4択入力'!$B$2,$A175,5))</f>
        <v>④フィクソ</v>
      </c>
      <c r="F176" s="38"/>
      <c r="G176" s="44"/>
      <c r="H176" s="45"/>
      <c r="I176" s="46"/>
    </row>
    <row r="177" spans="1:9" ht="15.9" customHeight="1" x14ac:dyDescent="0.2">
      <c r="A177" s="39">
        <v>64</v>
      </c>
      <c r="B177" s="40" t="str">
        <f ca="1">CONCATENATE(OFFSET('4択入力'!$B$2,A177,1),"")</f>
        <v>トレバー・ホーンがボーカルを務め、『ラジオスターの悲劇』などの曲をヒットさせたイギリスのバンドは？</v>
      </c>
      <c r="C177" s="41"/>
      <c r="D177" s="41"/>
      <c r="E177" s="42"/>
      <c r="F177" s="38"/>
      <c r="G177" s="44" t="str">
        <f ca="1">IF(AND($F$1="解答表示",$F177&lt;&gt;0),IF(OFFSET('4択入力'!$H$2,A177,0)=F177,"○","×"),"")</f>
        <v/>
      </c>
      <c r="H177" s="45" t="str">
        <f ca="1">IF($F$1="解答表示",OFFSET('4択入力'!$I$2,$A177,0),"")</f>
        <v/>
      </c>
      <c r="I177" s="46">
        <f ca="1">IF(G177="○",I175+1,0)</f>
        <v>0</v>
      </c>
    </row>
    <row r="178" spans="1:9" ht="15.9" customHeight="1" x14ac:dyDescent="0.2">
      <c r="A178" s="39"/>
      <c r="B178" s="2" t="str">
        <f ca="1">CONCATENATE("①",OFFSET('4択入力'!$B$2,$A177,2))</f>
        <v>①バグルス</v>
      </c>
      <c r="C178" s="3" t="str">
        <f ca="1">CONCATENATE("②",OFFSET('4択入力'!$B$2,$A177,3))</f>
        <v>②ELO</v>
      </c>
      <c r="D178" s="3" t="str">
        <f ca="1">CONCATENATE("③",OFFSET('4択入力'!$B$2,$A177,4))</f>
        <v>③シャカタク</v>
      </c>
      <c r="E178" s="4" t="str">
        <f ca="1">CONCATENATE("④",OFFSET('4択入力'!$B$2,$A177,5))</f>
        <v>④ユーリズミックス</v>
      </c>
      <c r="F178" s="38"/>
      <c r="G178" s="44"/>
      <c r="H178" s="45"/>
      <c r="I178" s="46"/>
    </row>
    <row r="179" spans="1:9" ht="15.9" customHeight="1" x14ac:dyDescent="0.2">
      <c r="A179" s="39">
        <v>65</v>
      </c>
      <c r="B179" s="40" t="str">
        <f ca="1">CONCATENATE(OFFSET('4択入力'!$B$2,A179,1),"")</f>
        <v>1983年に劇団・東京サンシャインボーイズを結成した演出家は？</v>
      </c>
      <c r="C179" s="41"/>
      <c r="D179" s="41"/>
      <c r="E179" s="42"/>
      <c r="F179" s="38"/>
      <c r="G179" s="44" t="str">
        <f ca="1">IF(AND($F$1="解答表示",$F179&lt;&gt;0),IF(OFFSET('4択入力'!$H$2,A179,0)=F179,"○","×"),"")</f>
        <v/>
      </c>
      <c r="H179" s="45" t="str">
        <f ca="1">IF($F$1="解答表示",OFFSET('4択入力'!$I$2,$A179,0),"")</f>
        <v/>
      </c>
      <c r="I179" s="46">
        <f ca="1">IF(G179="○",I177+1,0)</f>
        <v>0</v>
      </c>
    </row>
    <row r="180" spans="1:9" ht="15.9" customHeight="1" thickBot="1" x14ac:dyDescent="0.25">
      <c r="A180" s="43"/>
      <c r="B180" s="5" t="str">
        <f ca="1">CONCATENATE("①",OFFSET('4択入力'!$B$2,$A179,2))</f>
        <v>①三谷幸喜</v>
      </c>
      <c r="C180" s="6" t="str">
        <f ca="1">CONCATENATE("②",OFFSET('4択入力'!$B$2,$A179,3))</f>
        <v>②柄本明</v>
      </c>
      <c r="D180" s="6" t="str">
        <f ca="1">CONCATENATE("③",OFFSET('4択入力'!$B$2,$A179,4))</f>
        <v>③野田秀樹</v>
      </c>
      <c r="E180" s="7" t="str">
        <f ca="1">CONCATENATE("④",OFFSET('4択入力'!$B$2,$A179,5))</f>
        <v>④宮藤官九郎</v>
      </c>
      <c r="F180" s="38"/>
      <c r="G180" s="44"/>
      <c r="H180" s="45"/>
      <c r="I180" s="46"/>
    </row>
    <row r="181" spans="1:9" ht="15.9" customHeight="1" thickTop="1" x14ac:dyDescent="0.2">
      <c r="A181" s="39">
        <v>66</v>
      </c>
      <c r="B181" s="40" t="str">
        <f ca="1">CONCATENATE(OFFSET('4択入力'!$B$2,A181,1),"")</f>
        <v>人気不動産ブランドの「ブランズ」を展開している不動産会社は？</v>
      </c>
      <c r="C181" s="41"/>
      <c r="D181" s="41"/>
      <c r="E181" s="42"/>
      <c r="F181" s="38"/>
      <c r="G181" s="44" t="str">
        <f ca="1">IF(AND($F$1="解答表示",$F181&lt;&gt;0),IF(OFFSET('4択入力'!$H$2,A181,0)=F181,"○","×"),"")</f>
        <v/>
      </c>
      <c r="H181" s="45" t="str">
        <f ca="1">IF($F$1="解答表示",OFFSET('4択入力'!$I$2,$A181,0),"")</f>
        <v/>
      </c>
      <c r="I181" s="46">
        <f ca="1">IF(G181="○",I179+1,0)</f>
        <v>0</v>
      </c>
    </row>
    <row r="182" spans="1:9" ht="15.9" customHeight="1" x14ac:dyDescent="0.2">
      <c r="A182" s="39"/>
      <c r="B182" s="2" t="str">
        <f ca="1">CONCATENATE("①",OFFSET('4択入力'!$B$2,$A181,2))</f>
        <v>①三井不動産</v>
      </c>
      <c r="C182" s="3" t="str">
        <f ca="1">CONCATENATE("②",OFFSET('4択入力'!$B$2,$A181,3))</f>
        <v>②住友不動産</v>
      </c>
      <c r="D182" s="3" t="str">
        <f ca="1">CONCATENATE("③",OFFSET('4択入力'!$B$2,$A181,4))</f>
        <v>③東急不動産</v>
      </c>
      <c r="E182" s="4" t="str">
        <f ca="1">CONCATENATE("④",OFFSET('4択入力'!$B$2,$A181,5))</f>
        <v>④野村不動産</v>
      </c>
      <c r="F182" s="38"/>
      <c r="G182" s="44"/>
      <c r="H182" s="45"/>
      <c r="I182" s="46"/>
    </row>
    <row r="183" spans="1:9" ht="15.9" customHeight="1" x14ac:dyDescent="0.2">
      <c r="A183" s="39">
        <v>67</v>
      </c>
      <c r="B183" s="40" t="str">
        <f ca="1">CONCATENATE(OFFSET('4択入力'!$B$2,A183,1),"")</f>
        <v>昨年、本拠地球場の名前が「T－モバイルパーク」に変更された大リーグのチームは？</v>
      </c>
      <c r="C183" s="41"/>
      <c r="D183" s="41"/>
      <c r="E183" s="42"/>
      <c r="F183" s="38"/>
      <c r="G183" s="44" t="str">
        <f ca="1">IF(AND($F$1="解答表示",$F183&lt;&gt;0),IF(OFFSET('4択入力'!$H$2,A183,0)=F183,"○","×"),"")</f>
        <v/>
      </c>
      <c r="H183" s="45" t="str">
        <f ca="1">IF($F$1="解答表示",OFFSET('4択入力'!$I$2,$A183,0),"")</f>
        <v/>
      </c>
      <c r="I183" s="46">
        <f ca="1">IF(G183="○",I181+1,0)</f>
        <v>0</v>
      </c>
    </row>
    <row r="184" spans="1:9" ht="15.9" customHeight="1" x14ac:dyDescent="0.2">
      <c r="A184" s="39"/>
      <c r="B184" s="2" t="str">
        <f ca="1">CONCATENATE("①",OFFSET('4択入力'!$B$2,$A183,2))</f>
        <v>①マリナーズ</v>
      </c>
      <c r="C184" s="3" t="str">
        <f ca="1">CONCATENATE("②",OFFSET('4択入力'!$B$2,$A183,3))</f>
        <v>②パイレーツ</v>
      </c>
      <c r="D184" s="3" t="str">
        <f ca="1">CONCATENATE("③",OFFSET('4択入力'!$B$2,$A183,4))</f>
        <v>③レンジャーズ</v>
      </c>
      <c r="E184" s="4" t="str">
        <f ca="1">CONCATENATE("④",OFFSET('4択入力'!$B$2,$A183,5))</f>
        <v>④アスレチックス</v>
      </c>
      <c r="F184" s="38"/>
      <c r="G184" s="44"/>
      <c r="H184" s="45"/>
      <c r="I184" s="46"/>
    </row>
    <row r="185" spans="1:9" ht="15.9" customHeight="1" x14ac:dyDescent="0.2">
      <c r="A185" s="39">
        <v>68</v>
      </c>
      <c r="B185" s="40" t="str">
        <f ca="1">CONCATENATE(OFFSET('4択入力'!$B$2,A185,1),"")</f>
        <v>映画『悪魔のいけにえ』に登場する、チェーンソーを持った殺人鬼は？</v>
      </c>
      <c r="C185" s="41"/>
      <c r="D185" s="41"/>
      <c r="E185" s="42"/>
      <c r="F185" s="38"/>
      <c r="G185" s="44" t="str">
        <f ca="1">IF(AND($F$1="解答表示",$F185&lt;&gt;0),IF(OFFSET('4択入力'!$H$2,A185,0)=F185,"○","×"),"")</f>
        <v/>
      </c>
      <c r="H185" s="45" t="str">
        <f ca="1">IF($F$1="解答表示",OFFSET('4択入力'!$I$2,$A185,0),"")</f>
        <v/>
      </c>
      <c r="I185" s="46">
        <f ca="1">IF(G185="○",I183+1,0)</f>
        <v>0</v>
      </c>
    </row>
    <row r="186" spans="1:9" ht="15.9" customHeight="1" x14ac:dyDescent="0.2">
      <c r="A186" s="39"/>
      <c r="B186" s="2" t="str">
        <f ca="1">CONCATENATE("①",OFFSET('4択入力'!$B$2,$A185,2))</f>
        <v>①フレディ</v>
      </c>
      <c r="C186" s="3" t="str">
        <f ca="1">CONCATENATE("②",OFFSET('4択入力'!$B$2,$A185,3))</f>
        <v>②マイケル</v>
      </c>
      <c r="D186" s="3" t="str">
        <f ca="1">CONCATENATE("③",OFFSET('4択入力'!$B$2,$A185,4))</f>
        <v>③ジェイソン</v>
      </c>
      <c r="E186" s="4" t="str">
        <f ca="1">CONCATENATE("④",OFFSET('4択入力'!$B$2,$A185,5))</f>
        <v>④レザーフェイス</v>
      </c>
      <c r="F186" s="38"/>
      <c r="G186" s="44"/>
      <c r="H186" s="45"/>
      <c r="I186" s="46"/>
    </row>
    <row r="187" spans="1:9" ht="15.9" customHeight="1" x14ac:dyDescent="0.2">
      <c r="A187" s="39">
        <v>69</v>
      </c>
      <c r="B187" s="40" t="str">
        <f ca="1">CONCATENATE(OFFSET('4択入力'!$B$2,A187,1),"")</f>
        <v>国会議事堂内に「衆議院支店」「参議院支店」という支店を持つ銀行は？</v>
      </c>
      <c r="C187" s="41"/>
      <c r="D187" s="41"/>
      <c r="E187" s="42"/>
      <c r="F187" s="38"/>
      <c r="G187" s="44" t="str">
        <f ca="1">IF(AND($F$1="解答表示",$F187&lt;&gt;0),IF(OFFSET('4択入力'!$H$2,A187,0)=F187,"○","×"),"")</f>
        <v/>
      </c>
      <c r="H187" s="45" t="str">
        <f ca="1">IF($F$1="解答表示",OFFSET('4択入力'!$I$2,$A187,0),"")</f>
        <v/>
      </c>
      <c r="I187" s="46">
        <f ca="1">IF(G187="○",I185+1,0)</f>
        <v>0</v>
      </c>
    </row>
    <row r="188" spans="1:9" ht="15.9" customHeight="1" x14ac:dyDescent="0.2">
      <c r="A188" s="39"/>
      <c r="B188" s="2" t="str">
        <f ca="1">CONCATENATE("①",OFFSET('4択入力'!$B$2,$A187,2))</f>
        <v>①みずほ銀行</v>
      </c>
      <c r="C188" s="3" t="str">
        <f ca="1">CONCATENATE("②",OFFSET('4択入力'!$B$2,$A187,3))</f>
        <v>②りそな銀行</v>
      </c>
      <c r="D188" s="3" t="str">
        <f ca="1">CONCATENATE("③",OFFSET('4択入力'!$B$2,$A187,4))</f>
        <v>③三井住友銀行</v>
      </c>
      <c r="E188" s="4" t="str">
        <f ca="1">CONCATENATE("④",OFFSET('4択入力'!$B$2,$A187,5))</f>
        <v>④三菱東京UFJ銀行</v>
      </c>
      <c r="F188" s="38"/>
      <c r="G188" s="44"/>
      <c r="H188" s="45"/>
      <c r="I188" s="46"/>
    </row>
    <row r="189" spans="1:9" ht="15.9" customHeight="1" x14ac:dyDescent="0.2">
      <c r="A189" s="39">
        <v>70</v>
      </c>
      <c r="B189" s="40" t="str">
        <f ca="1">CONCATENATE(OFFSET('4択入力'!$B$2,A189,1),"")</f>
        <v>国道を１号線、２号線、３号線と乗り継いでいくと、最後に到着するのは？</v>
      </c>
      <c r="C189" s="41"/>
      <c r="D189" s="41"/>
      <c r="E189" s="42"/>
      <c r="F189" s="38"/>
      <c r="G189" s="44" t="str">
        <f ca="1">IF(AND($F$1="解答表示",$F189&lt;&gt;0),IF(OFFSET('4択入力'!$H$2,A189,0)=F189,"○","×"),"")</f>
        <v/>
      </c>
      <c r="H189" s="45" t="str">
        <f ca="1">IF($F$1="解答表示",OFFSET('4択入力'!$I$2,$A189,0),"")</f>
        <v/>
      </c>
      <c r="I189" s="46">
        <f ca="1">IF(G189="○",I187+1,0)</f>
        <v>0</v>
      </c>
    </row>
    <row r="190" spans="1:9" ht="15.9" customHeight="1" thickBot="1" x14ac:dyDescent="0.25">
      <c r="A190" s="43"/>
      <c r="B190" s="5" t="str">
        <f ca="1">CONCATENATE("①",OFFSET('4択入力'!$B$2,$A189,2))</f>
        <v>①青森</v>
      </c>
      <c r="C190" s="6" t="str">
        <f ca="1">CONCATENATE("②",OFFSET('4択入力'!$B$2,$A189,3))</f>
        <v>②大阪</v>
      </c>
      <c r="D190" s="6" t="str">
        <f ca="1">CONCATENATE("③",OFFSET('4択入力'!$B$2,$A189,4))</f>
        <v>③福岡</v>
      </c>
      <c r="E190" s="7" t="str">
        <f ca="1">CONCATENATE("④",OFFSET('4択入力'!$B$2,$A189,5))</f>
        <v>④鹿児島</v>
      </c>
      <c r="F190" s="38"/>
      <c r="G190" s="44"/>
      <c r="H190" s="45"/>
      <c r="I190" s="46"/>
    </row>
    <row r="191" spans="1:9" ht="15.9" customHeight="1" thickTop="1" x14ac:dyDescent="0.2">
      <c r="A191" s="39">
        <v>71</v>
      </c>
      <c r="B191" s="40" t="str">
        <f ca="1">CONCATENATE(OFFSET('4択入力'!$B$2,A191,1),"")</f>
        <v>住宅宿泊事業法によると、民泊の年間営業日数は何日以内と定められている？</v>
      </c>
      <c r="C191" s="41"/>
      <c r="D191" s="41"/>
      <c r="E191" s="42"/>
      <c r="F191" s="38"/>
      <c r="G191" s="44" t="str">
        <f ca="1">IF(AND($F$1="解答表示",$F191&lt;&gt;0),IF(OFFSET('4択入力'!$H$2,A191,0)=F191,"○","×"),"")</f>
        <v/>
      </c>
      <c r="H191" s="45" t="str">
        <f ca="1">IF($F$1="解答表示",OFFSET('4択入力'!$I$2,$A191,0),"")</f>
        <v/>
      </c>
      <c r="I191" s="46">
        <f ca="1">IF(G191="○",I189+1,0)</f>
        <v>0</v>
      </c>
    </row>
    <row r="192" spans="1:9" ht="15.9" customHeight="1" x14ac:dyDescent="0.2">
      <c r="A192" s="39"/>
      <c r="B192" s="2" t="str">
        <f ca="1">CONCATENATE("①",OFFSET('4択入力'!$B$2,$A191,2))</f>
        <v>①100日</v>
      </c>
      <c r="C192" s="3" t="str">
        <f ca="1">CONCATENATE("②",OFFSET('4択入力'!$B$2,$A191,3))</f>
        <v>②120日</v>
      </c>
      <c r="D192" s="3" t="str">
        <f ca="1">CONCATENATE("③",OFFSET('4択入力'!$B$2,$A191,4))</f>
        <v>③150日</v>
      </c>
      <c r="E192" s="4" t="str">
        <f ca="1">CONCATENATE("④",OFFSET('4択入力'!$B$2,$A191,5))</f>
        <v>④180日</v>
      </c>
      <c r="F192" s="38"/>
      <c r="G192" s="44"/>
      <c r="H192" s="45"/>
      <c r="I192" s="46"/>
    </row>
    <row r="193" spans="1:9" ht="15.9" customHeight="1" x14ac:dyDescent="0.2">
      <c r="A193" s="39">
        <v>72</v>
      </c>
      <c r="B193" s="40" t="str">
        <f ca="1">CONCATENATE(OFFSET('4択入力'!$B$2,A193,1),"")</f>
        <v>娼婦エリザベートを主人公に、占領地から逃れる乗合馬車の様子を描いた、モーパッサンの小説は？</v>
      </c>
      <c r="C193" s="41"/>
      <c r="D193" s="41"/>
      <c r="E193" s="42"/>
      <c r="F193" s="38"/>
      <c r="G193" s="44" t="str">
        <f ca="1">IF(AND($F$1="解答表示",$F193&lt;&gt;0),IF(OFFSET('4択入力'!$H$2,A193,0)=F193,"○","×"),"")</f>
        <v/>
      </c>
      <c r="H193" s="45" t="str">
        <f ca="1">IF($F$1="解答表示",OFFSET('4択入力'!$I$2,$A193,0),"")</f>
        <v/>
      </c>
      <c r="I193" s="46">
        <f ca="1">IF(G193="○",I191+1,0)</f>
        <v>0</v>
      </c>
    </row>
    <row r="194" spans="1:9" ht="15.9" customHeight="1" x14ac:dyDescent="0.2">
      <c r="A194" s="39"/>
      <c r="B194" s="2" t="str">
        <f ca="1">CONCATENATE("①",OFFSET('4択入力'!$B$2,$A193,2))</f>
        <v>①『脂肪の塊』</v>
      </c>
      <c r="C194" s="3" t="str">
        <f ca="1">CONCATENATE("②",OFFSET('4択入力'!$B$2,$A193,3))</f>
        <v>②『女の一生』</v>
      </c>
      <c r="D194" s="3" t="str">
        <f ca="1">CONCATENATE("③",OFFSET('4択入力'!$B$2,$A193,4))</f>
        <v>③『病は気から』</v>
      </c>
      <c r="E194" s="4" t="str">
        <f ca="1">CONCATENATE("④",OFFSET('4択入力'!$B$2,$A193,5))</f>
        <v>④『人間嫌い』</v>
      </c>
      <c r="F194" s="38"/>
      <c r="G194" s="44"/>
      <c r="H194" s="45"/>
      <c r="I194" s="46"/>
    </row>
    <row r="195" spans="1:9" ht="15.9" customHeight="1" x14ac:dyDescent="0.2">
      <c r="A195" s="39">
        <v>73</v>
      </c>
      <c r="B195" s="40" t="str">
        <f ca="1">CONCATENATE(OFFSET('4択入力'!$B$2,A195,1),"")</f>
        <v>カンタス航空と日本航空が出資している、国内最大手の格安航空会社は？</v>
      </c>
      <c r="C195" s="41"/>
      <c r="D195" s="41"/>
      <c r="E195" s="42"/>
      <c r="F195" s="38"/>
      <c r="G195" s="44" t="str">
        <f ca="1">IF(AND($F$1="解答表示",$F195&lt;&gt;0),IF(OFFSET('4択入力'!$H$2,A195,0)=F195,"○","×"),"")</f>
        <v/>
      </c>
      <c r="H195" s="45" t="str">
        <f ca="1">IF($F$1="解答表示",OFFSET('4択入力'!$I$2,$A195,0),"")</f>
        <v/>
      </c>
      <c r="I195" s="46">
        <f ca="1">IF(G195="○",I193+1,0)</f>
        <v>0</v>
      </c>
    </row>
    <row r="196" spans="1:9" ht="15.9" customHeight="1" x14ac:dyDescent="0.2">
      <c r="A196" s="39"/>
      <c r="B196" s="2" t="str">
        <f ca="1">CONCATENATE("①",OFFSET('4択入力'!$B$2,$A195,2))</f>
        <v>①ピーチ・アビエーション</v>
      </c>
      <c r="C196" s="3" t="str">
        <f ca="1">CONCATENATE("②",OFFSET('4択入力'!$B$2,$A195,3))</f>
        <v>②バニラエア</v>
      </c>
      <c r="D196" s="3" t="str">
        <f ca="1">CONCATENATE("③",OFFSET('4択入力'!$B$2,$A195,4))</f>
        <v>③AIR DO</v>
      </c>
      <c r="E196" s="4" t="str">
        <f ca="1">CONCATENATE("④",OFFSET('4択入力'!$B$2,$A195,5))</f>
        <v>④ジェットスター・ジャパン</v>
      </c>
      <c r="F196" s="38"/>
      <c r="G196" s="44"/>
      <c r="H196" s="45"/>
      <c r="I196" s="46"/>
    </row>
    <row r="197" spans="1:9" ht="15.9" customHeight="1" x14ac:dyDescent="0.2">
      <c r="A197" s="39">
        <v>74</v>
      </c>
      <c r="B197" s="40" t="str">
        <f ca="1">CONCATENATE(OFFSET('4択入力'!$B$2,A197,1),"")</f>
        <v>断崖絶壁に築かれた「投入堂」で有名な、鳥取県三朝町の寺院は？</v>
      </c>
      <c r="C197" s="41"/>
      <c r="D197" s="41"/>
      <c r="E197" s="42"/>
      <c r="F197" s="38"/>
      <c r="G197" s="44" t="str">
        <f ca="1">IF(AND($F$1="解答表示",$F197&lt;&gt;0),IF(OFFSET('4択入力'!$H$2,A197,0)=F197,"○","×"),"")</f>
        <v/>
      </c>
      <c r="H197" s="45" t="str">
        <f ca="1">IF($F$1="解答表示",OFFSET('4択入力'!$I$2,$A197,0),"")</f>
        <v/>
      </c>
      <c r="I197" s="46">
        <f ca="1">IF(G197="○",I195+1,0)</f>
        <v>0</v>
      </c>
    </row>
    <row r="198" spans="1:9" ht="15.9" customHeight="1" x14ac:dyDescent="0.2">
      <c r="A198" s="39"/>
      <c r="B198" s="2" t="str">
        <f ca="1">CONCATENATE("①",OFFSET('4択入力'!$B$2,$A197,2))</f>
        <v>①護国寺</v>
      </c>
      <c r="C198" s="3" t="str">
        <f ca="1">CONCATENATE("②",OFFSET('4択入力'!$B$2,$A197,3))</f>
        <v>②三仏寺</v>
      </c>
      <c r="D198" s="3" t="str">
        <f ca="1">CONCATENATE("③",OFFSET('4択入力'!$B$2,$A197,4))</f>
        <v>③元興寺</v>
      </c>
      <c r="E198" s="4" t="str">
        <f ca="1">CONCATENATE("④",OFFSET('4択入力'!$B$2,$A197,5))</f>
        <v>④東海寺</v>
      </c>
      <c r="F198" s="38"/>
      <c r="G198" s="44"/>
      <c r="H198" s="45"/>
      <c r="I198" s="46"/>
    </row>
    <row r="199" spans="1:9" ht="15.9" customHeight="1" x14ac:dyDescent="0.2">
      <c r="A199" s="39">
        <v>75</v>
      </c>
      <c r="B199" s="40" t="str">
        <f ca="1">CONCATENATE(OFFSET('4択入力'!$B$2,A199,1),"")</f>
        <v>落語の落ちの種類で、駄洒落で落とすものを何という？</v>
      </c>
      <c r="C199" s="41"/>
      <c r="D199" s="41"/>
      <c r="E199" s="42"/>
      <c r="F199" s="38"/>
      <c r="G199" s="44" t="str">
        <f ca="1">IF(AND($F$1="解答表示",$F199&lt;&gt;0),IF(OFFSET('4択入力'!$H$2,A199,0)=F199,"○","×"),"")</f>
        <v/>
      </c>
      <c r="H199" s="45" t="str">
        <f ca="1">IF($F$1="解答表示",OFFSET('4択入力'!$I$2,$A199,0),"")</f>
        <v/>
      </c>
      <c r="I199" s="46">
        <f ca="1">IF(G199="○",I197+1,0)</f>
        <v>0</v>
      </c>
    </row>
    <row r="200" spans="1:9" ht="15.9" customHeight="1" x14ac:dyDescent="0.2">
      <c r="A200" s="39"/>
      <c r="B200" s="2" t="str">
        <f ca="1">CONCATENATE("①",OFFSET('4択入力'!$B$2,$A199,2))</f>
        <v>①ぶっつけ落ち</v>
      </c>
      <c r="C200" s="3" t="str">
        <f ca="1">CONCATENATE("②",OFFSET('4択入力'!$B$2,$A199,3))</f>
        <v>②途端落ち</v>
      </c>
      <c r="D200" s="3" t="str">
        <f ca="1">CONCATENATE("③",OFFSET('4択入力'!$B$2,$A199,4))</f>
        <v>③地口落ち</v>
      </c>
      <c r="E200" s="4" t="str">
        <f ca="1">CONCATENATE("④",OFFSET('4択入力'!$B$2,$A199,5))</f>
        <v>④拍子落ち</v>
      </c>
      <c r="F200" s="38"/>
      <c r="G200" s="44"/>
      <c r="H200" s="45"/>
      <c r="I200" s="46"/>
    </row>
    <row r="201" spans="1:9" ht="15.9" customHeight="1" x14ac:dyDescent="0.2">
      <c r="A201" s="39">
        <v>76</v>
      </c>
      <c r="B201" s="40" t="str">
        <f ca="1">CONCATENATE(OFFSET('4択入力'!$B$2,A201,1),"")</f>
        <v>「1000ギニー」「2000ギニー」といったクラシック競争が開催される、イギリスの競馬場は？</v>
      </c>
      <c r="C201" s="41"/>
      <c r="D201" s="41"/>
      <c r="E201" s="42"/>
      <c r="F201" s="38"/>
      <c r="G201" s="44" t="str">
        <f ca="1">IF(AND($F$1="解答表示",$F201&lt;&gt;0),IF(OFFSET('4択入力'!$H$2,A201,0)=F201,"○","×"),"")</f>
        <v/>
      </c>
      <c r="H201" s="45" t="str">
        <f ca="1">IF($F$1="解答表示",OFFSET('4択入力'!$I$2,$A201,0),"")</f>
        <v/>
      </c>
      <c r="I201" s="46">
        <f ca="1">IF(G201="○",I199+1,0)</f>
        <v>0</v>
      </c>
    </row>
    <row r="202" spans="1:9" ht="15.9" customHeight="1" x14ac:dyDescent="0.2">
      <c r="A202" s="39"/>
      <c r="B202" s="2" t="str">
        <f ca="1">CONCATENATE("①",OFFSET('4択入力'!$B$2,$A201,2))</f>
        <v>①エプソム競馬場</v>
      </c>
      <c r="C202" s="3" t="str">
        <f ca="1">CONCATENATE("②",OFFSET('4択入力'!$B$2,$A201,3))</f>
        <v>②ドンカスター競馬場</v>
      </c>
      <c r="D202" s="3" t="str">
        <f ca="1">CONCATENATE("③",OFFSET('4択入力'!$B$2,$A201,4))</f>
        <v>③ニューマーケット競馬場</v>
      </c>
      <c r="E202" s="4" t="str">
        <f ca="1">CONCATENATE("④",OFFSET('4択入力'!$B$2,$A201,5))</f>
        <v>④カラ競馬場</v>
      </c>
      <c r="F202" s="38"/>
      <c r="G202" s="44"/>
      <c r="H202" s="45"/>
      <c r="I202" s="46"/>
    </row>
    <row r="203" spans="1:9" ht="15.9" customHeight="1" x14ac:dyDescent="0.2">
      <c r="A203" s="39">
        <v>77</v>
      </c>
      <c r="B203" s="40" t="str">
        <f ca="1">CONCATENATE(OFFSET('4択入力'!$B$2,A203,1),"")</f>
        <v>ナパリ・コーストやワイメア・キャニオンといった観光名所がある、ハワイ諸島最北端の島は？</v>
      </c>
      <c r="C203" s="41"/>
      <c r="D203" s="41"/>
      <c r="E203" s="42"/>
      <c r="F203" s="38"/>
      <c r="G203" s="44" t="str">
        <f ca="1">IF(AND($F$1="解答表示",$F203&lt;&gt;0),IF(OFFSET('4択入力'!$H$2,A203,0)=F203,"○","×"),"")</f>
        <v/>
      </c>
      <c r="H203" s="45" t="str">
        <f ca="1">IF($F$1="解答表示",OFFSET('4択入力'!$I$2,$A203,0),"")</f>
        <v/>
      </c>
      <c r="I203" s="46">
        <f ca="1">IF(G203="○",I201+1,0)</f>
        <v>0</v>
      </c>
    </row>
    <row r="204" spans="1:9" ht="15.9" customHeight="1" x14ac:dyDescent="0.2">
      <c r="A204" s="39"/>
      <c r="B204" s="2" t="str">
        <f ca="1">CONCATENATE("①",OFFSET('4択入力'!$B$2,$A203,2))</f>
        <v>①マウイ島</v>
      </c>
      <c r="C204" s="3" t="str">
        <f ca="1">CONCATENATE("②",OFFSET('4択入力'!$B$2,$A203,3))</f>
        <v>②オアフ島</v>
      </c>
      <c r="D204" s="3" t="str">
        <f ca="1">CONCATENATE("③",OFFSET('4択入力'!$B$2,$A203,4))</f>
        <v>③カウアイ島</v>
      </c>
      <c r="E204" s="4" t="str">
        <f ca="1">CONCATENATE("④",OFFSET('4択入力'!$B$2,$A203,5))</f>
        <v>④モロカイ島</v>
      </c>
      <c r="F204" s="38"/>
      <c r="G204" s="44"/>
      <c r="H204" s="45"/>
      <c r="I204" s="46"/>
    </row>
    <row r="205" spans="1:9" ht="15.9" customHeight="1" x14ac:dyDescent="0.2">
      <c r="A205" s="39">
        <v>78</v>
      </c>
      <c r="B205" s="40" t="str">
        <f ca="1">CONCATENATE(OFFSET('4択入力'!$B$2,A205,1),"")</f>
        <v>「超快適マスク」や「超立体マスク」を販売している企業は？</v>
      </c>
      <c r="C205" s="41"/>
      <c r="D205" s="41"/>
      <c r="E205" s="42"/>
      <c r="F205" s="38"/>
      <c r="G205" s="44" t="str">
        <f ca="1">IF(AND($F$1="解答表示",$F205&lt;&gt;0),IF(OFFSET('4択入力'!$H$2,A205,0)=F205,"○","×"),"")</f>
        <v/>
      </c>
      <c r="H205" s="45" t="str">
        <f ca="1">IF($F$1="解答表示",OFFSET('4択入力'!$I$2,$A205,0),"")</f>
        <v/>
      </c>
      <c r="I205" s="46">
        <f ca="1">IF(G205="○",I203+1,0)</f>
        <v>0</v>
      </c>
    </row>
    <row r="206" spans="1:9" ht="15.9" customHeight="1" x14ac:dyDescent="0.2">
      <c r="A206" s="39"/>
      <c r="B206" s="2" t="str">
        <f ca="1">CONCATENATE("①",OFFSET('4択入力'!$B$2,$A205,2))</f>
        <v>①小林製薬</v>
      </c>
      <c r="C206" s="3" t="str">
        <f ca="1">CONCATENATE("②",OFFSET('4択入力'!$B$2,$A205,3))</f>
        <v>②アイリスオーヤマ</v>
      </c>
      <c r="D206" s="3" t="str">
        <f ca="1">CONCATENATE("③",OFFSET('4択入力'!$B$2,$A205,4))</f>
        <v>③ユニ・チャーム</v>
      </c>
      <c r="E206" s="4" t="str">
        <f ca="1">CONCATENATE("④",OFFSET('4択入力'!$B$2,$A205,5))</f>
        <v>④ピップ</v>
      </c>
      <c r="F206" s="38"/>
      <c r="G206" s="44"/>
      <c r="H206" s="45"/>
      <c r="I206" s="46"/>
    </row>
    <row r="207" spans="1:9" ht="15.9" customHeight="1" x14ac:dyDescent="0.2">
      <c r="A207" s="39">
        <v>79</v>
      </c>
      <c r="B207" s="40" t="str">
        <f ca="1">CONCATENATE(OFFSET('4択入力'!$B$2,A207,1),"")</f>
        <v>今年の世界水泳が開催される韓国の都市は？</v>
      </c>
      <c r="C207" s="41"/>
      <c r="D207" s="41"/>
      <c r="E207" s="42"/>
      <c r="F207" s="38"/>
      <c r="G207" s="44" t="str">
        <f ca="1">IF(AND($F$1="解答表示",$F207&lt;&gt;0),IF(OFFSET('4択入力'!$H$2,A207,0)=F207,"○","×"),"")</f>
        <v/>
      </c>
      <c r="H207" s="45" t="str">
        <f ca="1">IF($F$1="解答表示",OFFSET('4択入力'!$I$2,$A207,0),"")</f>
        <v/>
      </c>
      <c r="I207" s="46">
        <f ca="1">IF(G207="○",I205+1,0)</f>
        <v>0</v>
      </c>
    </row>
    <row r="208" spans="1:9" ht="15.9" customHeight="1" x14ac:dyDescent="0.2">
      <c r="A208" s="39"/>
      <c r="B208" s="2" t="str">
        <f ca="1">CONCATENATE("①",OFFSET('4択入力'!$B$2,$A207,2))</f>
        <v>①大田</v>
      </c>
      <c r="C208" s="3" t="str">
        <f ca="1">CONCATENATE("②",OFFSET('4択入力'!$B$2,$A207,3))</f>
        <v>②大邱</v>
      </c>
      <c r="D208" s="3" t="str">
        <f ca="1">CONCATENATE("③",OFFSET('4択入力'!$B$2,$A207,4))</f>
        <v>③慶州</v>
      </c>
      <c r="E208" s="4" t="str">
        <f ca="1">CONCATENATE("④",OFFSET('4択入力'!$B$2,$A207,5))</f>
        <v>④光州</v>
      </c>
      <c r="F208" s="38"/>
      <c r="G208" s="44"/>
      <c r="H208" s="45"/>
      <c r="I208" s="46"/>
    </row>
    <row r="209" spans="1:9" ht="15.9" customHeight="1" x14ac:dyDescent="0.2">
      <c r="A209" s="39">
        <v>80</v>
      </c>
      <c r="B209" s="40" t="str">
        <f ca="1">CONCATENATE(OFFSET('4択入力'!$B$2,A209,1),"")</f>
        <v>麻雀のプロリーグ・Mリーグのメインスポンサーは？</v>
      </c>
      <c r="C209" s="41"/>
      <c r="D209" s="41"/>
      <c r="E209" s="42"/>
      <c r="F209" s="38"/>
      <c r="G209" s="44" t="str">
        <f ca="1">IF(AND($F$1="解答表示",$F209&lt;&gt;0),IF(OFFSET('4択入力'!$H$2,A209,0)=F209,"○","×"),"")</f>
        <v/>
      </c>
      <c r="H209" s="45" t="str">
        <f ca="1">IF($F$1="解答表示",OFFSET('4択入力'!$I$2,$A209,0),"")</f>
        <v/>
      </c>
      <c r="I209" s="46">
        <f ca="1">IF(G209="○",I207+1,0)</f>
        <v>0</v>
      </c>
    </row>
    <row r="210" spans="1:9" ht="15.9" customHeight="1" thickBot="1" x14ac:dyDescent="0.25">
      <c r="A210" s="43"/>
      <c r="B210" s="5" t="str">
        <f ca="1">CONCATENATE("①",OFFSET('4択入力'!$B$2,$A209,2))</f>
        <v>①野村證券</v>
      </c>
      <c r="C210" s="6" t="str">
        <f ca="1">CONCATENATE("②",OFFSET('4択入力'!$B$2,$A209,3))</f>
        <v>②東京海上日動</v>
      </c>
      <c r="D210" s="6" t="str">
        <f ca="1">CONCATENATE("③",OFFSET('4択入力'!$B$2,$A209,4))</f>
        <v>③大和証券</v>
      </c>
      <c r="E210" s="7" t="str">
        <f ca="1">CONCATENATE("④",OFFSET('4択入力'!$B$2,$A209,5))</f>
        <v>④明治安田生命</v>
      </c>
      <c r="F210" s="38"/>
      <c r="G210" s="44"/>
      <c r="H210" s="45"/>
      <c r="I210" s="46"/>
    </row>
    <row r="211" spans="1:9" ht="15.9" customHeight="1" thickTop="1" x14ac:dyDescent="0.2">
      <c r="A211" s="39">
        <v>81</v>
      </c>
      <c r="B211" s="40" t="str">
        <f ca="1">CONCATENATE(OFFSET('4択入力'!$B$2,A211,1),"")</f>
        <v>「ヴェルシス」「エストレヤ」「ニンジャ」といったオートバイを生産しているメーカーは？</v>
      </c>
      <c r="C211" s="41"/>
      <c r="D211" s="41"/>
      <c r="E211" s="42"/>
      <c r="F211" s="38"/>
      <c r="G211" s="44" t="str">
        <f ca="1">IF(AND($F$1="解答表示",$F211&lt;&gt;0),IF(OFFSET('4択入力'!$H$2,A211,0)=F211,"○","×"),"")</f>
        <v/>
      </c>
      <c r="H211" s="45" t="str">
        <f ca="1">IF($F$1="解答表示",OFFSET('4択入力'!$I$2,$A211,0),"")</f>
        <v/>
      </c>
      <c r="I211" s="46">
        <f ca="1">IF(G211="○",I209+1,0)</f>
        <v>0</v>
      </c>
    </row>
    <row r="212" spans="1:9" ht="15.9" customHeight="1" x14ac:dyDescent="0.2">
      <c r="A212" s="39"/>
      <c r="B212" s="2" t="str">
        <f ca="1">CONCATENATE("①",OFFSET('4択入力'!$B$2,$A211,2))</f>
        <v>①スズキ</v>
      </c>
      <c r="C212" s="3" t="str">
        <f ca="1">CONCATENATE("②",OFFSET('4択入力'!$B$2,$A211,3))</f>
        <v>②ホンダ</v>
      </c>
      <c r="D212" s="3" t="str">
        <f ca="1">CONCATENATE("③",OFFSET('4択入力'!$B$2,$A211,4))</f>
        <v>③ヤマハ</v>
      </c>
      <c r="E212" s="4" t="str">
        <f ca="1">CONCATENATE("④",OFFSET('4択入力'!$B$2,$A211,5))</f>
        <v>④カワサキ</v>
      </c>
      <c r="F212" s="38"/>
      <c r="G212" s="44"/>
      <c r="H212" s="45"/>
      <c r="I212" s="46"/>
    </row>
    <row r="213" spans="1:9" ht="15.9" customHeight="1" x14ac:dyDescent="0.2">
      <c r="A213" s="39">
        <v>82</v>
      </c>
      <c r="B213" s="40" t="str">
        <f ca="1">CONCATENATE(OFFSET('4択入力'!$B$2,A213,1),"")</f>
        <v>望月正行、鈴木琢光、矢澤亜希子といえば、どんなボードゲームの世界チャンピオン？</v>
      </c>
      <c r="C213" s="41"/>
      <c r="D213" s="41"/>
      <c r="E213" s="42"/>
      <c r="F213" s="38"/>
      <c r="G213" s="44" t="str">
        <f ca="1">IF(AND($F$1="解答表示",$F213&lt;&gt;0),IF(OFFSET('4択入力'!$H$2,A213,0)=F213,"○","×"),"")</f>
        <v/>
      </c>
      <c r="H213" s="45" t="str">
        <f ca="1">IF($F$1="解答表示",OFFSET('4択入力'!$I$2,$A213,0),"")</f>
        <v/>
      </c>
      <c r="I213" s="46">
        <f ca="1">IF(G213="○",I211+1,0)</f>
        <v>0</v>
      </c>
    </row>
    <row r="214" spans="1:9" ht="15.9" customHeight="1" x14ac:dyDescent="0.2">
      <c r="A214" s="39"/>
      <c r="B214" s="2" t="str">
        <f ca="1">CONCATENATE("①",OFFSET('4択入力'!$B$2,$A213,2))</f>
        <v>①チェス</v>
      </c>
      <c r="C214" s="3" t="str">
        <f ca="1">CONCATENATE("②",OFFSET('4択入力'!$B$2,$A213,3))</f>
        <v>②チェッカー</v>
      </c>
      <c r="D214" s="3" t="str">
        <f ca="1">CONCATENATE("③",OFFSET('4択入力'!$B$2,$A213,4))</f>
        <v>③モノポリー</v>
      </c>
      <c r="E214" s="4" t="str">
        <f ca="1">CONCATENATE("④",OFFSET('4択入力'!$B$2,$A213,5))</f>
        <v>④バックギャモン</v>
      </c>
      <c r="F214" s="38"/>
      <c r="G214" s="44"/>
      <c r="H214" s="45"/>
      <c r="I214" s="46"/>
    </row>
    <row r="215" spans="1:9" ht="15.9" customHeight="1" x14ac:dyDescent="0.2">
      <c r="A215" s="39">
        <v>83</v>
      </c>
      <c r="B215" s="40" t="str">
        <f ca="1">CONCATENATE(OFFSET('4択入力'!$B$2,A215,1),"")</f>
        <v>毎年春に「アルゲリッチ音楽祭」が開催される九州の都市は？</v>
      </c>
      <c r="C215" s="41"/>
      <c r="D215" s="41"/>
      <c r="E215" s="42"/>
      <c r="F215" s="38"/>
      <c r="G215" s="44" t="str">
        <f ca="1">IF(AND($F$1="解答表示",$F215&lt;&gt;0),IF(OFFSET('4択入力'!$H$2,A215,0)=F215,"○","×"),"")</f>
        <v/>
      </c>
      <c r="H215" s="45" t="str">
        <f ca="1">IF($F$1="解答表示",OFFSET('4択入力'!$I$2,$A215,0),"")</f>
        <v/>
      </c>
      <c r="I215" s="46">
        <f ca="1">IF(G215="○",I213+1,0)</f>
        <v>0</v>
      </c>
    </row>
    <row r="216" spans="1:9" ht="15.9" customHeight="1" x14ac:dyDescent="0.2">
      <c r="A216" s="39"/>
      <c r="B216" s="2" t="str">
        <f ca="1">CONCATENATE("①",OFFSET('4択入力'!$B$2,$A215,2))</f>
        <v>①博多</v>
      </c>
      <c r="C216" s="3" t="str">
        <f ca="1">CONCATENATE("②",OFFSET('4択入力'!$B$2,$A215,3))</f>
        <v>②久留米</v>
      </c>
      <c r="D216" s="3" t="str">
        <f ca="1">CONCATENATE("③",OFFSET('4択入力'!$B$2,$A215,4))</f>
        <v>③佐世保</v>
      </c>
      <c r="E216" s="4" t="str">
        <f ca="1">CONCATENATE("④",OFFSET('4択入力'!$B$2,$A215,5))</f>
        <v>④別府</v>
      </c>
      <c r="F216" s="38"/>
      <c r="G216" s="44"/>
      <c r="H216" s="45"/>
      <c r="I216" s="46"/>
    </row>
    <row r="217" spans="1:9" ht="15.9" customHeight="1" x14ac:dyDescent="0.2">
      <c r="A217" s="39">
        <v>84</v>
      </c>
      <c r="B217" s="40" t="str">
        <f ca="1">CONCATENATE(OFFSET('4択入力'!$B$2,A217,1),"")</f>
        <v>F1世界選手権のグランプリで、ナイトレースが行われているのは？</v>
      </c>
      <c r="C217" s="41"/>
      <c r="D217" s="41"/>
      <c r="E217" s="42"/>
      <c r="F217" s="38"/>
      <c r="G217" s="44" t="str">
        <f ca="1">IF(AND($F$1="解答表示",$F217&lt;&gt;0),IF(OFFSET('4択入力'!$H$2,A217,0)=F217,"○","×"),"")</f>
        <v/>
      </c>
      <c r="H217" s="45" t="str">
        <f ca="1">IF($F$1="解答表示",OFFSET('4択入力'!$I$2,$A217,0),"")</f>
        <v/>
      </c>
      <c r="I217" s="46">
        <f ca="1">IF(G217="○",I215+1,0)</f>
        <v>0</v>
      </c>
    </row>
    <row r="218" spans="1:9" ht="15.9" customHeight="1" x14ac:dyDescent="0.2">
      <c r="A218" s="39"/>
      <c r="B218" s="2" t="str">
        <f ca="1">CONCATENATE("①",OFFSET('4択入力'!$B$2,$A217,2))</f>
        <v>①オーストラリアGP</v>
      </c>
      <c r="C218" s="3" t="str">
        <f ca="1">CONCATENATE("②",OFFSET('4択入力'!$B$2,$A217,3))</f>
        <v>②カナダGP</v>
      </c>
      <c r="D218" s="3" t="str">
        <f ca="1">CONCATENATE("③",OFFSET('4択入力'!$B$2,$A217,4))</f>
        <v>③シンガポールGP</v>
      </c>
      <c r="E218" s="4" t="str">
        <f ca="1">CONCATENATE("④",OFFSET('4択入力'!$B$2,$A217,5))</f>
        <v>④ロシアGP</v>
      </c>
      <c r="F218" s="38"/>
      <c r="G218" s="44"/>
      <c r="H218" s="45"/>
      <c r="I218" s="46"/>
    </row>
    <row r="219" spans="1:9" ht="15.9" customHeight="1" x14ac:dyDescent="0.2">
      <c r="A219" s="39">
        <v>85</v>
      </c>
      <c r="B219" s="40" t="str">
        <f ca="1">CONCATENATE(OFFSET('4択入力'!$B$2,A219,1),"")</f>
        <v>歌舞伎女形の第一人者、坂東玉三郎の屋号は？</v>
      </c>
      <c r="C219" s="41"/>
      <c r="D219" s="41"/>
      <c r="E219" s="42"/>
      <c r="F219" s="38"/>
      <c r="G219" s="44" t="str">
        <f ca="1">IF(AND($F$1="解答表示",$F219&lt;&gt;0),IF(OFFSET('4択入力'!$H$2,A219,0)=F219,"○","×"),"")</f>
        <v/>
      </c>
      <c r="H219" s="45" t="str">
        <f ca="1">IF($F$1="解答表示",OFFSET('4択入力'!$I$2,$A219,0),"")</f>
        <v/>
      </c>
      <c r="I219" s="46">
        <f ca="1">IF(G219="○",I217+1,0)</f>
        <v>0</v>
      </c>
    </row>
    <row r="220" spans="1:9" ht="15.9" customHeight="1" thickBot="1" x14ac:dyDescent="0.25">
      <c r="A220" s="43"/>
      <c r="B220" s="5" t="str">
        <f ca="1">CONCATENATE("①",OFFSET('4択入力'!$B$2,$A219,2))</f>
        <v>①加賀屋</v>
      </c>
      <c r="C220" s="6" t="str">
        <f ca="1">CONCATENATE("②",OFFSET('4択入力'!$B$2,$A219,3))</f>
        <v>②中村屋</v>
      </c>
      <c r="D220" s="6" t="str">
        <f ca="1">CONCATENATE("③",OFFSET('4択入力'!$B$2,$A219,4))</f>
        <v>③松島屋</v>
      </c>
      <c r="E220" s="7" t="str">
        <f ca="1">CONCATENATE("④",OFFSET('4択入力'!$B$2,$A219,5))</f>
        <v>④大和屋</v>
      </c>
      <c r="F220" s="38"/>
      <c r="G220" s="44"/>
      <c r="H220" s="45"/>
      <c r="I220" s="46"/>
    </row>
    <row r="221" spans="1:9" ht="15.9" customHeight="1" thickTop="1" x14ac:dyDescent="0.2">
      <c r="A221" s="39">
        <v>86</v>
      </c>
      <c r="B221" s="40" t="str">
        <f ca="1">CONCATENATE(OFFSET('4択入力'!$B$2,A221,1),"")</f>
        <v>大きな南京錠がついた「パディントン」のバッグでおなじみのブランドは？</v>
      </c>
      <c r="C221" s="41"/>
      <c r="D221" s="41"/>
      <c r="E221" s="42"/>
      <c r="F221" s="38"/>
      <c r="G221" s="44" t="str">
        <f ca="1">IF(AND($F$1="解答表示",$F221&lt;&gt;0),IF(OFFSET('4択入力'!$H$2,A221,0)=F221,"○","×"),"")</f>
        <v/>
      </c>
      <c r="H221" s="45" t="str">
        <f ca="1">IF($F$1="解答表示",OFFSET('4択入力'!$I$2,$A221,0),"")</f>
        <v/>
      </c>
      <c r="I221" s="46">
        <f ca="1">IF(G221="○",I219+1,0)</f>
        <v>0</v>
      </c>
    </row>
    <row r="222" spans="1:9" ht="15.9" customHeight="1" x14ac:dyDescent="0.2">
      <c r="A222" s="39"/>
      <c r="B222" s="2" t="str">
        <f ca="1">CONCATENATE("①",OFFSET('4択入力'!$B$2,$A221,2))</f>
        <v>①クロエ</v>
      </c>
      <c r="C222" s="3" t="str">
        <f ca="1">CONCATENATE("②",OFFSET('4択入力'!$B$2,$A221,3))</f>
        <v>②セリーヌ</v>
      </c>
      <c r="D222" s="3" t="str">
        <f ca="1">CONCATENATE("③",OFFSET('4択入力'!$B$2,$A221,4))</f>
        <v>③フェンディ</v>
      </c>
      <c r="E222" s="4" t="str">
        <f ca="1">CONCATENATE("④",OFFSET('4択入力'!$B$2,$A221,5))</f>
        <v>④サンローラン</v>
      </c>
      <c r="F222" s="38"/>
      <c r="G222" s="44"/>
      <c r="H222" s="45"/>
      <c r="I222" s="46"/>
    </row>
    <row r="223" spans="1:9" ht="15.9" customHeight="1" x14ac:dyDescent="0.2">
      <c r="A223" s="39">
        <v>87</v>
      </c>
      <c r="B223" s="40" t="str">
        <f ca="1">CONCATENATE(OFFSET('4択入力'!$B$2,A223,1),"")</f>
        <v>朝注文した生鮮食品を夕方に受け取れる「フレッシュピック」を導入しているコンビニは？</v>
      </c>
      <c r="C223" s="41"/>
      <c r="D223" s="41"/>
      <c r="E223" s="42"/>
      <c r="F223" s="38"/>
      <c r="G223" s="44" t="str">
        <f ca="1">IF(AND($F$1="解答表示",$F223&lt;&gt;0),IF(OFFSET('4択入力'!$H$2,A223,0)=F223,"○","×"),"")</f>
        <v/>
      </c>
      <c r="H223" s="45" t="str">
        <f ca="1">IF($F$1="解答表示",OFFSET('4択入力'!$I$2,$A223,0),"")</f>
        <v/>
      </c>
      <c r="I223" s="46">
        <f ca="1">IF(G223="○",I221+1,0)</f>
        <v>0</v>
      </c>
    </row>
    <row r="224" spans="1:9" ht="15.9" customHeight="1" x14ac:dyDescent="0.2">
      <c r="A224" s="39"/>
      <c r="B224" s="2" t="str">
        <f ca="1">CONCATENATE("①",OFFSET('4択入力'!$B$2,$A223,2))</f>
        <v>①セブンイレブン</v>
      </c>
      <c r="C224" s="3" t="str">
        <f ca="1">CONCATENATE("②",OFFSET('4択入力'!$B$2,$A223,3))</f>
        <v>②ローソン</v>
      </c>
      <c r="D224" s="3" t="str">
        <f ca="1">CONCATENATE("③",OFFSET('4択入力'!$B$2,$A223,4))</f>
        <v>③ファミリマート</v>
      </c>
      <c r="E224" s="4" t="str">
        <f ca="1">CONCATENATE("④",OFFSET('4択入力'!$B$2,$A223,5))</f>
        <v>④スリーエフ</v>
      </c>
      <c r="F224" s="38"/>
      <c r="G224" s="44"/>
      <c r="H224" s="45"/>
      <c r="I224" s="46"/>
    </row>
    <row r="225" spans="1:9" ht="15.9" customHeight="1" x14ac:dyDescent="0.2">
      <c r="A225" s="39">
        <v>88</v>
      </c>
      <c r="B225" s="40" t="str">
        <f ca="1">CONCATENATE(OFFSET('4択入力'!$B$2,A225,1),"")</f>
        <v>「グレート・ワン」の愛称で知られる、NHL通算最多得点記録を保持するアイスホッケーの名選手は？</v>
      </c>
      <c r="C225" s="41"/>
      <c r="D225" s="41"/>
      <c r="E225" s="42"/>
      <c r="F225" s="38"/>
      <c r="G225" s="44" t="str">
        <f ca="1">IF(AND($F$1="解答表示",$F225&lt;&gt;0),IF(OFFSET('4択入力'!$H$2,A225,0)=F225,"○","×"),"")</f>
        <v/>
      </c>
      <c r="H225" s="45" t="str">
        <f ca="1">IF($F$1="解答表示",OFFSET('4択入力'!$I$2,$A225,0),"")</f>
        <v/>
      </c>
      <c r="I225" s="46">
        <f ca="1">IF(G225="○",I223+1,0)</f>
        <v>0</v>
      </c>
    </row>
    <row r="226" spans="1:9" ht="15.9" customHeight="1" x14ac:dyDescent="0.2">
      <c r="A226" s="39"/>
      <c r="B226" s="2" t="str">
        <f ca="1">CONCATENATE("①",OFFSET('4択入力'!$B$2,$A225,2))</f>
        <v>①ウェイン・グレツキー</v>
      </c>
      <c r="C226" s="3" t="str">
        <f ca="1">CONCATENATE("②",OFFSET('4択入力'!$B$2,$A225,3))</f>
        <v>②ボビー・オア</v>
      </c>
      <c r="D226" s="3" t="str">
        <f ca="1">CONCATENATE("③",OFFSET('4択入力'!$B$2,$A225,4))</f>
        <v>③アート・ロス</v>
      </c>
      <c r="E226" s="4" t="str">
        <f ca="1">CONCATENATE("④",OFFSET('4択入力'!$B$2,$A225,5))</f>
        <v>④ゴーディ・ハウ</v>
      </c>
      <c r="F226" s="38"/>
      <c r="G226" s="44"/>
      <c r="H226" s="45"/>
      <c r="I226" s="46"/>
    </row>
    <row r="227" spans="1:9" ht="15.9" customHeight="1" x14ac:dyDescent="0.2">
      <c r="A227" s="39">
        <v>89</v>
      </c>
      <c r="B227" s="40" t="str">
        <f ca="1">CONCATENATE(OFFSET('4択入力'!$B$2,A227,1),"")</f>
        <v>化合物の名前に付けられる「チオ」はどんな元素のこと？</v>
      </c>
      <c r="C227" s="41"/>
      <c r="D227" s="41"/>
      <c r="E227" s="42"/>
      <c r="F227" s="38"/>
      <c r="G227" s="44" t="str">
        <f ca="1">IF(AND($F$1="解答表示",$F227&lt;&gt;0),IF(OFFSET('4択入力'!$H$2,A227,0)=F227,"○","×"),"")</f>
        <v/>
      </c>
      <c r="H227" s="45" t="str">
        <f ca="1">IF($F$1="解答表示",OFFSET('4択入力'!$I$2,$A227,0),"")</f>
        <v/>
      </c>
      <c r="I227" s="46">
        <f ca="1">IF(G227="○",I225+1,0)</f>
        <v>0</v>
      </c>
    </row>
    <row r="228" spans="1:9" ht="15.9" customHeight="1" x14ac:dyDescent="0.2">
      <c r="A228" s="39"/>
      <c r="B228" s="2" t="str">
        <f ca="1">CONCATENATE("①",OFFSET('4択入力'!$B$2,$A227,2))</f>
        <v>①硫黄</v>
      </c>
      <c r="C228" s="3" t="str">
        <f ca="1">CONCATENATE("②",OFFSET('4択入力'!$B$2,$A227,3))</f>
        <v>②水銀</v>
      </c>
      <c r="D228" s="3" t="str">
        <f ca="1">CONCATENATE("③",OFFSET('4択入力'!$B$2,$A227,4))</f>
        <v>③リン</v>
      </c>
      <c r="E228" s="4" t="str">
        <f ca="1">CONCATENATE("④",OFFSET('4択入力'!$B$2,$A227,5))</f>
        <v>④フッ素</v>
      </c>
      <c r="F228" s="38"/>
      <c r="G228" s="44"/>
      <c r="H228" s="45"/>
      <c r="I228" s="46"/>
    </row>
    <row r="229" spans="1:9" ht="15.9" customHeight="1" x14ac:dyDescent="0.2">
      <c r="A229" s="39">
        <v>90</v>
      </c>
      <c r="B229" s="40" t="str">
        <f ca="1">CONCATENATE(OFFSET('4択入力'!$B$2,A229,1),"")</f>
        <v>日本国民が国外で死亡した時、死亡届を提出する期限は？</v>
      </c>
      <c r="C229" s="41"/>
      <c r="D229" s="41"/>
      <c r="E229" s="42"/>
      <c r="F229" s="38"/>
      <c r="G229" s="44" t="str">
        <f ca="1">IF(AND($F$1="解答表示",$F229&lt;&gt;0),IF(OFFSET('4択入力'!$H$2,A229,0)=F229,"○","×"),"")</f>
        <v/>
      </c>
      <c r="H229" s="45" t="str">
        <f ca="1">IF($F$1="解答表示",OFFSET('4択入力'!$I$2,$A229,0),"")</f>
        <v/>
      </c>
      <c r="I229" s="46">
        <f ca="1">IF(G229="○",I227+1,0)</f>
        <v>0</v>
      </c>
    </row>
    <row r="230" spans="1:9" ht="15.9" customHeight="1" thickBot="1" x14ac:dyDescent="0.25">
      <c r="A230" s="43"/>
      <c r="B230" s="5" t="str">
        <f ca="1">CONCATENATE("①",OFFSET('4択入力'!$B$2,$A229,2))</f>
        <v>①2週間</v>
      </c>
      <c r="C230" s="6" t="str">
        <f ca="1">CONCATENATE("②",OFFSET('4択入力'!$B$2,$A229,3))</f>
        <v>②3週間</v>
      </c>
      <c r="D230" s="6" t="str">
        <f ca="1">CONCATENATE("③",OFFSET('4択入力'!$B$2,$A229,4))</f>
        <v>③1ヶ月</v>
      </c>
      <c r="E230" s="7" t="str">
        <f ca="1">CONCATENATE("④",OFFSET('4択入力'!$B$2,$A229,5))</f>
        <v>④3ヶ月</v>
      </c>
      <c r="F230" s="38"/>
      <c r="G230" s="44"/>
      <c r="H230" s="45"/>
      <c r="I230" s="46"/>
    </row>
    <row r="231" spans="1:9" ht="15.9" customHeight="1" thickTop="1" x14ac:dyDescent="0.2">
      <c r="A231" s="39">
        <v>91</v>
      </c>
      <c r="B231" s="40" t="str">
        <f ca="1">CONCATENATE(OFFSET('4択入力'!$B$2,A231,1),"")</f>
        <v>日本で発行されているお札の縦の長さは、いずれも何mm？</v>
      </c>
      <c r="C231" s="41"/>
      <c r="D231" s="41"/>
      <c r="E231" s="42"/>
      <c r="F231" s="38"/>
      <c r="G231" s="44" t="str">
        <f ca="1">IF(AND($F$1="解答表示",$F231&lt;&gt;0),IF(OFFSET('4択入力'!$H$2,A231,0)=F231,"○","×"),"")</f>
        <v/>
      </c>
      <c r="H231" s="45" t="str">
        <f ca="1">IF($F$1="解答表示",OFFSET('4択入力'!$I$2,$A231,0),"")</f>
        <v/>
      </c>
      <c r="I231" s="46">
        <f ca="1">IF(G231="○",I229+1,0)</f>
        <v>0</v>
      </c>
    </row>
    <row r="232" spans="1:9" ht="15.9" customHeight="1" x14ac:dyDescent="0.2">
      <c r="A232" s="39"/>
      <c r="B232" s="2" t="str">
        <f ca="1">CONCATENATE("①",OFFSET('4択入力'!$B$2,$A231,2))</f>
        <v>①72mm</v>
      </c>
      <c r="C232" s="3" t="str">
        <f ca="1">CONCATENATE("②",OFFSET('4択入力'!$B$2,$A231,3))</f>
        <v>②74mm</v>
      </c>
      <c r="D232" s="3" t="str">
        <f ca="1">CONCATENATE("③",OFFSET('4択入力'!$B$2,$A231,4))</f>
        <v>③76mm</v>
      </c>
      <c r="E232" s="4" t="str">
        <f ca="1">CONCATENATE("④",OFFSET('4択入力'!$B$2,$A231,5))</f>
        <v>④78mm</v>
      </c>
      <c r="F232" s="38"/>
      <c r="G232" s="44"/>
      <c r="H232" s="45"/>
      <c r="I232" s="46"/>
    </row>
    <row r="233" spans="1:9" ht="15.9" customHeight="1" x14ac:dyDescent="0.2">
      <c r="A233" s="39">
        <v>92</v>
      </c>
      <c r="B233" s="40" t="str">
        <f ca="1">CONCATENATE(OFFSET('4択入力'!$B$2,A233,1),"")</f>
        <v>1935年に40歳で早世した、『炎舞』『名樹散椿』などの作品を残した大正・昭和期の画家は？</v>
      </c>
      <c r="C233" s="41"/>
      <c r="D233" s="41"/>
      <c r="E233" s="42"/>
      <c r="F233" s="38"/>
      <c r="G233" s="44" t="str">
        <f ca="1">IF(AND($F$1="解答表示",$F233&lt;&gt;0),IF(OFFSET('4択入力'!$H$2,A233,0)=F233,"○","×"),"")</f>
        <v/>
      </c>
      <c r="H233" s="45" t="str">
        <f ca="1">IF($F$1="解答表示",OFFSET('4択入力'!$I$2,$A233,0),"")</f>
        <v/>
      </c>
      <c r="I233" s="46">
        <f ca="1">IF(G233="○",I231+1,0)</f>
        <v>0</v>
      </c>
    </row>
    <row r="234" spans="1:9" ht="15.9" customHeight="1" x14ac:dyDescent="0.2">
      <c r="A234" s="39"/>
      <c r="B234" s="2" t="str">
        <f ca="1">CONCATENATE("①",OFFSET('4択入力'!$B$2,$A233,2))</f>
        <v>①今村紫紅</v>
      </c>
      <c r="C234" s="3" t="str">
        <f ca="1">CONCATENATE("②",OFFSET('4択入力'!$B$2,$A233,3))</f>
        <v>②下村観山</v>
      </c>
      <c r="D234" s="3" t="str">
        <f ca="1">CONCATENATE("③",OFFSET('4択入力'!$B$2,$A233,4))</f>
        <v>③富岡鉄斎</v>
      </c>
      <c r="E234" s="4" t="str">
        <f ca="1">CONCATENATE("④",OFFSET('4択入力'!$B$2,$A233,5))</f>
        <v>④速水御舟</v>
      </c>
      <c r="F234" s="38"/>
      <c r="G234" s="44"/>
      <c r="H234" s="45"/>
      <c r="I234" s="46"/>
    </row>
    <row r="235" spans="1:9" ht="15.9" customHeight="1" x14ac:dyDescent="0.2">
      <c r="A235" s="39">
        <v>93</v>
      </c>
      <c r="B235" s="40" t="str">
        <f ca="1">CONCATENATE(OFFSET('4択入力'!$B$2,A235,1),"")</f>
        <v>「ビールマンスピン」に名を残すデニス・ビールマンは、どこの国出身のスケーター？</v>
      </c>
      <c r="C235" s="41"/>
      <c r="D235" s="41"/>
      <c r="E235" s="42"/>
      <c r="F235" s="38"/>
      <c r="G235" s="44" t="str">
        <f ca="1">IF(AND($F$1="解答表示",$F235&lt;&gt;0),IF(OFFSET('4択入力'!$H$2,A235,0)=F235,"○","×"),"")</f>
        <v/>
      </c>
      <c r="H235" s="45" t="str">
        <f ca="1">IF($F$1="解答表示",OFFSET('4択入力'!$I$2,$A235,0),"")</f>
        <v/>
      </c>
      <c r="I235" s="46">
        <f ca="1">IF(G235="○",I233+1,0)</f>
        <v>0</v>
      </c>
    </row>
    <row r="236" spans="1:9" ht="15.9" customHeight="1" x14ac:dyDescent="0.2">
      <c r="A236" s="39"/>
      <c r="B236" s="2" t="str">
        <f ca="1">CONCATENATE("①",OFFSET('4択入力'!$B$2,$A235,2))</f>
        <v>①ノルウェー</v>
      </c>
      <c r="C236" s="3" t="str">
        <f ca="1">CONCATENATE("②",OFFSET('4択入力'!$B$2,$A235,3))</f>
        <v>②スウェーデン</v>
      </c>
      <c r="D236" s="3" t="str">
        <f ca="1">CONCATENATE("③",OFFSET('4択入力'!$B$2,$A235,4))</f>
        <v>③フィンランド</v>
      </c>
      <c r="E236" s="4" t="str">
        <f ca="1">CONCATENATE("④",OFFSET('4択入力'!$B$2,$A235,5))</f>
        <v>④スイス</v>
      </c>
      <c r="F236" s="38"/>
      <c r="G236" s="44"/>
      <c r="H236" s="45"/>
      <c r="I236" s="46"/>
    </row>
    <row r="237" spans="1:9" ht="15.9" customHeight="1" x14ac:dyDescent="0.2">
      <c r="A237" s="39">
        <v>94</v>
      </c>
      <c r="B237" s="40" t="str">
        <f ca="1">CONCATENATE(OFFSET('4択入力'!$B$2,A237,1),"")</f>
        <v>FXにおいて、外国の通貨を買うときと売る時の価格の差を何という？</v>
      </c>
      <c r="C237" s="41"/>
      <c r="D237" s="41"/>
      <c r="E237" s="42"/>
      <c r="F237" s="38"/>
      <c r="G237" s="44" t="str">
        <f ca="1">IF(AND($F$1="解答表示",$F237&lt;&gt;0),IF(OFFSET('4択入力'!$H$2,A237,0)=F237,"○","×"),"")</f>
        <v/>
      </c>
      <c r="H237" s="45" t="str">
        <f ca="1">IF($F$1="解答表示",OFFSET('4択入力'!$I$2,$A237,0),"")</f>
        <v/>
      </c>
      <c r="I237" s="46">
        <f ca="1">IF(G237="○",I235+1,0)</f>
        <v>0</v>
      </c>
    </row>
    <row r="238" spans="1:9" ht="15.9" customHeight="1" x14ac:dyDescent="0.2">
      <c r="A238" s="39"/>
      <c r="B238" s="2" t="str">
        <f ca="1">CONCATENATE("①",OFFSET('4択入力'!$B$2,$A237,2))</f>
        <v>①ギャップ</v>
      </c>
      <c r="C238" s="3" t="str">
        <f ca="1">CONCATENATE("②",OFFSET('4択入力'!$B$2,$A237,3))</f>
        <v>②スタンス</v>
      </c>
      <c r="D238" s="3" t="str">
        <f ca="1">CONCATENATE("③",OFFSET('4択入力'!$B$2,$A237,4))</f>
        <v>③スプレッド</v>
      </c>
      <c r="E238" s="4" t="str">
        <f ca="1">CONCATENATE("④",OFFSET('4択入力'!$B$2,$A237,5))</f>
        <v>④オーバー</v>
      </c>
      <c r="F238" s="38"/>
      <c r="G238" s="44"/>
      <c r="H238" s="45"/>
      <c r="I238" s="46"/>
    </row>
    <row r="239" spans="1:9" ht="15.9" customHeight="1" x14ac:dyDescent="0.2">
      <c r="A239" s="39">
        <v>95</v>
      </c>
      <c r="B239" s="40" t="str">
        <f ca="1">CONCATENATE(OFFSET('4択入力'!$B$2,A239,1),"")</f>
        <v>1990年から2010年まで、東宝のミュージカル『マイ・フェア・レディ』でイライザを演じた女優は？</v>
      </c>
      <c r="C239" s="41"/>
      <c r="D239" s="41"/>
      <c r="E239" s="42"/>
      <c r="F239" s="38"/>
      <c r="G239" s="44" t="str">
        <f ca="1">IF(AND($F$1="解答表示",$F239&lt;&gt;0),IF(OFFSET('4択入力'!$H$2,A239,0)=F239,"○","×"),"")</f>
        <v/>
      </c>
      <c r="H239" s="45" t="str">
        <f ca="1">IF($F$1="解答表示",OFFSET('4択入力'!$I$2,$A239,0),"")</f>
        <v/>
      </c>
      <c r="I239" s="46">
        <f ca="1">IF(G239="○",I237+1,0)</f>
        <v>0</v>
      </c>
    </row>
    <row r="240" spans="1:9" ht="15.9" customHeight="1" thickBot="1" x14ac:dyDescent="0.25">
      <c r="A240" s="43"/>
      <c r="B240" s="5" t="str">
        <f ca="1">CONCATENATE("①",OFFSET('4択入力'!$B$2,$A239,2))</f>
        <v>①黒木瞳</v>
      </c>
      <c r="C240" s="6" t="str">
        <f ca="1">CONCATENATE("②",OFFSET('4択入力'!$B$2,$A239,3))</f>
        <v>②大地真央</v>
      </c>
      <c r="D240" s="6" t="str">
        <f ca="1">CONCATENATE("③",OFFSET('4択入力'!$B$2,$A239,4))</f>
        <v>③真矢みき</v>
      </c>
      <c r="E240" s="7" t="str">
        <f ca="1">CONCATENATE("④",OFFSET('4択入力'!$B$2,$A239,5))</f>
        <v>④一路真輝</v>
      </c>
      <c r="F240" s="38"/>
      <c r="G240" s="44"/>
      <c r="H240" s="45"/>
      <c r="I240" s="46"/>
    </row>
    <row r="241" spans="1:9" ht="15.9" customHeight="1" thickTop="1" x14ac:dyDescent="0.2">
      <c r="A241" s="39">
        <v>96</v>
      </c>
      <c r="B241" s="40" t="str">
        <f ca="1">CONCATENATE(OFFSET('4択入力'!$B$2,A241,1),"")</f>
        <v>ラリーでの大事故を乗り越えレース復帰を果たし、今年からウィリアムズに所属するF1ドライバーは？</v>
      </c>
      <c r="C241" s="41"/>
      <c r="D241" s="41"/>
      <c r="E241" s="42"/>
      <c r="F241" s="38"/>
      <c r="G241" s="44" t="str">
        <f ca="1">IF(AND($F$1="解答表示",$F241&lt;&gt;0),IF(OFFSET('4択入力'!$H$2,A241,0)=F241,"○","×"),"")</f>
        <v/>
      </c>
      <c r="H241" s="45" t="str">
        <f ca="1">IF($F$1="解答表示",OFFSET('4択入力'!$I$2,$A241,0),"")</f>
        <v/>
      </c>
      <c r="I241" s="46">
        <f ca="1">IF(G241="○",I239+1,0)</f>
        <v>0</v>
      </c>
    </row>
    <row r="242" spans="1:9" ht="15.9" customHeight="1" x14ac:dyDescent="0.2">
      <c r="A242" s="39"/>
      <c r="B242" s="2" t="str">
        <f ca="1">CONCATENATE("①",OFFSET('4択入力'!$B$2,$A241,2))</f>
        <v>①エイドリアン・スーティル</v>
      </c>
      <c r="C242" s="3" t="str">
        <f ca="1">CONCATENATE("②",OFFSET('4択入力'!$B$2,$A241,3))</f>
        <v>②ネルソン・ピケJr.</v>
      </c>
      <c r="D242" s="3" t="str">
        <f ca="1">CONCATENATE("③",OFFSET('4択入力'!$B$2,$A241,4))</f>
        <v>③ティモ・グロック</v>
      </c>
      <c r="E242" s="4" t="str">
        <f ca="1">CONCATENATE("④",OFFSET('4択入力'!$B$2,$A241,5))</f>
        <v>④ロバート・クビサ</v>
      </c>
      <c r="F242" s="38"/>
      <c r="G242" s="44"/>
      <c r="H242" s="45"/>
      <c r="I242" s="46"/>
    </row>
    <row r="243" spans="1:9" ht="15.9" customHeight="1" x14ac:dyDescent="0.2">
      <c r="A243" s="39">
        <v>97</v>
      </c>
      <c r="B243" s="40" t="str">
        <f ca="1">CONCATENATE(OFFSET('4択入力'!$B$2,A243,1),"")</f>
        <v>今年6月、ヨーロッパで初めて大リーグの公式戦が行われる都市は？</v>
      </c>
      <c r="C243" s="41"/>
      <c r="D243" s="41"/>
      <c r="E243" s="42"/>
      <c r="F243" s="38"/>
      <c r="G243" s="44" t="str">
        <f ca="1">IF(AND($F$1="解答表示",$F243&lt;&gt;0),IF(OFFSET('4択入力'!$H$2,A243,0)=F243,"○","×"),"")</f>
        <v/>
      </c>
      <c r="H243" s="45" t="str">
        <f ca="1">IF($F$1="解答表示",OFFSET('4択入力'!$I$2,$A243,0),"")</f>
        <v/>
      </c>
      <c r="I243" s="46">
        <f ca="1">IF(G243="○",I241+1,0)</f>
        <v>0</v>
      </c>
    </row>
    <row r="244" spans="1:9" ht="15.9" customHeight="1" x14ac:dyDescent="0.2">
      <c r="A244" s="39"/>
      <c r="B244" s="2" t="str">
        <f ca="1">CONCATENATE("①",OFFSET('4択入力'!$B$2,$A243,2))</f>
        <v>①パリ</v>
      </c>
      <c r="C244" s="3" t="str">
        <f ca="1">CONCATENATE("②",OFFSET('4択入力'!$B$2,$A243,3))</f>
        <v>②ローマ</v>
      </c>
      <c r="D244" s="3" t="str">
        <f ca="1">CONCATENATE("③",OFFSET('4択入力'!$B$2,$A243,4))</f>
        <v>③ロンドン</v>
      </c>
      <c r="E244" s="4" t="str">
        <f ca="1">CONCATENATE("④",OFFSET('4択入力'!$B$2,$A243,5))</f>
        <v>④マドリード</v>
      </c>
      <c r="F244" s="38"/>
      <c r="G244" s="44"/>
      <c r="H244" s="45"/>
      <c r="I244" s="46"/>
    </row>
    <row r="245" spans="1:9" ht="15.9" customHeight="1" x14ac:dyDescent="0.2">
      <c r="A245" s="39">
        <v>98</v>
      </c>
      <c r="B245" s="40" t="str">
        <f ca="1">CONCATENATE(OFFSET('4択入力'!$B$2,A245,1),"")</f>
        <v>日本の酒税法で、「ビール」は麦芽使用比率が何％以上と定められている？</v>
      </c>
      <c r="C245" s="41"/>
      <c r="D245" s="41"/>
      <c r="E245" s="42"/>
      <c r="F245" s="38"/>
      <c r="G245" s="44" t="str">
        <f ca="1">IF(AND($F$1="解答表示",$F245&lt;&gt;0),IF(OFFSET('4択入力'!$H$2,A245,0)=F245,"○","×"),"")</f>
        <v/>
      </c>
      <c r="H245" s="45" t="str">
        <f ca="1">IF($F$1="解答表示",OFFSET('4択入力'!$I$2,$A245,0),"")</f>
        <v/>
      </c>
      <c r="I245" s="46">
        <f ca="1">IF(G245="○",I243+1,0)</f>
        <v>0</v>
      </c>
    </row>
    <row r="246" spans="1:9" ht="15.9" customHeight="1" x14ac:dyDescent="0.2">
      <c r="A246" s="39"/>
      <c r="B246" s="2" t="str">
        <f ca="1">CONCATENATE("①",OFFSET('4択入力'!$B$2,$A245,2))</f>
        <v>①50</v>
      </c>
      <c r="C246" s="3" t="str">
        <f ca="1">CONCATENATE("②",OFFSET('4択入力'!$B$2,$A245,3))</f>
        <v>②60</v>
      </c>
      <c r="D246" s="3" t="str">
        <f ca="1">CONCATENATE("③",OFFSET('4択入力'!$B$2,$A245,4))</f>
        <v>③70</v>
      </c>
      <c r="E246" s="4" t="str">
        <f ca="1">CONCATENATE("④",OFFSET('4択入力'!$B$2,$A245,5))</f>
        <v>④80</v>
      </c>
      <c r="F246" s="38"/>
      <c r="G246" s="44"/>
      <c r="H246" s="45"/>
      <c r="I246" s="46"/>
    </row>
    <row r="247" spans="1:9" ht="15.9" customHeight="1" x14ac:dyDescent="0.2">
      <c r="A247" s="39">
        <v>99</v>
      </c>
      <c r="B247" s="40" t="str">
        <f ca="1">CONCATENATE(OFFSET('4択入力'!$B$2,A247,1),"")</f>
        <v>車両も乗務員も保有しないという特徴を持つ、関西の私鉄は？</v>
      </c>
      <c r="C247" s="41"/>
      <c r="D247" s="41"/>
      <c r="E247" s="42"/>
      <c r="F247" s="38"/>
      <c r="G247" s="44" t="str">
        <f ca="1">IF(AND($F$1="解答表示",$F247&lt;&gt;0),IF(OFFSET('4択入力'!$H$2,A247,0)=F247,"○","×"),"")</f>
        <v/>
      </c>
      <c r="H247" s="45" t="str">
        <f ca="1">IF($F$1="解答表示",OFFSET('4択入力'!$I$2,$A247,0),"")</f>
        <v/>
      </c>
      <c r="I247" s="46">
        <f ca="1">IF(G247="○",I245+1,0)</f>
        <v>0</v>
      </c>
    </row>
    <row r="248" spans="1:9" ht="15.9" customHeight="1" x14ac:dyDescent="0.2">
      <c r="A248" s="39"/>
      <c r="B248" s="2" t="str">
        <f ca="1">CONCATENATE("①",OFFSET('4択入力'!$B$2,$A247,2))</f>
        <v>①山陽電気鉄道</v>
      </c>
      <c r="C248" s="3" t="str">
        <f ca="1">CONCATENATE("②",OFFSET('4択入力'!$B$2,$A247,3))</f>
        <v>②神戸高速鉄道</v>
      </c>
      <c r="D248" s="3" t="str">
        <f ca="1">CONCATENATE("③",OFFSET('4択入力'!$B$2,$A247,4))</f>
        <v>③北大阪急行電鉄</v>
      </c>
      <c r="E248" s="4" t="str">
        <f ca="1">CONCATENATE("④",OFFSET('4択入力'!$B$2,$A247,5))</f>
        <v>④泉北高速鉄道</v>
      </c>
      <c r="F248" s="38"/>
      <c r="G248" s="44"/>
      <c r="H248" s="45"/>
      <c r="I248" s="46"/>
    </row>
    <row r="249" spans="1:9" ht="15.9" customHeight="1" x14ac:dyDescent="0.2">
      <c r="A249" s="39">
        <v>100</v>
      </c>
      <c r="B249" s="40" t="str">
        <f ca="1">CONCATENATE(OFFSET('4択入力'!$B$2,A249,1),"")</f>
        <v>細田博之が会長を務める、自民党最大の派閥は？</v>
      </c>
      <c r="C249" s="41"/>
      <c r="D249" s="41"/>
      <c r="E249" s="42"/>
      <c r="F249" s="38"/>
      <c r="G249" s="44" t="str">
        <f ca="1">IF(AND($F$1="解答表示",$F249&lt;&gt;0),IF(OFFSET('4択入力'!$H$2,A249,0)=F249,"○","×"),"")</f>
        <v/>
      </c>
      <c r="H249" s="45" t="str">
        <f ca="1">IF($F$1="解答表示",OFFSET('4択入力'!$I$2,$A249,0),"")</f>
        <v/>
      </c>
      <c r="I249" s="46">
        <f ca="1">IF(G249="○",I247+1,0)</f>
        <v>0</v>
      </c>
    </row>
    <row r="250" spans="1:9" ht="15.9" customHeight="1" x14ac:dyDescent="0.2">
      <c r="A250" s="39"/>
      <c r="B250" s="2" t="str">
        <f ca="1">CONCATENATE("①",OFFSET('4択入力'!$B$2,$A249,2))</f>
        <v>①宏池会</v>
      </c>
      <c r="C250" s="3" t="str">
        <f ca="1">CONCATENATE("②",OFFSET('4択入力'!$B$2,$A249,3))</f>
        <v>②為公会</v>
      </c>
      <c r="D250" s="3" t="str">
        <f ca="1">CONCATENATE("③",OFFSET('4択入力'!$B$2,$A249,4))</f>
        <v>③平成研究会</v>
      </c>
      <c r="E250" s="4" t="str">
        <f ca="1">CONCATENATE("④",OFFSET('4択入力'!$B$2,$A249,5))</f>
        <v>④清和政策研究会</v>
      </c>
      <c r="F250" s="38"/>
      <c r="G250" s="44"/>
      <c r="H250" s="45"/>
      <c r="I250" s="46"/>
    </row>
    <row r="252" spans="1:9" x14ac:dyDescent="0.2">
      <c r="F252" t="s">
        <v>22</v>
      </c>
      <c r="G252">
        <f ca="1">COUNTIF(G51:G250,"○")</f>
        <v>0</v>
      </c>
    </row>
    <row r="253" spans="1:9" x14ac:dyDescent="0.2">
      <c r="F253" t="s">
        <v>23</v>
      </c>
      <c r="G253">
        <f ca="1">OFFSET(I50,H253-2,0)</f>
        <v>0</v>
      </c>
      <c r="H253">
        <f ca="1">MATCH(0,$I$51:$I$250,0)</f>
        <v>1</v>
      </c>
    </row>
    <row r="254" spans="1:9" x14ac:dyDescent="0.2">
      <c r="F254" t="s">
        <v>24</v>
      </c>
      <c r="G254">
        <f ca="1">OFFSET(OFFSET($I$50,H253,0),H254-1,0)</f>
        <v>0</v>
      </c>
      <c r="H254">
        <f ca="1">MATCH(0,OFFSET($I$50,$H$253+2,0,297-$H$253,1),0)</f>
        <v>1</v>
      </c>
    </row>
  </sheetData>
  <sheetProtection sheet="1" objects="1" scenarios="1" formatCells="0" formatColumns="0" formatRows="0"/>
  <mergeCells count="600">
    <mergeCell ref="I239:I240"/>
    <mergeCell ref="I241:I242"/>
    <mergeCell ref="I243:I244"/>
    <mergeCell ref="I245:I246"/>
    <mergeCell ref="I247:I248"/>
    <mergeCell ref="I249:I250"/>
    <mergeCell ref="I221:I222"/>
    <mergeCell ref="I223:I224"/>
    <mergeCell ref="I225:I226"/>
    <mergeCell ref="I227:I228"/>
    <mergeCell ref="I229:I230"/>
    <mergeCell ref="I231:I232"/>
    <mergeCell ref="I233:I234"/>
    <mergeCell ref="I235:I236"/>
    <mergeCell ref="I237:I238"/>
    <mergeCell ref="I203:I204"/>
    <mergeCell ref="I205:I206"/>
    <mergeCell ref="I207:I208"/>
    <mergeCell ref="I209:I210"/>
    <mergeCell ref="I211:I212"/>
    <mergeCell ref="I213:I214"/>
    <mergeCell ref="I215:I216"/>
    <mergeCell ref="I217:I218"/>
    <mergeCell ref="I219:I220"/>
    <mergeCell ref="I185:I186"/>
    <mergeCell ref="I187:I188"/>
    <mergeCell ref="I189:I190"/>
    <mergeCell ref="I191:I192"/>
    <mergeCell ref="I193:I194"/>
    <mergeCell ref="I195:I196"/>
    <mergeCell ref="I197:I198"/>
    <mergeCell ref="I199:I200"/>
    <mergeCell ref="I201:I202"/>
    <mergeCell ref="I167:I168"/>
    <mergeCell ref="I169:I170"/>
    <mergeCell ref="I171:I172"/>
    <mergeCell ref="I173:I174"/>
    <mergeCell ref="I175:I176"/>
    <mergeCell ref="I177:I178"/>
    <mergeCell ref="I179:I180"/>
    <mergeCell ref="I181:I182"/>
    <mergeCell ref="I183:I184"/>
    <mergeCell ref="I149:I150"/>
    <mergeCell ref="I151:I152"/>
    <mergeCell ref="I153:I154"/>
    <mergeCell ref="I155:I156"/>
    <mergeCell ref="I157:I158"/>
    <mergeCell ref="I159:I160"/>
    <mergeCell ref="I161:I162"/>
    <mergeCell ref="I163:I164"/>
    <mergeCell ref="I165:I166"/>
    <mergeCell ref="I131:I132"/>
    <mergeCell ref="I133:I134"/>
    <mergeCell ref="I135:I136"/>
    <mergeCell ref="I137:I138"/>
    <mergeCell ref="I139:I140"/>
    <mergeCell ref="I141:I142"/>
    <mergeCell ref="I143:I144"/>
    <mergeCell ref="I145:I146"/>
    <mergeCell ref="I147:I148"/>
    <mergeCell ref="I113:I114"/>
    <mergeCell ref="I115:I116"/>
    <mergeCell ref="I117:I118"/>
    <mergeCell ref="I119:I120"/>
    <mergeCell ref="I121:I122"/>
    <mergeCell ref="I123:I124"/>
    <mergeCell ref="I125:I126"/>
    <mergeCell ref="I127:I128"/>
    <mergeCell ref="I129:I130"/>
    <mergeCell ref="I95:I96"/>
    <mergeCell ref="I97:I98"/>
    <mergeCell ref="I99:I100"/>
    <mergeCell ref="I101:I102"/>
    <mergeCell ref="I103:I104"/>
    <mergeCell ref="I105:I106"/>
    <mergeCell ref="I107:I108"/>
    <mergeCell ref="I109:I110"/>
    <mergeCell ref="I111:I112"/>
    <mergeCell ref="H247:H248"/>
    <mergeCell ref="H249:H250"/>
    <mergeCell ref="I51:I52"/>
    <mergeCell ref="I53:I54"/>
    <mergeCell ref="I55:I56"/>
    <mergeCell ref="I57:I58"/>
    <mergeCell ref="I59:I60"/>
    <mergeCell ref="I61:I62"/>
    <mergeCell ref="I63:I64"/>
    <mergeCell ref="I65:I66"/>
    <mergeCell ref="I67:I68"/>
    <mergeCell ref="I69:I70"/>
    <mergeCell ref="I71:I72"/>
    <mergeCell ref="I73:I74"/>
    <mergeCell ref="I75:I76"/>
    <mergeCell ref="I77:I78"/>
    <mergeCell ref="I79:I80"/>
    <mergeCell ref="I81:I82"/>
    <mergeCell ref="I83:I84"/>
    <mergeCell ref="I85:I86"/>
    <mergeCell ref="I87:I88"/>
    <mergeCell ref="I89:I90"/>
    <mergeCell ref="I91:I92"/>
    <mergeCell ref="I93:I94"/>
    <mergeCell ref="H229:H230"/>
    <mergeCell ref="H231:H232"/>
    <mergeCell ref="H233:H234"/>
    <mergeCell ref="H235:H236"/>
    <mergeCell ref="H237:H238"/>
    <mergeCell ref="H239:H240"/>
    <mergeCell ref="H241:H242"/>
    <mergeCell ref="H243:H244"/>
    <mergeCell ref="H245:H246"/>
    <mergeCell ref="H211:H212"/>
    <mergeCell ref="H213:H214"/>
    <mergeCell ref="H215:H216"/>
    <mergeCell ref="H217:H218"/>
    <mergeCell ref="H219:H220"/>
    <mergeCell ref="H221:H222"/>
    <mergeCell ref="H223:H224"/>
    <mergeCell ref="H225:H226"/>
    <mergeCell ref="H227:H228"/>
    <mergeCell ref="H193:H194"/>
    <mergeCell ref="H195:H196"/>
    <mergeCell ref="H197:H198"/>
    <mergeCell ref="H199:H200"/>
    <mergeCell ref="H201:H202"/>
    <mergeCell ref="H203:H204"/>
    <mergeCell ref="H205:H206"/>
    <mergeCell ref="H207:H208"/>
    <mergeCell ref="H209:H210"/>
    <mergeCell ref="H175:H176"/>
    <mergeCell ref="H177:H178"/>
    <mergeCell ref="H179:H180"/>
    <mergeCell ref="H181:H182"/>
    <mergeCell ref="H183:H184"/>
    <mergeCell ref="H185:H186"/>
    <mergeCell ref="H187:H188"/>
    <mergeCell ref="H189:H190"/>
    <mergeCell ref="H191:H192"/>
    <mergeCell ref="H157:H158"/>
    <mergeCell ref="H159:H160"/>
    <mergeCell ref="H161:H162"/>
    <mergeCell ref="H163:H164"/>
    <mergeCell ref="H165:H166"/>
    <mergeCell ref="H167:H168"/>
    <mergeCell ref="H169:H170"/>
    <mergeCell ref="H171:H172"/>
    <mergeCell ref="H173:H174"/>
    <mergeCell ref="H139:H140"/>
    <mergeCell ref="H141:H142"/>
    <mergeCell ref="H143:H144"/>
    <mergeCell ref="H145:H146"/>
    <mergeCell ref="H147:H148"/>
    <mergeCell ref="H149:H150"/>
    <mergeCell ref="H151:H152"/>
    <mergeCell ref="H153:H154"/>
    <mergeCell ref="H155:H156"/>
    <mergeCell ref="H121:H122"/>
    <mergeCell ref="H123:H124"/>
    <mergeCell ref="H125:H126"/>
    <mergeCell ref="H127:H128"/>
    <mergeCell ref="H129:H130"/>
    <mergeCell ref="H131:H132"/>
    <mergeCell ref="H133:H134"/>
    <mergeCell ref="H135:H136"/>
    <mergeCell ref="H137:H138"/>
    <mergeCell ref="H103:H104"/>
    <mergeCell ref="H105:H106"/>
    <mergeCell ref="H107:H108"/>
    <mergeCell ref="H109:H110"/>
    <mergeCell ref="H111:H112"/>
    <mergeCell ref="H113:H114"/>
    <mergeCell ref="H115:H116"/>
    <mergeCell ref="H117:H118"/>
    <mergeCell ref="H119:H120"/>
    <mergeCell ref="H85:H86"/>
    <mergeCell ref="H87:H88"/>
    <mergeCell ref="H89:H90"/>
    <mergeCell ref="H91:H92"/>
    <mergeCell ref="H93:H94"/>
    <mergeCell ref="H95:H96"/>
    <mergeCell ref="H97:H98"/>
    <mergeCell ref="H99:H100"/>
    <mergeCell ref="H101:H102"/>
    <mergeCell ref="G237:G238"/>
    <mergeCell ref="G239:G240"/>
    <mergeCell ref="G241:G242"/>
    <mergeCell ref="G243:G244"/>
    <mergeCell ref="G245:G246"/>
    <mergeCell ref="G247:G248"/>
    <mergeCell ref="G249:G250"/>
    <mergeCell ref="H51:H52"/>
    <mergeCell ref="H53:H54"/>
    <mergeCell ref="H55:H56"/>
    <mergeCell ref="H57:H58"/>
    <mergeCell ref="H59:H60"/>
    <mergeCell ref="H61:H62"/>
    <mergeCell ref="H63:H64"/>
    <mergeCell ref="H65:H66"/>
    <mergeCell ref="H67:H68"/>
    <mergeCell ref="H69:H70"/>
    <mergeCell ref="H71:H72"/>
    <mergeCell ref="H73:H74"/>
    <mergeCell ref="H75:H76"/>
    <mergeCell ref="H77:H78"/>
    <mergeCell ref="H79:H80"/>
    <mergeCell ref="H81:H82"/>
    <mergeCell ref="H83:H84"/>
    <mergeCell ref="G219:G220"/>
    <mergeCell ref="G221:G222"/>
    <mergeCell ref="G223:G224"/>
    <mergeCell ref="G225:G226"/>
    <mergeCell ref="G227:G228"/>
    <mergeCell ref="G229:G230"/>
    <mergeCell ref="G231:G232"/>
    <mergeCell ref="G233:G234"/>
    <mergeCell ref="G235:G236"/>
    <mergeCell ref="G201:G202"/>
    <mergeCell ref="G203:G204"/>
    <mergeCell ref="G205:G206"/>
    <mergeCell ref="G207:G208"/>
    <mergeCell ref="G209:G210"/>
    <mergeCell ref="G211:G212"/>
    <mergeCell ref="G213:G214"/>
    <mergeCell ref="G215:G216"/>
    <mergeCell ref="G217:G218"/>
    <mergeCell ref="G183:G184"/>
    <mergeCell ref="G185:G186"/>
    <mergeCell ref="G187:G188"/>
    <mergeCell ref="G189:G190"/>
    <mergeCell ref="G191:G192"/>
    <mergeCell ref="G193:G194"/>
    <mergeCell ref="G195:G196"/>
    <mergeCell ref="G197:G198"/>
    <mergeCell ref="G199:G200"/>
    <mergeCell ref="G165:G166"/>
    <mergeCell ref="G167:G168"/>
    <mergeCell ref="G169:G170"/>
    <mergeCell ref="G171:G172"/>
    <mergeCell ref="G173:G174"/>
    <mergeCell ref="G175:G176"/>
    <mergeCell ref="G177:G178"/>
    <mergeCell ref="G179:G180"/>
    <mergeCell ref="G181:G182"/>
    <mergeCell ref="G147:G148"/>
    <mergeCell ref="G149:G150"/>
    <mergeCell ref="G151:G152"/>
    <mergeCell ref="G153:G154"/>
    <mergeCell ref="G155:G156"/>
    <mergeCell ref="G157:G158"/>
    <mergeCell ref="G159:G160"/>
    <mergeCell ref="G161:G162"/>
    <mergeCell ref="G163:G164"/>
    <mergeCell ref="G129:G130"/>
    <mergeCell ref="G131:G132"/>
    <mergeCell ref="G133:G134"/>
    <mergeCell ref="G135:G136"/>
    <mergeCell ref="G137:G138"/>
    <mergeCell ref="G139:G140"/>
    <mergeCell ref="G141:G142"/>
    <mergeCell ref="G143:G144"/>
    <mergeCell ref="G145:G146"/>
    <mergeCell ref="G111:G112"/>
    <mergeCell ref="G113:G114"/>
    <mergeCell ref="G115:G116"/>
    <mergeCell ref="G117:G118"/>
    <mergeCell ref="G119:G120"/>
    <mergeCell ref="G121:G122"/>
    <mergeCell ref="G123:G124"/>
    <mergeCell ref="G125:G126"/>
    <mergeCell ref="G127:G128"/>
    <mergeCell ref="G93:G94"/>
    <mergeCell ref="G95:G96"/>
    <mergeCell ref="G97:G98"/>
    <mergeCell ref="G99:G100"/>
    <mergeCell ref="G101:G102"/>
    <mergeCell ref="G103:G104"/>
    <mergeCell ref="G105:G106"/>
    <mergeCell ref="G107:G108"/>
    <mergeCell ref="G109:G110"/>
    <mergeCell ref="G75:G76"/>
    <mergeCell ref="G77:G78"/>
    <mergeCell ref="G79:G80"/>
    <mergeCell ref="G81:G82"/>
    <mergeCell ref="G83:G84"/>
    <mergeCell ref="G85:G86"/>
    <mergeCell ref="G87:G88"/>
    <mergeCell ref="G89:G90"/>
    <mergeCell ref="G91:G92"/>
    <mergeCell ref="G57:G58"/>
    <mergeCell ref="G59:G60"/>
    <mergeCell ref="G61:G62"/>
    <mergeCell ref="G63:G64"/>
    <mergeCell ref="G65:G66"/>
    <mergeCell ref="G67:G68"/>
    <mergeCell ref="G69:G70"/>
    <mergeCell ref="G71:G72"/>
    <mergeCell ref="G73:G74"/>
    <mergeCell ref="A51:A52"/>
    <mergeCell ref="B51:E51"/>
    <mergeCell ref="A53:A54"/>
    <mergeCell ref="B53:E53"/>
    <mergeCell ref="A55:A56"/>
    <mergeCell ref="B55:E55"/>
    <mergeCell ref="G51:G52"/>
    <mergeCell ref="G53:G54"/>
    <mergeCell ref="G55:G56"/>
    <mergeCell ref="F51:F52"/>
    <mergeCell ref="F53:F54"/>
    <mergeCell ref="F55:F56"/>
    <mergeCell ref="A63:A64"/>
    <mergeCell ref="B63:E63"/>
    <mergeCell ref="A65:A66"/>
    <mergeCell ref="B65:E65"/>
    <mergeCell ref="A67:A68"/>
    <mergeCell ref="B67:E67"/>
    <mergeCell ref="A57:A58"/>
    <mergeCell ref="B57:E57"/>
    <mergeCell ref="A59:A60"/>
    <mergeCell ref="B59:E59"/>
    <mergeCell ref="A61:A62"/>
    <mergeCell ref="B61:E61"/>
    <mergeCell ref="A75:A76"/>
    <mergeCell ref="B75:E75"/>
    <mergeCell ref="A77:A78"/>
    <mergeCell ref="B77:E77"/>
    <mergeCell ref="A79:A80"/>
    <mergeCell ref="B79:E79"/>
    <mergeCell ref="A69:A70"/>
    <mergeCell ref="B69:E69"/>
    <mergeCell ref="A71:A72"/>
    <mergeCell ref="B71:E71"/>
    <mergeCell ref="A73:A74"/>
    <mergeCell ref="B73:E73"/>
    <mergeCell ref="A87:A88"/>
    <mergeCell ref="B87:E87"/>
    <mergeCell ref="A89:A90"/>
    <mergeCell ref="B89:E89"/>
    <mergeCell ref="A91:A92"/>
    <mergeCell ref="B91:E91"/>
    <mergeCell ref="A81:A82"/>
    <mergeCell ref="B81:E81"/>
    <mergeCell ref="A83:A84"/>
    <mergeCell ref="B83:E83"/>
    <mergeCell ref="A85:A86"/>
    <mergeCell ref="B85:E85"/>
    <mergeCell ref="A99:A100"/>
    <mergeCell ref="B99:E99"/>
    <mergeCell ref="A101:A102"/>
    <mergeCell ref="B101:E101"/>
    <mergeCell ref="A103:A104"/>
    <mergeCell ref="B103:E103"/>
    <mergeCell ref="A93:A94"/>
    <mergeCell ref="B93:E93"/>
    <mergeCell ref="A95:A96"/>
    <mergeCell ref="B95:E95"/>
    <mergeCell ref="A97:A98"/>
    <mergeCell ref="B97:E97"/>
    <mergeCell ref="A111:A112"/>
    <mergeCell ref="B111:E111"/>
    <mergeCell ref="A113:A114"/>
    <mergeCell ref="B113:E113"/>
    <mergeCell ref="A115:A116"/>
    <mergeCell ref="B115:E115"/>
    <mergeCell ref="A105:A106"/>
    <mergeCell ref="B105:E105"/>
    <mergeCell ref="A107:A108"/>
    <mergeCell ref="B107:E107"/>
    <mergeCell ref="A109:A110"/>
    <mergeCell ref="B109:E109"/>
    <mergeCell ref="A123:A124"/>
    <mergeCell ref="B123:E123"/>
    <mergeCell ref="A125:A126"/>
    <mergeCell ref="B125:E125"/>
    <mergeCell ref="A127:A128"/>
    <mergeCell ref="B127:E127"/>
    <mergeCell ref="A117:A118"/>
    <mergeCell ref="B117:E117"/>
    <mergeCell ref="A119:A120"/>
    <mergeCell ref="B119:E119"/>
    <mergeCell ref="A121:A122"/>
    <mergeCell ref="B121:E121"/>
    <mergeCell ref="A135:A136"/>
    <mergeCell ref="B135:E135"/>
    <mergeCell ref="A137:A138"/>
    <mergeCell ref="B137:E137"/>
    <mergeCell ref="A139:A140"/>
    <mergeCell ref="B139:E139"/>
    <mergeCell ref="A129:A130"/>
    <mergeCell ref="B129:E129"/>
    <mergeCell ref="A131:A132"/>
    <mergeCell ref="B131:E131"/>
    <mergeCell ref="A133:A134"/>
    <mergeCell ref="B133:E133"/>
    <mergeCell ref="A147:A148"/>
    <mergeCell ref="B147:E147"/>
    <mergeCell ref="A149:A150"/>
    <mergeCell ref="B149:E149"/>
    <mergeCell ref="A151:A152"/>
    <mergeCell ref="B151:E151"/>
    <mergeCell ref="A141:A142"/>
    <mergeCell ref="B141:E141"/>
    <mergeCell ref="A143:A144"/>
    <mergeCell ref="B143:E143"/>
    <mergeCell ref="A145:A146"/>
    <mergeCell ref="B145:E145"/>
    <mergeCell ref="A159:A160"/>
    <mergeCell ref="B159:E159"/>
    <mergeCell ref="A161:A162"/>
    <mergeCell ref="B161:E161"/>
    <mergeCell ref="A163:A164"/>
    <mergeCell ref="B163:E163"/>
    <mergeCell ref="A153:A154"/>
    <mergeCell ref="B153:E153"/>
    <mergeCell ref="A155:A156"/>
    <mergeCell ref="B155:E155"/>
    <mergeCell ref="A157:A158"/>
    <mergeCell ref="B157:E157"/>
    <mergeCell ref="A171:A172"/>
    <mergeCell ref="B171:E171"/>
    <mergeCell ref="A173:A174"/>
    <mergeCell ref="B173:E173"/>
    <mergeCell ref="A175:A176"/>
    <mergeCell ref="B175:E175"/>
    <mergeCell ref="A165:A166"/>
    <mergeCell ref="B165:E165"/>
    <mergeCell ref="A167:A168"/>
    <mergeCell ref="B167:E167"/>
    <mergeCell ref="A169:A170"/>
    <mergeCell ref="B169:E169"/>
    <mergeCell ref="A183:A184"/>
    <mergeCell ref="B183:E183"/>
    <mergeCell ref="A185:A186"/>
    <mergeCell ref="B185:E185"/>
    <mergeCell ref="A187:A188"/>
    <mergeCell ref="B187:E187"/>
    <mergeCell ref="A177:A178"/>
    <mergeCell ref="B177:E177"/>
    <mergeCell ref="A179:A180"/>
    <mergeCell ref="B179:E179"/>
    <mergeCell ref="A181:A182"/>
    <mergeCell ref="B181:E181"/>
    <mergeCell ref="A195:A196"/>
    <mergeCell ref="B195:E195"/>
    <mergeCell ref="A197:A198"/>
    <mergeCell ref="B197:E197"/>
    <mergeCell ref="A199:A200"/>
    <mergeCell ref="B199:E199"/>
    <mergeCell ref="A189:A190"/>
    <mergeCell ref="B189:E189"/>
    <mergeCell ref="A191:A192"/>
    <mergeCell ref="B191:E191"/>
    <mergeCell ref="A193:A194"/>
    <mergeCell ref="B193:E193"/>
    <mergeCell ref="A207:A208"/>
    <mergeCell ref="B207:E207"/>
    <mergeCell ref="A209:A210"/>
    <mergeCell ref="B209:E209"/>
    <mergeCell ref="A211:A212"/>
    <mergeCell ref="B211:E211"/>
    <mergeCell ref="A201:A202"/>
    <mergeCell ref="B201:E201"/>
    <mergeCell ref="A203:A204"/>
    <mergeCell ref="B203:E203"/>
    <mergeCell ref="A205:A206"/>
    <mergeCell ref="B205:E205"/>
    <mergeCell ref="A219:A220"/>
    <mergeCell ref="B219:E219"/>
    <mergeCell ref="A221:A222"/>
    <mergeCell ref="B221:E221"/>
    <mergeCell ref="A223:A224"/>
    <mergeCell ref="B223:E223"/>
    <mergeCell ref="A213:A214"/>
    <mergeCell ref="B213:E213"/>
    <mergeCell ref="A215:A216"/>
    <mergeCell ref="B215:E215"/>
    <mergeCell ref="A217:A218"/>
    <mergeCell ref="B217:E217"/>
    <mergeCell ref="A231:A232"/>
    <mergeCell ref="B231:E231"/>
    <mergeCell ref="A233:A234"/>
    <mergeCell ref="B233:E233"/>
    <mergeCell ref="A235:A236"/>
    <mergeCell ref="B235:E235"/>
    <mergeCell ref="A225:A226"/>
    <mergeCell ref="B225:E225"/>
    <mergeCell ref="A227:A228"/>
    <mergeCell ref="B227:E227"/>
    <mergeCell ref="A229:A230"/>
    <mergeCell ref="B229:E229"/>
    <mergeCell ref="A249:A250"/>
    <mergeCell ref="B249:E249"/>
    <mergeCell ref="A243:A244"/>
    <mergeCell ref="B243:E243"/>
    <mergeCell ref="A245:A246"/>
    <mergeCell ref="B245:E245"/>
    <mergeCell ref="A247:A248"/>
    <mergeCell ref="B247:E247"/>
    <mergeCell ref="A237:A238"/>
    <mergeCell ref="B237:E237"/>
    <mergeCell ref="A239:A240"/>
    <mergeCell ref="B239:E239"/>
    <mergeCell ref="A241:A242"/>
    <mergeCell ref="B241:E241"/>
    <mergeCell ref="F57:F58"/>
    <mergeCell ref="F59:F60"/>
    <mergeCell ref="F61:F62"/>
    <mergeCell ref="F63:F64"/>
    <mergeCell ref="F65:F66"/>
    <mergeCell ref="F67:F68"/>
    <mergeCell ref="F69:F70"/>
    <mergeCell ref="F71:F72"/>
    <mergeCell ref="F73:F74"/>
    <mergeCell ref="F75:F76"/>
    <mergeCell ref="F77:F78"/>
    <mergeCell ref="F79:F80"/>
    <mergeCell ref="F81:F82"/>
    <mergeCell ref="F83:F84"/>
    <mergeCell ref="F85:F86"/>
    <mergeCell ref="F87:F88"/>
    <mergeCell ref="F89:F90"/>
    <mergeCell ref="F91:F92"/>
    <mergeCell ref="F93:F94"/>
    <mergeCell ref="F95:F96"/>
    <mergeCell ref="F97:F98"/>
    <mergeCell ref="F99:F100"/>
    <mergeCell ref="F101:F102"/>
    <mergeCell ref="F103:F104"/>
    <mergeCell ref="F105:F106"/>
    <mergeCell ref="F107:F108"/>
    <mergeCell ref="F109:F110"/>
    <mergeCell ref="F111:F112"/>
    <mergeCell ref="F113:F114"/>
    <mergeCell ref="F115:F116"/>
    <mergeCell ref="F117:F118"/>
    <mergeCell ref="F119:F120"/>
    <mergeCell ref="F121:F122"/>
    <mergeCell ref="F123:F124"/>
    <mergeCell ref="F125:F126"/>
    <mergeCell ref="F127:F128"/>
    <mergeCell ref="F129:F130"/>
    <mergeCell ref="F131:F132"/>
    <mergeCell ref="F133:F134"/>
    <mergeCell ref="F135:F136"/>
    <mergeCell ref="F137:F138"/>
    <mergeCell ref="F139:F140"/>
    <mergeCell ref="F141:F142"/>
    <mergeCell ref="F143:F144"/>
    <mergeCell ref="F145:F146"/>
    <mergeCell ref="F147:F148"/>
    <mergeCell ref="F149:F150"/>
    <mergeCell ref="F151:F152"/>
    <mergeCell ref="F153:F154"/>
    <mergeCell ref="F155:F156"/>
    <mergeCell ref="F157:F158"/>
    <mergeCell ref="F159:F160"/>
    <mergeCell ref="F161:F162"/>
    <mergeCell ref="F163:F164"/>
    <mergeCell ref="F165:F166"/>
    <mergeCell ref="F167:F168"/>
    <mergeCell ref="F169:F170"/>
    <mergeCell ref="F171:F172"/>
    <mergeCell ref="F173:F174"/>
    <mergeCell ref="F175:F176"/>
    <mergeCell ref="F177:F178"/>
    <mergeCell ref="F179:F180"/>
    <mergeCell ref="F181:F182"/>
    <mergeCell ref="F183:F184"/>
    <mergeCell ref="F185:F186"/>
    <mergeCell ref="F187:F188"/>
    <mergeCell ref="F189:F190"/>
    <mergeCell ref="F191:F192"/>
    <mergeCell ref="F193:F194"/>
    <mergeCell ref="F195:F196"/>
    <mergeCell ref="F197:F198"/>
    <mergeCell ref="F199:F200"/>
    <mergeCell ref="F201:F202"/>
    <mergeCell ref="F203:F204"/>
    <mergeCell ref="F205:F206"/>
    <mergeCell ref="F207:F208"/>
    <mergeCell ref="F209:F210"/>
    <mergeCell ref="F211:F212"/>
    <mergeCell ref="F213:F214"/>
    <mergeCell ref="F215:F216"/>
    <mergeCell ref="F217:F218"/>
    <mergeCell ref="F219:F220"/>
    <mergeCell ref="F221:F222"/>
    <mergeCell ref="F223:F224"/>
    <mergeCell ref="F225:F226"/>
    <mergeCell ref="F227:F228"/>
    <mergeCell ref="F229:F230"/>
    <mergeCell ref="F249:F250"/>
    <mergeCell ref="F231:F232"/>
    <mergeCell ref="F233:F234"/>
    <mergeCell ref="F235:F236"/>
    <mergeCell ref="F237:F238"/>
    <mergeCell ref="F239:F240"/>
    <mergeCell ref="F241:F242"/>
    <mergeCell ref="F243:F244"/>
    <mergeCell ref="F245:F246"/>
    <mergeCell ref="F247:F248"/>
  </mergeCells>
  <phoneticPr fontId="1"/>
  <conditionalFormatting sqref="B51:E250">
    <cfRule type="expression" dxfId="9" priority="11">
      <formula>AND($F$1="解答表示",OFFSET($A51,0,$F50)=B51)</formula>
    </cfRule>
  </conditionalFormatting>
  <conditionalFormatting sqref="F51:F250">
    <cfRule type="expression" dxfId="8" priority="3">
      <formula>AND(F51&lt;&gt;0,F51&lt;&gt;1,F51&lt;&gt;2,F51&lt;&gt;3,F51&lt;&gt;4)</formula>
    </cfRule>
  </conditionalFormatting>
  <conditionalFormatting sqref="F1">
    <cfRule type="expression" dxfId="7" priority="1">
      <formula>F1="解答表示"</formula>
    </cfRule>
    <cfRule type="expression" dxfId="6" priority="2">
      <formula>F1="解答非表示"</formula>
    </cfRule>
  </conditionalFormatting>
  <dataValidations count="1">
    <dataValidation type="list" allowBlank="1" showInputMessage="1" showErrorMessage="1" sqref="F1" xr:uid="{00000000-0002-0000-0300-000000000000}">
      <formula1>"解答非表示,解答表示"</formula1>
    </dataValidation>
  </dataValidations>
  <pageMargins left="0.7" right="0.7" top="0.75" bottom="0.75" header="0.3" footer="0.3"/>
  <pageSetup paperSize="9" orientation="portrait" r:id="rId1"/>
  <rowBreaks count="5" manualBreakCount="5">
    <brk id="50" max="16383" man="1"/>
    <brk id="100" max="16383" man="1"/>
    <brk id="150" max="16383" man="1"/>
    <brk id="200" max="16383" man="1"/>
    <brk id="250" max="16383" man="1"/>
  </rowBreaks>
  <extLst>
    <ext xmlns:x14="http://schemas.microsoft.com/office/spreadsheetml/2009/9/main" uri="{78C0D931-6437-407d-A8EE-F0AAD7539E65}">
      <x14:conditionalFormattings>
        <x14:conditionalFormatting xmlns:xm="http://schemas.microsoft.com/office/excel/2006/main">
          <x14:cfRule type="expression" priority="10" id="{B0F8BE66-745F-4BA3-86D8-EA58F4847F3F}">
            <xm:f>AND($F$1="解答表示",OFFSET('4択入力'!$H$2,A50,0)=1)</xm:f>
            <x14:dxf>
              <fill>
                <patternFill>
                  <bgColor rgb="FF00B0F0"/>
                </patternFill>
              </fill>
            </x14:dxf>
          </x14:cfRule>
          <xm:sqref>B51:B250</xm:sqref>
        </x14:conditionalFormatting>
        <x14:conditionalFormatting xmlns:xm="http://schemas.microsoft.com/office/excel/2006/main">
          <x14:cfRule type="expression" priority="9" id="{1F0273DC-2666-45CD-8FE9-68269156C457}">
            <xm:f>AND($F$1="解答表示",OFFSET('4択入力'!$H$2,$A50,0)=2)</xm:f>
            <x14:dxf>
              <fill>
                <patternFill>
                  <bgColor rgb="FF00B0F0"/>
                </patternFill>
              </fill>
            </x14:dxf>
          </x14:cfRule>
          <xm:sqref>C51:C250</xm:sqref>
        </x14:conditionalFormatting>
        <x14:conditionalFormatting xmlns:xm="http://schemas.microsoft.com/office/excel/2006/main">
          <x14:cfRule type="expression" priority="8" id="{7E8B0E24-622E-48DA-AAFB-93A538148124}">
            <xm:f>AND($F$1="解答表示",OFFSET('4択入力'!$H$2,$A50,0)=3)</xm:f>
            <x14:dxf>
              <fill>
                <patternFill>
                  <bgColor rgb="FF00B0F0"/>
                </patternFill>
              </fill>
            </x14:dxf>
          </x14:cfRule>
          <xm:sqref>D51:D250</xm:sqref>
        </x14:conditionalFormatting>
        <x14:conditionalFormatting xmlns:xm="http://schemas.microsoft.com/office/excel/2006/main">
          <x14:cfRule type="expression" priority="7" id="{4BA0DD02-8AD8-4BBF-B819-EA76F6A7EEA3}">
            <xm:f>AND($F$1="解答表示",OFFSET('4択入力'!$H$2,$A50,0)=4)</xm:f>
            <x14:dxf>
              <fill>
                <patternFill>
                  <bgColor rgb="FF00B0F0"/>
                </patternFill>
              </fill>
            </x14:dxf>
          </x14:cfRule>
          <xm:sqref>E51:E250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1"/>
  <sheetViews>
    <sheetView zoomScaleNormal="100" workbookViewId="0">
      <pane ySplit="1" topLeftCell="A103" activePane="bottomLeft" state="frozen"/>
      <selection pane="bottomLeft" activeCell="B70" sqref="B70"/>
    </sheetView>
  </sheetViews>
  <sheetFormatPr defaultColWidth="9" defaultRowHeight="13.2" x14ac:dyDescent="0.2"/>
  <cols>
    <col min="1" max="1" width="6.88671875" bestFit="1" customWidth="1"/>
    <col min="2" max="2" width="80.6640625" customWidth="1"/>
    <col min="3" max="3" width="23" customWidth="1"/>
    <col min="4" max="4" width="23.44140625" customWidth="1"/>
    <col min="5" max="5" width="27" customWidth="1"/>
    <col min="6" max="6" width="5.109375" customWidth="1"/>
  </cols>
  <sheetData>
    <row r="1" spans="1:6" x14ac:dyDescent="0.2">
      <c r="C1" s="17" t="s">
        <v>25</v>
      </c>
      <c r="F1" t="s">
        <v>30</v>
      </c>
    </row>
    <row r="2" spans="1:6" x14ac:dyDescent="0.2">
      <c r="A2" s="17"/>
      <c r="B2" s="17" t="s">
        <v>26</v>
      </c>
    </row>
    <row r="3" spans="1:6" x14ac:dyDescent="0.2">
      <c r="A3" s="17"/>
      <c r="B3" s="17" t="s">
        <v>31</v>
      </c>
    </row>
    <row r="4" spans="1:6" x14ac:dyDescent="0.2">
      <c r="A4" s="17"/>
      <c r="B4" s="17"/>
    </row>
    <row r="5" spans="1:6" x14ac:dyDescent="0.2">
      <c r="A5" s="17"/>
      <c r="B5" s="17"/>
    </row>
    <row r="6" spans="1:6" x14ac:dyDescent="0.2">
      <c r="A6" s="17"/>
      <c r="B6" s="17"/>
    </row>
    <row r="7" spans="1:6" x14ac:dyDescent="0.2">
      <c r="A7" s="17"/>
      <c r="B7" s="17"/>
    </row>
    <row r="8" spans="1:6" x14ac:dyDescent="0.2">
      <c r="A8" s="17"/>
      <c r="B8" s="17"/>
    </row>
    <row r="9" spans="1:6" x14ac:dyDescent="0.2">
      <c r="A9" s="17"/>
      <c r="B9" s="17"/>
    </row>
    <row r="10" spans="1:6" x14ac:dyDescent="0.2">
      <c r="A10" s="17"/>
      <c r="B10" s="17"/>
    </row>
    <row r="11" spans="1:6" x14ac:dyDescent="0.2">
      <c r="A11" s="17"/>
      <c r="B11" s="17"/>
    </row>
    <row r="12" spans="1:6" x14ac:dyDescent="0.2">
      <c r="A12" s="17"/>
      <c r="B12" s="17"/>
    </row>
    <row r="13" spans="1:6" x14ac:dyDescent="0.2">
      <c r="A13" s="17"/>
      <c r="B13" s="17"/>
    </row>
    <row r="14" spans="1:6" x14ac:dyDescent="0.2">
      <c r="A14" s="17"/>
      <c r="B14" s="17"/>
    </row>
    <row r="15" spans="1:6" x14ac:dyDescent="0.2">
      <c r="A15" s="17"/>
      <c r="B15" s="17"/>
    </row>
    <row r="16" spans="1:6" x14ac:dyDescent="0.2">
      <c r="A16" s="17"/>
      <c r="B16" s="17"/>
    </row>
    <row r="17" spans="1:2" x14ac:dyDescent="0.2">
      <c r="A17" s="17"/>
      <c r="B17" s="17"/>
    </row>
    <row r="18" spans="1:2" x14ac:dyDescent="0.2">
      <c r="A18" s="17"/>
      <c r="B18" s="17"/>
    </row>
    <row r="19" spans="1:2" x14ac:dyDescent="0.2">
      <c r="A19" s="17"/>
      <c r="B19" s="17"/>
    </row>
    <row r="20" spans="1:2" x14ac:dyDescent="0.2">
      <c r="A20" s="17"/>
      <c r="B20" s="17"/>
    </row>
    <row r="21" spans="1:2" x14ac:dyDescent="0.2">
      <c r="A21" s="17"/>
      <c r="B21" s="17"/>
    </row>
    <row r="22" spans="1:2" x14ac:dyDescent="0.2">
      <c r="A22" s="17"/>
      <c r="B22" s="17"/>
    </row>
    <row r="23" spans="1:2" x14ac:dyDescent="0.2">
      <c r="A23" s="17"/>
      <c r="B23" s="17"/>
    </row>
    <row r="24" spans="1:2" x14ac:dyDescent="0.2">
      <c r="A24" s="17"/>
      <c r="B24" s="17"/>
    </row>
    <row r="25" spans="1:2" x14ac:dyDescent="0.2">
      <c r="A25" s="17"/>
      <c r="B25" s="17"/>
    </row>
    <row r="26" spans="1:2" x14ac:dyDescent="0.2">
      <c r="A26" s="17"/>
      <c r="B26" s="17"/>
    </row>
    <row r="27" spans="1:2" x14ac:dyDescent="0.2">
      <c r="A27" s="17"/>
      <c r="B27" s="17"/>
    </row>
    <row r="28" spans="1:2" x14ac:dyDescent="0.2">
      <c r="A28" s="17"/>
      <c r="B28" s="17"/>
    </row>
    <row r="29" spans="1:2" x14ac:dyDescent="0.2">
      <c r="A29" s="17"/>
      <c r="B29" s="17"/>
    </row>
    <row r="30" spans="1:2" x14ac:dyDescent="0.2">
      <c r="A30" s="17"/>
      <c r="B30" s="17"/>
    </row>
    <row r="31" spans="1:2" x14ac:dyDescent="0.2">
      <c r="A31" s="17"/>
      <c r="B31" s="17"/>
    </row>
    <row r="32" spans="1:2" x14ac:dyDescent="0.2">
      <c r="A32" s="17"/>
      <c r="B32" s="17"/>
    </row>
    <row r="33" spans="1:2" x14ac:dyDescent="0.2">
      <c r="A33" s="17"/>
      <c r="B33" s="17"/>
    </row>
    <row r="34" spans="1:2" x14ac:dyDescent="0.2">
      <c r="A34" s="17"/>
      <c r="B34" s="17"/>
    </row>
    <row r="35" spans="1:2" x14ac:dyDescent="0.2">
      <c r="A35" s="17"/>
      <c r="B35" s="17"/>
    </row>
    <row r="36" spans="1:2" x14ac:dyDescent="0.2">
      <c r="A36" s="17"/>
      <c r="B36" s="17"/>
    </row>
    <row r="37" spans="1:2" x14ac:dyDescent="0.2">
      <c r="A37" s="17"/>
      <c r="B37" s="17"/>
    </row>
    <row r="38" spans="1:2" x14ac:dyDescent="0.2">
      <c r="A38" s="17"/>
      <c r="B38" s="17"/>
    </row>
    <row r="39" spans="1:2" x14ac:dyDescent="0.2">
      <c r="A39" s="17"/>
      <c r="B39" s="17"/>
    </row>
    <row r="40" spans="1:2" x14ac:dyDescent="0.2">
      <c r="A40" s="17"/>
      <c r="B40" s="17"/>
    </row>
    <row r="41" spans="1:2" x14ac:dyDescent="0.2">
      <c r="A41" s="17"/>
      <c r="B41" s="17"/>
    </row>
    <row r="42" spans="1:2" x14ac:dyDescent="0.2">
      <c r="A42" s="17"/>
      <c r="B42" s="17"/>
    </row>
    <row r="43" spans="1:2" x14ac:dyDescent="0.2">
      <c r="A43" s="17"/>
      <c r="B43" s="17"/>
    </row>
    <row r="44" spans="1:2" x14ac:dyDescent="0.2">
      <c r="A44" s="17"/>
      <c r="B44" s="17"/>
    </row>
    <row r="45" spans="1:2" x14ac:dyDescent="0.2">
      <c r="A45" s="17"/>
      <c r="B45" s="17"/>
    </row>
    <row r="46" spans="1:2" x14ac:dyDescent="0.2">
      <c r="A46" s="17"/>
      <c r="B46" s="17"/>
    </row>
    <row r="47" spans="1:2" x14ac:dyDescent="0.2">
      <c r="A47" s="17"/>
      <c r="B47" s="17"/>
    </row>
    <row r="48" spans="1:2" x14ac:dyDescent="0.2">
      <c r="A48" s="17"/>
      <c r="B48" s="17"/>
    </row>
    <row r="49" spans="1:6" x14ac:dyDescent="0.2">
      <c r="A49" s="17"/>
      <c r="B49" s="17"/>
    </row>
    <row r="50" spans="1:6" x14ac:dyDescent="0.2">
      <c r="A50" s="17"/>
      <c r="B50" s="17"/>
    </row>
    <row r="51" spans="1:6" ht="32.1" customHeight="1" x14ac:dyDescent="0.2">
      <c r="A51" s="23">
        <v>1</v>
      </c>
      <c r="B51" s="24" t="str">
        <f ca="1">CONCATENATE(OFFSET(筆記入力!$B$2,A51,1),"")</f>
        <v>日本における警察犬の品種で、「Ａ犬」はエアデールテリア、「Ｂ犬」はボクサーですが、「Ｃ犬」と呼ばれる犬種は何でしょう？</v>
      </c>
      <c r="C51" s="19"/>
      <c r="D51" s="25" t="str">
        <f ca="1">IF($C$1="解答表示",CONCATENATE(OFFSET(筆記入力!$C$2,A51,1),""),"")</f>
        <v/>
      </c>
      <c r="E51" s="25" t="str">
        <f ca="1">IF($C$1="解答表示",CONCATENATE(OFFSET(筆記入力!$D$2,A51,1),""),"")</f>
        <v/>
      </c>
      <c r="F51" s="33"/>
    </row>
    <row r="52" spans="1:6" ht="32.1" customHeight="1" x14ac:dyDescent="0.2">
      <c r="A52" s="23">
        <v>2</v>
      </c>
      <c r="B52" s="24" t="str">
        <f ca="1">CONCATENATE(OFFSET(筆記入力!$B$2,A52,1),"")</f>
        <v>「グリーンガム」「クールミントガム」「キシリトールガム」などを販売しているお菓子メーカーはどこでしょう？</v>
      </c>
      <c r="C52" s="19"/>
      <c r="D52" s="25" t="str">
        <f ca="1">IF($C$1="解答表示",CONCATENATE(OFFSET(筆記入力!$C$2,A52,1),""),"")</f>
        <v/>
      </c>
      <c r="E52" s="25" t="str">
        <f ca="1">IF($C$1="解答表示",CONCATENATE(OFFSET(筆記入力!$D$2,A52,1),""),"")</f>
        <v/>
      </c>
      <c r="F52" s="33"/>
    </row>
    <row r="53" spans="1:6" ht="32.1" customHeight="1" x14ac:dyDescent="0.2">
      <c r="A53" s="23">
        <v>3</v>
      </c>
      <c r="B53" s="24" t="str">
        <f ca="1">CONCATENATE(OFFSET(筆記入力!$B$2,A53,1),"")</f>
        <v>筒状の布にゴムを通して輪にしたヘアアクセサリーの一種を、「お気に入り」という意味のフランス語で何というでしょう？</v>
      </c>
      <c r="C53" s="19"/>
      <c r="D53" s="25" t="str">
        <f ca="1">IF($C$1="解答表示",CONCATENATE(OFFSET(筆記入力!$C$2,A53,1),""),"")</f>
        <v/>
      </c>
      <c r="E53" s="25" t="str">
        <f ca="1">IF($C$1="解答表示",CONCATENATE(OFFSET(筆記入力!$D$2,A53,1),""),"")</f>
        <v/>
      </c>
      <c r="F53" s="33"/>
    </row>
    <row r="54" spans="1:6" ht="28.2" x14ac:dyDescent="0.2">
      <c r="A54" s="23">
        <v>4</v>
      </c>
      <c r="B54" s="24" t="str">
        <f ca="1">CONCATENATE(OFFSET(筆記入力!$B$2,A54,1),"")</f>
        <v>大相撲において、平幕の力士が横綱を破ったときの勝ち星を何というでしょう？</v>
      </c>
      <c r="C54" s="19"/>
      <c r="D54" s="25" t="str">
        <f ca="1">IF($C$1="解答表示",CONCATENATE(OFFSET(筆記入力!$C$2,A54,1),""),"")</f>
        <v/>
      </c>
      <c r="E54" s="25" t="str">
        <f ca="1">IF($C$1="解答表示",CONCATENATE(OFFSET(筆記入力!$D$2,A54,1),""),"")</f>
        <v/>
      </c>
      <c r="F54" s="33"/>
    </row>
    <row r="55" spans="1:6" ht="28.8" thickBot="1" x14ac:dyDescent="0.25">
      <c r="A55" s="26">
        <v>5</v>
      </c>
      <c r="B55" s="27" t="str">
        <f ca="1">CONCATENATE(OFFSET(筆記入力!$B$2,A55,1),"")</f>
        <v>正式名を「夏のおたより郵便はがき」という、毎年6月1日から販売される暑中見舞い・残暑見舞い用のくじ付きはがきは何でしょう？</v>
      </c>
      <c r="C55" s="19"/>
      <c r="D55" s="25" t="str">
        <f ca="1">IF($C$1="解答表示",CONCATENATE(OFFSET(筆記入力!$C$2,A55,1),""),"")</f>
        <v/>
      </c>
      <c r="E55" s="25" t="str">
        <f ca="1">IF($C$1="解答表示",CONCATENATE(OFFSET(筆記入力!$D$2,A55,1),""),"")</f>
        <v/>
      </c>
      <c r="F55" s="33"/>
    </row>
    <row r="56" spans="1:6" ht="28.8" thickTop="1" x14ac:dyDescent="0.2">
      <c r="A56" s="28">
        <v>6</v>
      </c>
      <c r="B56" s="29" t="str">
        <f ca="1">CONCATENATE(OFFSET(筆記入力!$B$2,A56,1),"")</f>
        <v>原子核を構成する2つの粒子とは、陽子と何でしょう？</v>
      </c>
      <c r="C56" s="19"/>
      <c r="D56" s="25" t="str">
        <f ca="1">IF($C$1="解答表示",CONCATENATE(OFFSET(筆記入力!$C$2,A56,1),""),"")</f>
        <v/>
      </c>
      <c r="E56" s="25" t="str">
        <f ca="1">IF($C$1="解答表示",CONCATENATE(OFFSET(筆記入力!$D$2,A56,1),""),"")</f>
        <v/>
      </c>
      <c r="F56" s="33"/>
    </row>
    <row r="57" spans="1:6" ht="28.2" x14ac:dyDescent="0.2">
      <c r="A57" s="23">
        <v>7</v>
      </c>
      <c r="B57" s="24" t="str">
        <f ca="1">CONCATENATE(OFFSET(筆記入力!$B$2,A57,1),"")</f>
        <v>1991年に始まった湾岸戦争は、イラクがどこの国に侵攻したことをきっかけに起こったでしょう？</v>
      </c>
      <c r="C57" s="19"/>
      <c r="D57" s="25" t="str">
        <f ca="1">IF($C$1="解答表示",CONCATENATE(OFFSET(筆記入力!$C$2,A57,1),""),"")</f>
        <v/>
      </c>
      <c r="E57" s="25" t="str">
        <f ca="1">IF($C$1="解答表示",CONCATENATE(OFFSET(筆記入力!$D$2,A57,1),""),"")</f>
        <v/>
      </c>
      <c r="F57" s="33"/>
    </row>
    <row r="58" spans="1:6" ht="28.2" x14ac:dyDescent="0.2">
      <c r="A58" s="23">
        <v>8</v>
      </c>
      <c r="B58" s="24" t="str">
        <f ca="1">CONCATENATE(OFFSET(筆記入力!$B$2,A58,1),"")</f>
        <v>「１ニュートンの力で物体を１メートル動かすときの仕事量」と定義される、仕事量の単位は何でしょう？</v>
      </c>
      <c r="C58" s="19"/>
      <c r="D58" s="25" t="str">
        <f ca="1">IF($C$1="解答表示",CONCATENATE(OFFSET(筆記入力!$C$2,A58,1),""),"")</f>
        <v/>
      </c>
      <c r="E58" s="25" t="str">
        <f ca="1">IF($C$1="解答表示",CONCATENATE(OFFSET(筆記入力!$D$2,A58,1),""),"")</f>
        <v/>
      </c>
      <c r="F58" s="33"/>
    </row>
    <row r="59" spans="1:6" ht="28.2" x14ac:dyDescent="0.2">
      <c r="A59" s="23">
        <v>9</v>
      </c>
      <c r="B59" s="24" t="str">
        <f ca="1">CONCATENATE(OFFSET(筆記入力!$B$2,A59,1),"")</f>
        <v>昨年、史上5頭目の牝馬三冠馬となった競走馬の名前は何でしょう？</v>
      </c>
      <c r="C59" s="19"/>
      <c r="D59" s="25" t="str">
        <f ca="1">IF($C$1="解答表示",CONCATENATE(OFFSET(筆記入力!$C$2,A59,1),""),"")</f>
        <v/>
      </c>
      <c r="E59" s="25" t="str">
        <f ca="1">IF($C$1="解答表示",CONCATENATE(OFFSET(筆記入力!$D$2,A59,1),""),"")</f>
        <v/>
      </c>
      <c r="F59" s="33"/>
    </row>
    <row r="60" spans="1:6" ht="28.8" thickBot="1" x14ac:dyDescent="0.25">
      <c r="A60" s="23">
        <v>10</v>
      </c>
      <c r="B60" s="24" t="str">
        <f ca="1">CONCATENATE(OFFSET(筆記入力!$B$2,A60,1),"")</f>
        <v>メジャーリーグでプレーした日本人選手で、初のピッチャーは村上雅則ですが、初のキャッチャーは誰でしょう？</v>
      </c>
      <c r="C60" s="19"/>
      <c r="D60" s="25" t="str">
        <f ca="1">IF($C$1="解答表示",CONCATENATE(OFFSET(筆記入力!$C$2,A60,1),""),"")</f>
        <v/>
      </c>
      <c r="E60" s="25" t="str">
        <f ca="1">IF($C$1="解答表示",CONCATENATE(OFFSET(筆記入力!$D$2,A60,1),""),"")</f>
        <v/>
      </c>
      <c r="F60" s="33"/>
    </row>
    <row r="61" spans="1:6" ht="28.8" thickTop="1" x14ac:dyDescent="0.2">
      <c r="A61" s="28">
        <v>11</v>
      </c>
      <c r="B61" s="29" t="str">
        <f ca="1">CONCATENATE(OFFSET(筆記入力!$B$2,A61,1),"")</f>
        <v>子守であったタケと再会を果たすまでの約3週間の旅を描く、太宰治の自伝的小説は何でしょう？</v>
      </c>
      <c r="C61" s="19"/>
      <c r="D61" s="25" t="str">
        <f ca="1">IF($C$1="解答表示",CONCATENATE(OFFSET(筆記入力!$C$2,A61,1),""),"")</f>
        <v/>
      </c>
      <c r="E61" s="25" t="str">
        <f ca="1">IF($C$1="解答表示",CONCATENATE(OFFSET(筆記入力!$D$2,A61,1),""),"")</f>
        <v/>
      </c>
      <c r="F61" s="33"/>
    </row>
    <row r="62" spans="1:6" ht="28.2" x14ac:dyDescent="0.2">
      <c r="A62" s="23">
        <v>12</v>
      </c>
      <c r="B62" s="24" t="str">
        <f ca="1">CONCATENATE(OFFSET(筆記入力!$B$2,A62,1),"")</f>
        <v>デニッシュの上にソフトクリームをかけた「シロノワール」が人気の、愛知県を中心に展開する喫茶店チェーンは何でしょう？</v>
      </c>
      <c r="C62" s="19"/>
      <c r="D62" s="25" t="str">
        <f ca="1">IF($C$1="解答表示",CONCATENATE(OFFSET(筆記入力!$C$2,A62,1),""),"")</f>
        <v/>
      </c>
      <c r="E62" s="25" t="str">
        <f ca="1">IF($C$1="解答表示",CONCATENATE(OFFSET(筆記入力!$D$2,A62,1),""),"")</f>
        <v/>
      </c>
      <c r="F62" s="33"/>
    </row>
    <row r="63" spans="1:6" ht="28.2" x14ac:dyDescent="0.2">
      <c r="A63" s="23">
        <v>13</v>
      </c>
      <c r="B63" s="24" t="str">
        <f ca="1">CONCATENATE(OFFSET(筆記入力!$B$2,A63,1),"")</f>
        <v>毎年3月頃にポルトガルで開催される、サッカー女子の強豪国が集う国際親善大会を何というでしょう？</v>
      </c>
      <c r="C63" s="19"/>
      <c r="D63" s="25" t="str">
        <f ca="1">IF($C$1="解答表示",CONCATENATE(OFFSET(筆記入力!$C$2,A63,1),""),"")</f>
        <v/>
      </c>
      <c r="E63" s="25" t="str">
        <f ca="1">IF($C$1="解答表示",CONCATENATE(OFFSET(筆記入力!$D$2,A63,1),""),"")</f>
        <v/>
      </c>
      <c r="F63" s="33"/>
    </row>
    <row r="64" spans="1:6" ht="28.2" x14ac:dyDescent="0.2">
      <c r="A64" s="23">
        <v>14</v>
      </c>
      <c r="B64" s="24" t="str">
        <f ca="1">CONCATENATE(OFFSET(筆記入力!$B$2,A64,1),"")</f>
        <v>鎌倉・室町時代に、港などで物資の運送・保管・販売を行った業者を何というでしょう？</v>
      </c>
      <c r="C64" s="19"/>
      <c r="D64" s="25" t="str">
        <f ca="1">IF($C$1="解答表示",CONCATENATE(OFFSET(筆記入力!$C$2,A64,1),""),"")</f>
        <v/>
      </c>
      <c r="E64" s="25" t="str">
        <f ca="1">IF($C$1="解答表示",CONCATENATE(OFFSET(筆記入力!$D$2,A64,1),""),"")</f>
        <v/>
      </c>
      <c r="F64" s="33"/>
    </row>
    <row r="65" spans="1:6" ht="28.8" thickBot="1" x14ac:dyDescent="0.25">
      <c r="A65" s="23">
        <v>15</v>
      </c>
      <c r="B65" s="24" t="str">
        <f ca="1">CONCATENATE(OFFSET(筆記入力!$B$2,A65,1),"")</f>
        <v>酒井一圭や友井雄亮など、かつての特撮ヒーローからなる、昨年には紅白歌合戦出場も果たしたコーラスグループは何でしょう？</v>
      </c>
      <c r="C65" s="19"/>
      <c r="D65" s="25" t="str">
        <f ca="1">IF($C$1="解答表示",CONCATENATE(OFFSET(筆記入力!$C$2,A65,1),""),"")</f>
        <v/>
      </c>
      <c r="E65" s="25" t="str">
        <f ca="1">IF($C$1="解答表示",CONCATENATE(OFFSET(筆記入力!$D$2,A65,1),""),"")</f>
        <v/>
      </c>
      <c r="F65" s="33"/>
    </row>
    <row r="66" spans="1:6" ht="28.8" thickTop="1" x14ac:dyDescent="0.2">
      <c r="A66" s="28">
        <v>16</v>
      </c>
      <c r="B66" s="29" t="str">
        <f ca="1">CONCATENATE(OFFSET(筆記入力!$B$2,A66,1),"")</f>
        <v>『水に流して』『バラ色の人生』『愛の讃歌』などの曲で知られる、20世紀を代表するシャンソン歌手は誰でしょう？</v>
      </c>
      <c r="C66" s="19"/>
      <c r="D66" s="25" t="str">
        <f ca="1">IF($C$1="解答表示",CONCATENATE(OFFSET(筆記入力!$C$2,A66,1),""),"")</f>
        <v/>
      </c>
      <c r="E66" s="25" t="str">
        <f ca="1">IF($C$1="解答表示",CONCATENATE(OFFSET(筆記入力!$D$2,A66,1),""),"")</f>
        <v/>
      </c>
      <c r="F66" s="33"/>
    </row>
    <row r="67" spans="1:6" ht="28.2" x14ac:dyDescent="0.2">
      <c r="A67" s="23">
        <v>17</v>
      </c>
      <c r="B67" s="24" t="str">
        <f ca="1">CONCATENATE(OFFSET(筆記入力!$B$2,A67,1),"")</f>
        <v>「原初状態」や「無知のヴェール」といった概念を用いて「公正としての正義」を提唱した、20世紀アメリカの政治哲学者は誰でしょう？</v>
      </c>
      <c r="C67" s="19"/>
      <c r="D67" s="25" t="str">
        <f ca="1">IF($C$1="解答表示",CONCATENATE(OFFSET(筆記入力!$C$2,A67,1),""),"")</f>
        <v/>
      </c>
      <c r="E67" s="25" t="str">
        <f ca="1">IF($C$1="解答表示",CONCATENATE(OFFSET(筆記入力!$D$2,A67,1),""),"")</f>
        <v/>
      </c>
      <c r="F67" s="33"/>
    </row>
    <row r="68" spans="1:6" ht="28.2" x14ac:dyDescent="0.2">
      <c r="A68" s="23">
        <v>18</v>
      </c>
      <c r="B68" s="24" t="str">
        <f ca="1">CONCATENATE(OFFSET(筆記入力!$B$2,A68,1),"")</f>
        <v>「タイプGR」「+2C」といったラインナップがある、「どれだけ力を込めても芯が折れない」という触れ込みで人気を集めるゼブラのシャープペンシルは何でしょう？</v>
      </c>
      <c r="C68" s="19"/>
      <c r="D68" s="25" t="str">
        <f ca="1">IF($C$1="解答表示",CONCATENATE(OFFSET(筆記入力!$C$2,A68,1),""),"")</f>
        <v/>
      </c>
      <c r="E68" s="25" t="str">
        <f ca="1">IF($C$1="解答表示",CONCATENATE(OFFSET(筆記入力!$D$2,A68,1),""),"")</f>
        <v/>
      </c>
      <c r="F68" s="33"/>
    </row>
    <row r="69" spans="1:6" ht="28.2" x14ac:dyDescent="0.2">
      <c r="A69" s="23">
        <v>19</v>
      </c>
      <c r="B69" s="24" t="str">
        <f ca="1">CONCATENATE(OFFSET(筆記入力!$B$2,A69,1),"")</f>
        <v>火山岩の斑状組織にみられる、マグマが急に冷えたために結晶になりそこなった部分を何というでしょう？</v>
      </c>
      <c r="C69" s="19"/>
      <c r="D69" s="25" t="str">
        <f ca="1">IF($C$1="解答表示",CONCATENATE(OFFSET(筆記入力!$C$2,A69,1),""),"")</f>
        <v/>
      </c>
      <c r="E69" s="25" t="str">
        <f ca="1">IF($C$1="解答表示",CONCATENATE(OFFSET(筆記入力!$D$2,A69,1),""),"")</f>
        <v/>
      </c>
      <c r="F69" s="33"/>
    </row>
    <row r="70" spans="1:6" ht="28.8" thickBot="1" x14ac:dyDescent="0.25">
      <c r="A70" s="23">
        <v>20</v>
      </c>
      <c r="B70" s="24" t="str">
        <f ca="1">CONCATENATE(OFFSET(筆記入力!$B$2,A70,1),"")</f>
        <v>箸使いのタブーの１つで、食事の途中に、箸置きではなく小皿や小鉢の上に箸を置くことを何というでしょう？</v>
      </c>
      <c r="C70" s="19"/>
      <c r="D70" s="25" t="str">
        <f ca="1">IF($C$1="解答表示",CONCATENATE(OFFSET(筆記入力!$C$2,A70,1),""),"")</f>
        <v/>
      </c>
      <c r="E70" s="25" t="str">
        <f ca="1">IF($C$1="解答表示",CONCATENATE(OFFSET(筆記入力!$D$2,A70,1),""),"")</f>
        <v/>
      </c>
      <c r="F70" s="33"/>
    </row>
    <row r="71" spans="1:6" ht="28.8" thickTop="1" x14ac:dyDescent="0.2">
      <c r="A71" s="28">
        <v>21</v>
      </c>
      <c r="B71" s="29" t="str">
        <f ca="1">CONCATENATE(OFFSET(筆記入力!$B$2,A71,1),"")</f>
        <v>神社の屋根の両端に高く突き出ている、交差した2本の木のことを何というでしょう？</v>
      </c>
      <c r="C71" s="19"/>
      <c r="D71" s="25" t="str">
        <f ca="1">IF($C$1="解答表示",CONCATENATE(OFFSET(筆記入力!$C$2,A71,1),""),"")</f>
        <v/>
      </c>
      <c r="E71" s="25" t="str">
        <f ca="1">IF($C$1="解答表示",CONCATENATE(OFFSET(筆記入力!$D$2,A71,1),""),"")</f>
        <v/>
      </c>
      <c r="F71" s="33"/>
    </row>
    <row r="72" spans="1:6" ht="28.2" x14ac:dyDescent="0.2">
      <c r="A72" s="23">
        <v>22</v>
      </c>
      <c r="B72" s="24" t="str">
        <f ca="1">CONCATENATE(OFFSET(筆記入力!$B$2,A72,1),"")</f>
        <v>女優の神楽坂恵を妻に持つ、代表作に『愛のむきだし』『冷たい熱帯魚』『ヒミズ』などがある映画監督は誰でしょう？</v>
      </c>
      <c r="C72" s="19"/>
      <c r="D72" s="25" t="str">
        <f ca="1">IF($C$1="解答表示",CONCATENATE(OFFSET(筆記入力!$C$2,A72,1),""),"")</f>
        <v/>
      </c>
      <c r="E72" s="25" t="str">
        <f ca="1">IF($C$1="解答表示",CONCATENATE(OFFSET(筆記入力!$D$2,A72,1),""),"")</f>
        <v/>
      </c>
      <c r="F72" s="33"/>
    </row>
    <row r="73" spans="1:6" ht="28.2" x14ac:dyDescent="0.2">
      <c r="A73" s="23">
        <v>23</v>
      </c>
      <c r="B73" s="24" t="str">
        <f ca="1">CONCATENATE(OFFSET(筆記入力!$B$2,A73,1),"")</f>
        <v>「ウェスタロス」という架空の大陸で繰り広げられる覇権争いを描いた、アメリカの人気ドラマシリーズは何でしょう？</v>
      </c>
      <c r="C73" s="19"/>
      <c r="D73" s="25" t="str">
        <f ca="1">IF($C$1="解答表示",CONCATENATE(OFFSET(筆記入力!$C$2,A73,1),""),"")</f>
        <v/>
      </c>
      <c r="E73" s="25" t="str">
        <f ca="1">IF($C$1="解答表示",CONCATENATE(OFFSET(筆記入力!$D$2,A73,1),""),"")</f>
        <v/>
      </c>
      <c r="F73" s="33"/>
    </row>
    <row r="74" spans="1:6" ht="28.2" x14ac:dyDescent="0.2">
      <c r="A74" s="23">
        <v>24</v>
      </c>
      <c r="B74" s="24" t="str">
        <f ca="1">CONCATENATE(OFFSET(筆記入力!$B$2,A74,1),"")</f>
        <v>プレディア、ファシオ、雪肌精などのブランドを展開している、日本の化粧品会社はどこでしょう？</v>
      </c>
      <c r="C74" s="19"/>
      <c r="D74" s="25" t="str">
        <f ca="1">IF($C$1="解答表示",CONCATENATE(OFFSET(筆記入力!$C$2,A74,1),""),"")</f>
        <v/>
      </c>
      <c r="E74" s="25" t="str">
        <f ca="1">IF($C$1="解答表示",CONCATENATE(OFFSET(筆記入力!$D$2,A74,1),""),"")</f>
        <v/>
      </c>
      <c r="F74" s="33"/>
    </row>
    <row r="75" spans="1:6" ht="28.2" x14ac:dyDescent="0.2">
      <c r="A75" s="23">
        <v>25</v>
      </c>
      <c r="B75" s="24" t="str">
        <f ca="1">CONCATENATE(OFFSET(筆記入力!$B$2,A75,1),"")</f>
        <v>今年は日本とカタールが招待される、南米サッカー連盟・CONMEBOLが主催するサッカーの大陸選手権大会は何でしょう？</v>
      </c>
      <c r="C75" s="19"/>
      <c r="D75" s="25" t="str">
        <f ca="1">IF($C$1="解答表示",CONCATENATE(OFFSET(筆記入力!$C$2,A75,1),""),"")</f>
        <v/>
      </c>
      <c r="E75" s="25" t="str">
        <f ca="1">IF($C$1="解答表示",CONCATENATE(OFFSET(筆記入力!$D$2,A75,1),""),"")</f>
        <v/>
      </c>
      <c r="F75" s="33"/>
    </row>
    <row r="76" spans="1:6" ht="28.2" x14ac:dyDescent="0.2">
      <c r="A76" s="23">
        <v>26</v>
      </c>
      <c r="B76" s="24" t="str">
        <f ca="1">CONCATENATE(OFFSET(筆記入力!$B$2,A76,1),"")</f>
        <v>ウエイトリフティングで、地面に置いたバーベルを一気に頭上まで持ち上げる競技種目を何というでしょう？</v>
      </c>
      <c r="C76" s="19"/>
      <c r="D76" s="25" t="str">
        <f ca="1">IF($C$1="解答表示",CONCATENATE(OFFSET(筆記入力!$C$2,A76,1),""),"")</f>
        <v/>
      </c>
      <c r="E76" s="25" t="str">
        <f ca="1">IF($C$1="解答表示",CONCATENATE(OFFSET(筆記入力!$D$2,A76,1),""),"")</f>
        <v/>
      </c>
      <c r="F76" s="33"/>
    </row>
    <row r="77" spans="1:6" ht="28.2" x14ac:dyDescent="0.2">
      <c r="A77" s="23">
        <v>27</v>
      </c>
      <c r="B77" s="24" t="str">
        <f ca="1">CONCATENATE(OFFSET(筆記入力!$B$2,A77,1),"")</f>
        <v>人間の網膜に存在する２種類の視細胞とは、桿体細胞と何でしょう？</v>
      </c>
      <c r="C77" s="19"/>
      <c r="D77" s="25" t="str">
        <f ca="1">IF($C$1="解答表示",CONCATENATE(OFFSET(筆記入力!$C$2,A77,1),""),"")</f>
        <v/>
      </c>
      <c r="E77" s="25" t="str">
        <f ca="1">IF($C$1="解答表示",CONCATENATE(OFFSET(筆記入力!$D$2,A77,1),""),"")</f>
        <v/>
      </c>
      <c r="F77" s="33"/>
    </row>
    <row r="78" spans="1:6" ht="28.2" x14ac:dyDescent="0.2">
      <c r="A78" s="23">
        <v>28</v>
      </c>
      <c r="B78" s="24" t="str">
        <f ca="1">CONCATENATE(OFFSET(筆記入力!$B$2,A78,1),"")</f>
        <v>「生きたいわ！千年も万年も生きたいわ！」という名台詞で知られる、海軍少尉・川島武男に嫁いだ片岡浪子を主人公とした、徳富蘆花の小説は何でしょう？</v>
      </c>
      <c r="C78" s="19"/>
      <c r="D78" s="25" t="str">
        <f ca="1">IF($C$1="解答表示",CONCATENATE(OFFSET(筆記入力!$C$2,A78,1),""),"")</f>
        <v/>
      </c>
      <c r="E78" s="25" t="str">
        <f ca="1">IF($C$1="解答表示",CONCATENATE(OFFSET(筆記入力!$D$2,A78,1),""),"")</f>
        <v/>
      </c>
      <c r="F78" s="33"/>
    </row>
    <row r="79" spans="1:6" ht="28.2" x14ac:dyDescent="0.2">
      <c r="A79" s="23">
        <v>29</v>
      </c>
      <c r="B79" s="24" t="str">
        <f ca="1">CONCATENATE(OFFSET(筆記入力!$B$2,A79,1),"")</f>
        <v>池田57CRAZYと池田レイラの二人からなる、親子お笑いコンビの名前は何でしょう？</v>
      </c>
      <c r="C79" s="19"/>
      <c r="D79" s="25" t="str">
        <f ca="1">IF($C$1="解答表示",CONCATENATE(OFFSET(筆記入力!$C$2,A79,1),""),"")</f>
        <v/>
      </c>
      <c r="E79" s="25" t="str">
        <f ca="1">IF($C$1="解答表示",CONCATENATE(OFFSET(筆記入力!$D$2,A79,1),""),"")</f>
        <v/>
      </c>
      <c r="F79" s="33"/>
    </row>
    <row r="80" spans="1:6" ht="28.8" thickBot="1" x14ac:dyDescent="0.25">
      <c r="A80" s="26">
        <v>30</v>
      </c>
      <c r="B80" s="27" t="str">
        <f ca="1">CONCATENATE(OFFSET(筆記入力!$B$2,A80,1),"")</f>
        <v>2020年に品川・田町間に開業予定の、山手線の新駅の名前は何でしょう？</v>
      </c>
      <c r="C80" s="19"/>
      <c r="D80" s="25" t="str">
        <f ca="1">IF($C$1="解答表示",CONCATENATE(OFFSET(筆記入力!$C$2,A80,1),""),"")</f>
        <v/>
      </c>
      <c r="E80" s="25" t="str">
        <f ca="1">IF($C$1="解答表示",CONCATENATE(OFFSET(筆記入力!$D$2,A80,1),""),"")</f>
        <v/>
      </c>
      <c r="F80" s="33"/>
    </row>
    <row r="81" spans="1:6" ht="28.8" thickTop="1" x14ac:dyDescent="0.2">
      <c r="A81" s="28">
        <v>31</v>
      </c>
      <c r="B81" s="29" t="str">
        <f ca="1">CONCATENATE(OFFSET(筆記入力!$B$2,A81,1),"")</f>
        <v>江戸時代、村方三役と呼ばれた3つの役職とは、名主、組頭と何でしょう？</v>
      </c>
      <c r="C81" s="19"/>
      <c r="D81" s="25" t="str">
        <f ca="1">IF($C$1="解答表示",CONCATENATE(OFFSET(筆記入力!$C$2,A81,1),""),"")</f>
        <v/>
      </c>
      <c r="E81" s="25" t="str">
        <f ca="1">IF($C$1="解答表示",CONCATENATE(OFFSET(筆記入力!$D$2,A81,1),""),"")</f>
        <v/>
      </c>
      <c r="F81" s="33"/>
    </row>
    <row r="82" spans="1:6" ht="28.2" x14ac:dyDescent="0.2">
      <c r="A82" s="23">
        <v>32</v>
      </c>
      <c r="B82" s="24" t="str">
        <f ca="1">CONCATENATE(OFFSET(筆記入力!$B$2,A82,1),"")</f>
        <v>「充電」と「移動」を表す英語から名付けられた、日本の電気自動車向け急速充電器の規格は何でしょう？</v>
      </c>
      <c r="C82" s="19"/>
      <c r="D82" s="25" t="str">
        <f ca="1">IF($C$1="解答表示",CONCATENATE(OFFSET(筆記入力!$C$2,A82,1),""),"")</f>
        <v/>
      </c>
      <c r="E82" s="25" t="str">
        <f ca="1">IF($C$1="解答表示",CONCATENATE(OFFSET(筆記入力!$D$2,A82,1),""),"")</f>
        <v/>
      </c>
      <c r="F82" s="33"/>
    </row>
    <row r="83" spans="1:6" ht="28.2" x14ac:dyDescent="0.2">
      <c r="A83" s="23">
        <v>33</v>
      </c>
      <c r="B83" s="24" t="str">
        <f ca="1">CONCATENATE(OFFSET(筆記入力!$B$2,A83,1),"")</f>
        <v>ローマの観光名所・真実の口の顔のモチーフとなった、ギリシャ神話の海の神様は誰でしょう？</v>
      </c>
      <c r="C83" s="19"/>
      <c r="D83" s="25" t="str">
        <f ca="1">IF($C$1="解答表示",CONCATENATE(OFFSET(筆記入力!$C$2,A83,1),""),"")</f>
        <v/>
      </c>
      <c r="E83" s="25" t="str">
        <f ca="1">IF($C$1="解答表示",CONCATENATE(OFFSET(筆記入力!$D$2,A83,1),""),"")</f>
        <v/>
      </c>
      <c r="F83" s="33"/>
    </row>
    <row r="84" spans="1:6" ht="28.2" x14ac:dyDescent="0.2">
      <c r="A84" s="23">
        <v>34</v>
      </c>
      <c r="B84" s="24" t="str">
        <f ca="1">CONCATENATE(OFFSET(筆記入力!$B$2,A84,1),"")</f>
        <v>3000m走、5000m走、マラソンの男子日本記録を保持している陸上選手は誰でしょう？</v>
      </c>
      <c r="C84" s="19"/>
      <c r="D84" s="25" t="str">
        <f ca="1">IF($C$1="解答表示",CONCATENATE(OFFSET(筆記入力!$C$2,A84,1),""),"")</f>
        <v/>
      </c>
      <c r="E84" s="25" t="str">
        <f ca="1">IF($C$1="解答表示",CONCATENATE(OFFSET(筆記入力!$D$2,A84,1),""),"")</f>
        <v/>
      </c>
      <c r="F84" s="33"/>
    </row>
    <row r="85" spans="1:6" ht="28.8" thickBot="1" x14ac:dyDescent="0.25">
      <c r="A85" s="23">
        <v>35</v>
      </c>
      <c r="B85" s="24" t="str">
        <f ca="1">CONCATENATE(OFFSET(筆記入力!$B$2,A85,1),"")</f>
        <v>昨年でデビュー50周年を迎えた、『ハイウェイ・スター』『スモーク・オン・ザ・ウォーター』などの楽曲で知られるロックバンドは何でしょう？</v>
      </c>
      <c r="C85" s="19"/>
      <c r="D85" s="25" t="str">
        <f ca="1">IF($C$1="解答表示",CONCATENATE(OFFSET(筆記入力!$C$2,A85,1),""),"")</f>
        <v/>
      </c>
      <c r="E85" s="25" t="str">
        <f ca="1">IF($C$1="解答表示",CONCATENATE(OFFSET(筆記入力!$D$2,A85,1),""),"")</f>
        <v/>
      </c>
      <c r="F85" s="33"/>
    </row>
    <row r="86" spans="1:6" ht="28.8" thickTop="1" x14ac:dyDescent="0.2">
      <c r="A86" s="28">
        <v>36</v>
      </c>
      <c r="B86" s="29" t="str">
        <f ca="1">CONCATENATE(OFFSET(筆記入力!$B$2,A86,1),"")</f>
        <v>俳優のダグラス・レインが声を演じた、映画『2001年宇宙の旅』に登場するコンピュータの名前は何でしょう？</v>
      </c>
      <c r="C86" s="19"/>
      <c r="D86" s="25" t="str">
        <f ca="1">IF($C$1="解答表示",CONCATENATE(OFFSET(筆記入力!$C$2,A86,1),""),"")</f>
        <v/>
      </c>
      <c r="E86" s="25" t="str">
        <f ca="1">IF($C$1="解答表示",CONCATENATE(OFFSET(筆記入力!$D$2,A86,1),""),"")</f>
        <v/>
      </c>
      <c r="F86" s="33"/>
    </row>
    <row r="87" spans="1:6" ht="28.2" x14ac:dyDescent="0.2">
      <c r="A87" s="23">
        <v>37</v>
      </c>
      <c r="B87" s="24" t="str">
        <f ca="1">CONCATENATE(OFFSET(筆記入力!$B$2,A87,1),"")</f>
        <v>明治維新前後の動乱の時代を背景に、青山半蔵の苦難の一生を描いた島崎藤村の長編小説は何でしょう？</v>
      </c>
      <c r="C87" s="19"/>
      <c r="D87" s="25" t="str">
        <f ca="1">IF($C$1="解答表示",CONCATENATE(OFFSET(筆記入力!$C$2,A87,1),""),"")</f>
        <v/>
      </c>
      <c r="E87" s="25" t="str">
        <f ca="1">IF($C$1="解答表示",CONCATENATE(OFFSET(筆記入力!$D$2,A87,1),""),"")</f>
        <v/>
      </c>
      <c r="F87" s="33"/>
    </row>
    <row r="88" spans="1:6" ht="28.2" x14ac:dyDescent="0.2">
      <c r="A88" s="23">
        <v>38</v>
      </c>
      <c r="B88" s="24" t="str">
        <f ca="1">CONCATENATE(OFFSET(筆記入力!$B$2,A88,1),"")</f>
        <v>金融商品取引所に上場されて取引される「上場投資信託」のことをアルファベット３文字で何というでしょう？</v>
      </c>
      <c r="C88" s="19"/>
      <c r="D88" s="25" t="str">
        <f ca="1">IF($C$1="解答表示",CONCATENATE(OFFSET(筆記入力!$C$2,A88,1),""),"")</f>
        <v/>
      </c>
      <c r="E88" s="25" t="str">
        <f ca="1">IF($C$1="解答表示",CONCATENATE(OFFSET(筆記入力!$D$2,A88,1),""),"")</f>
        <v/>
      </c>
      <c r="F88" s="33"/>
    </row>
    <row r="89" spans="1:6" ht="28.2" x14ac:dyDescent="0.2">
      <c r="A89" s="23">
        <v>39</v>
      </c>
      <c r="B89" s="24" t="str">
        <f ca="1">CONCATENATE(OFFSET(筆記入力!$B$2,A89,1),"")</f>
        <v>シルクロード、マサイ、ンダホなど７人のメンバーからなる、人気YouTuber集団は何でしょう？</v>
      </c>
      <c r="C89" s="19"/>
      <c r="D89" s="25" t="str">
        <f ca="1">IF($C$1="解答表示",CONCATENATE(OFFSET(筆記入力!$C$2,A89,1),""),"")</f>
        <v/>
      </c>
      <c r="E89" s="25" t="str">
        <f ca="1">IF($C$1="解答表示",CONCATENATE(OFFSET(筆記入力!$D$2,A89,1),""),"")</f>
        <v/>
      </c>
      <c r="F89" s="33"/>
    </row>
    <row r="90" spans="1:6" ht="28.8" thickBot="1" x14ac:dyDescent="0.25">
      <c r="A90" s="23">
        <v>40</v>
      </c>
      <c r="B90" s="24" t="str">
        <f ca="1">CONCATENATE(OFFSET(筆記入力!$B$2,A90,1),"")</f>
        <v>来年の東京五輪ではボクシングの会場となる、東京都墨田区に位置する競技施設は何でしょう？</v>
      </c>
      <c r="C90" s="19"/>
      <c r="D90" s="25" t="str">
        <f ca="1">IF($C$1="解答表示",CONCATENATE(OFFSET(筆記入力!$C$2,A90,1),""),"")</f>
        <v/>
      </c>
      <c r="E90" s="25" t="str">
        <f ca="1">IF($C$1="解答表示",CONCATENATE(OFFSET(筆記入力!$D$2,A90,1),""),"")</f>
        <v/>
      </c>
      <c r="F90" s="33"/>
    </row>
    <row r="91" spans="1:6" ht="28.8" thickTop="1" x14ac:dyDescent="0.2">
      <c r="A91" s="28">
        <v>41</v>
      </c>
      <c r="B91" s="29" t="str">
        <f ca="1">CONCATENATE(OFFSET(筆記入力!$B$2,A91,1),"")</f>
        <v>かつて氷室京介らと「BOØWY」、吉川晃司と「COMPLEX」を結成していたギタリストは誰でしょう？</v>
      </c>
      <c r="C91" s="19"/>
      <c r="D91" s="25" t="str">
        <f ca="1">IF($C$1="解答表示",CONCATENATE(OFFSET(筆記入力!$C$2,A91,1),""),"")</f>
        <v/>
      </c>
      <c r="E91" s="25" t="str">
        <f ca="1">IF($C$1="解答表示",CONCATENATE(OFFSET(筆記入力!$D$2,A91,1),""),"")</f>
        <v/>
      </c>
      <c r="F91" s="33"/>
    </row>
    <row r="92" spans="1:6" ht="28.2" x14ac:dyDescent="0.2">
      <c r="A92" s="23">
        <v>42</v>
      </c>
      <c r="B92" s="24" t="str">
        <f ca="1">CONCATENATE(OFFSET(筆記入力!$B$2,A92,1),"")</f>
        <v>女性の着物で、丈が長いときに腰のあたりでたくし上げた部分を何というでしょう？</v>
      </c>
      <c r="C92" s="19"/>
      <c r="D92" s="25" t="str">
        <f ca="1">IF($C$1="解答表示",CONCATENATE(OFFSET(筆記入力!$C$2,A92,1),""),"")</f>
        <v/>
      </c>
      <c r="E92" s="25" t="str">
        <f ca="1">IF($C$1="解答表示",CONCATENATE(OFFSET(筆記入力!$D$2,A92,1),""),"")</f>
        <v/>
      </c>
      <c r="F92" s="33"/>
    </row>
    <row r="93" spans="1:6" ht="28.2" x14ac:dyDescent="0.2">
      <c r="A93" s="23">
        <v>43</v>
      </c>
      <c r="B93" s="24" t="str">
        <f ca="1">CONCATENATE(OFFSET(筆記入力!$B$2,A93,1),"")</f>
        <v>東京五輪の開催に向けて計画が進んでいる、専用レーンを設けてバスを運行させる「バス高速輸送」のことをアルファベット３文字で何というでしょう？</v>
      </c>
      <c r="C93" s="19"/>
      <c r="D93" s="25" t="str">
        <f ca="1">IF($C$1="解答表示",CONCATENATE(OFFSET(筆記入力!$C$2,A93,1),""),"")</f>
        <v/>
      </c>
      <c r="E93" s="25" t="str">
        <f ca="1">IF($C$1="解答表示",CONCATENATE(OFFSET(筆記入力!$D$2,A93,1),""),"")</f>
        <v/>
      </c>
      <c r="F93" s="33"/>
    </row>
    <row r="94" spans="1:6" ht="28.2" x14ac:dyDescent="0.2">
      <c r="A94" s="23">
        <v>44</v>
      </c>
      <c r="B94" s="24" t="str">
        <f ca="1">CONCATENATE(OFFSET(筆記入力!$B$2,A94,1),"")</f>
        <v>1961年にウィルソン兄弟を中心に結成された、『サーフィンU.S.A.』などの曲があるアメリカのグループは何でしょう？</v>
      </c>
      <c r="C94" s="19"/>
      <c r="D94" s="25" t="str">
        <f ca="1">IF($C$1="解答表示",CONCATENATE(OFFSET(筆記入力!$C$2,A94,1),""),"")</f>
        <v/>
      </c>
      <c r="E94" s="25" t="str">
        <f ca="1">IF($C$1="解答表示",CONCATENATE(OFFSET(筆記入力!$D$2,A94,1),""),"")</f>
        <v/>
      </c>
      <c r="F94" s="33"/>
    </row>
    <row r="95" spans="1:6" ht="28.8" thickBot="1" x14ac:dyDescent="0.25">
      <c r="A95" s="23">
        <v>45</v>
      </c>
      <c r="B95" s="24" t="str">
        <f ca="1">CONCATENATE(OFFSET(筆記入力!$B$2,A95,1),"")</f>
        <v>体の部分が柄や色つきで、襟や袖の部分だけが白いシャツのことを、「牧師」という意味の英語から何シャツというでしょう？</v>
      </c>
      <c r="C95" s="19"/>
      <c r="D95" s="25" t="str">
        <f ca="1">IF($C$1="解答表示",CONCATENATE(OFFSET(筆記入力!$C$2,A95,1),""),"")</f>
        <v/>
      </c>
      <c r="E95" s="25" t="str">
        <f ca="1">IF($C$1="解答表示",CONCATENATE(OFFSET(筆記入力!$D$2,A95,1),""),"")</f>
        <v/>
      </c>
      <c r="F95" s="33"/>
    </row>
    <row r="96" spans="1:6" ht="28.8" thickTop="1" x14ac:dyDescent="0.2">
      <c r="A96" s="28">
        <v>46</v>
      </c>
      <c r="B96" s="29" t="str">
        <f ca="1">CONCATENATE(OFFSET(筆記入力!$B$2,A96,1),"")</f>
        <v>ケニア、タンザニア、ウガンダに囲まれた､アフリカ大陸最大の湖は何でしょう？</v>
      </c>
      <c r="C96" s="19"/>
      <c r="D96" s="25" t="str">
        <f ca="1">IF($C$1="解答表示",CONCATENATE(OFFSET(筆記入力!$C$2,A96,1),""),"")</f>
        <v/>
      </c>
      <c r="E96" s="25" t="str">
        <f ca="1">IF($C$1="解答表示",CONCATENATE(OFFSET(筆記入力!$D$2,A96,1),""),"")</f>
        <v/>
      </c>
      <c r="F96" s="33"/>
    </row>
    <row r="97" spans="1:6" ht="28.2" x14ac:dyDescent="0.2">
      <c r="A97" s="23">
        <v>47</v>
      </c>
      <c r="B97" s="24" t="str">
        <f ca="1">CONCATENATE(OFFSET(筆記入力!$B$2,A97,1),"")</f>
        <v>1960年代に槇文彦や黒川紀章らが展開した、時代や用途の変化に応じて交換できるデザインを目指す建築運動を何というでしょう？</v>
      </c>
      <c r="C97" s="19"/>
      <c r="D97" s="25" t="str">
        <f ca="1">IF($C$1="解答表示",CONCATENATE(OFFSET(筆記入力!$C$2,A97,1),""),"")</f>
        <v/>
      </c>
      <c r="E97" s="25" t="str">
        <f ca="1">IF($C$1="解答表示",CONCATENATE(OFFSET(筆記入力!$D$2,A97,1),""),"")</f>
        <v/>
      </c>
      <c r="F97" s="33"/>
    </row>
    <row r="98" spans="1:6" ht="28.2" x14ac:dyDescent="0.2">
      <c r="A98" s="23">
        <v>48</v>
      </c>
      <c r="B98" s="24" t="str">
        <f ca="1">CONCATENATE(OFFSET(筆記入力!$B$2,A98,1),"")</f>
        <v>柔道や剣道の練習で、かける技や動作などを事前に決めて行われる稽古のことを何というでしょう？</v>
      </c>
      <c r="C98" s="19"/>
      <c r="D98" s="25" t="str">
        <f ca="1">IF($C$1="解答表示",CONCATENATE(OFFSET(筆記入力!$C$2,A98,1),""),"")</f>
        <v/>
      </c>
      <c r="E98" s="25" t="str">
        <f ca="1">IF($C$1="解答表示",CONCATENATE(OFFSET(筆記入力!$D$2,A98,1),""),"")</f>
        <v/>
      </c>
      <c r="F98" s="33"/>
    </row>
    <row r="99" spans="1:6" ht="28.2" x14ac:dyDescent="0.2">
      <c r="A99" s="23">
        <v>49</v>
      </c>
      <c r="B99" s="24" t="str">
        <f ca="1">CONCATENATE(OFFSET(筆記入力!$B$2,A99,1),"")</f>
        <v>総貯水容量6億6,000万m³は日本一を誇る、岐阜県にあるロックフィルダムは何でしょう？</v>
      </c>
      <c r="C99" s="19"/>
      <c r="D99" s="25" t="str">
        <f ca="1">IF($C$1="解答表示",CONCATENATE(OFFSET(筆記入力!$C$2,A99,1),""),"")</f>
        <v/>
      </c>
      <c r="E99" s="25" t="str">
        <f ca="1">IF($C$1="解答表示",CONCATENATE(OFFSET(筆記入力!$D$2,A99,1),""),"")</f>
        <v/>
      </c>
      <c r="F99" s="33"/>
    </row>
    <row r="100" spans="1:6" ht="28.2" x14ac:dyDescent="0.2">
      <c r="A100" s="23">
        <v>50</v>
      </c>
      <c r="B100" s="24" t="str">
        <f ca="1">CONCATENATE(OFFSET(筆記入力!$B$2,A100,1),"")</f>
        <v>「ビッグイージー」という愛称で知られる、ジャズ発祥の地として有名なアメリカ・ルイジアナ州の都市はどこでしょう？</v>
      </c>
      <c r="C100" s="19"/>
      <c r="D100" s="25" t="str">
        <f ca="1">IF($C$1="解答表示",CONCATENATE(OFFSET(筆記入力!$C$2,A100,1),""),"")</f>
        <v/>
      </c>
      <c r="E100" s="25" t="str">
        <f ca="1">IF($C$1="解答表示",CONCATENATE(OFFSET(筆記入力!$D$2,A100,1),""),"")</f>
        <v/>
      </c>
      <c r="F100" s="33"/>
    </row>
    <row r="101" spans="1:6" ht="28.2" x14ac:dyDescent="0.2">
      <c r="A101" s="23">
        <v>51</v>
      </c>
      <c r="B101" s="24" t="str">
        <f ca="1">CONCATENATE(OFFSET(筆記入力!$B$2,A101,1),"")</f>
        <v>1851年に行われたワイト島一周レースを前身とする、世界最高峰のヨットレースは何でしょう？</v>
      </c>
      <c r="C101" s="19"/>
      <c r="D101" s="25" t="str">
        <f ca="1">IF($C$1="解答表示",CONCATENATE(OFFSET(筆記入力!$C$2,A101,1),""),"")</f>
        <v/>
      </c>
      <c r="E101" s="25" t="str">
        <f ca="1">IF($C$1="解答表示",CONCATENATE(OFFSET(筆記入力!$D$2,A101,1),""),"")</f>
        <v/>
      </c>
      <c r="F101" s="33"/>
    </row>
    <row r="102" spans="1:6" ht="28.2" x14ac:dyDescent="0.2">
      <c r="A102" s="23">
        <v>52</v>
      </c>
      <c r="B102" s="24" t="str">
        <f ca="1">CONCATENATE(OFFSET(筆記入力!$B$2,A102,1),"")</f>
        <v>力学において考えられる、質量を持つが大きさを持たない仮想の物体を何というでしょう?</v>
      </c>
      <c r="C102" s="19"/>
      <c r="D102" s="25" t="str">
        <f ca="1">IF($C$1="解答表示",CONCATENATE(OFFSET(筆記入力!$C$2,A102,1),""),"")</f>
        <v/>
      </c>
      <c r="E102" s="25" t="str">
        <f ca="1">IF($C$1="解答表示",CONCATENATE(OFFSET(筆記入力!$D$2,A102,1),""),"")</f>
        <v/>
      </c>
      <c r="F102" s="33"/>
    </row>
    <row r="103" spans="1:6" ht="28.2" x14ac:dyDescent="0.2">
      <c r="A103" s="23">
        <v>53</v>
      </c>
      <c r="B103" s="24" t="str">
        <f ca="1">CONCATENATE(OFFSET(筆記入力!$B$2,A103,1),"")</f>
        <v>1450年ごろに活版印刷術を発明し、聖書が民衆へと普及するきっかけをもたらしたドイツの技術者は誰でしょう?</v>
      </c>
      <c r="C103" s="19"/>
      <c r="D103" s="25" t="str">
        <f ca="1">IF($C$1="解答表示",CONCATENATE(OFFSET(筆記入力!$C$2,A103,1),""),"")</f>
        <v/>
      </c>
      <c r="E103" s="25" t="str">
        <f ca="1">IF($C$1="解答表示",CONCATENATE(OFFSET(筆記入力!$D$2,A103,1),""),"")</f>
        <v/>
      </c>
      <c r="F103" s="33"/>
    </row>
    <row r="104" spans="1:6" ht="28.2" x14ac:dyDescent="0.2">
      <c r="A104" s="23">
        <v>54</v>
      </c>
      <c r="B104" s="24" t="str">
        <f ca="1">CONCATENATE(OFFSET(筆記入力!$B$2,A104,1),"")</f>
        <v>ファンのことは「ティアラ」と呼んでいる、昨年5月に『シンデレラガール』でCDデビューしたジャニーズ事務所のアイドルグループは何でしょう？</v>
      </c>
      <c r="C104" s="19"/>
      <c r="D104" s="25" t="str">
        <f ca="1">IF($C$1="解答表示",CONCATENATE(OFFSET(筆記入力!$C$2,A104,1),""),"")</f>
        <v/>
      </c>
      <c r="E104" s="25" t="str">
        <f ca="1">IF($C$1="解答表示",CONCATENATE(OFFSET(筆記入力!$D$2,A104,1),""),"")</f>
        <v/>
      </c>
      <c r="F104" s="33"/>
    </row>
    <row r="105" spans="1:6" ht="28.8" thickBot="1" x14ac:dyDescent="0.25">
      <c r="A105" s="26">
        <v>55</v>
      </c>
      <c r="B105" s="27" t="str">
        <f ca="1">CONCATENATE(OFFSET(筆記入力!$B$2,A105,1),"")</f>
        <v>得票数が一定の割合に満たない場合は没収されてしまう、選挙に立候補する際に預けるお金を何というでしょう？</v>
      </c>
      <c r="C105" s="19"/>
      <c r="D105" s="25" t="str">
        <f ca="1">IF($C$1="解答表示",CONCATENATE(OFFSET(筆記入力!$C$2,A105,1),""),"")</f>
        <v/>
      </c>
      <c r="E105" s="25" t="str">
        <f ca="1">IF($C$1="解答表示",CONCATENATE(OFFSET(筆記入力!$D$2,A105,1),""),"")</f>
        <v/>
      </c>
      <c r="F105" s="33"/>
    </row>
    <row r="106" spans="1:6" ht="28.8" thickTop="1" x14ac:dyDescent="0.2">
      <c r="A106" s="28">
        <v>56</v>
      </c>
      <c r="B106" s="29" t="str">
        <f ca="1">CONCATENATE(OFFSET(筆記入力!$B$2,A106,1),"")</f>
        <v>日中戦争下で暗躍し、「東洋のマタ・ハリ」や「男装の麗人」と呼ばれた女スパイは誰でしょう？</v>
      </c>
      <c r="C106" s="19"/>
      <c r="D106" s="25" t="str">
        <f ca="1">IF($C$1="解答表示",CONCATENATE(OFFSET(筆記入力!$C$2,A106,1),""),"")</f>
        <v/>
      </c>
      <c r="E106" s="25" t="str">
        <f ca="1">IF($C$1="解答表示",CONCATENATE(OFFSET(筆記入力!$D$2,A106,1),""),"")</f>
        <v/>
      </c>
      <c r="F106" s="33"/>
    </row>
    <row r="107" spans="1:6" ht="28.2" x14ac:dyDescent="0.2">
      <c r="A107" s="23">
        <v>57</v>
      </c>
      <c r="B107" s="24" t="str">
        <f ca="1">CONCATENATE(OFFSET(筆記入力!$B$2,A107,1),"")</f>
        <v>人気のアクション映画の『ジョン・ウィック』や『マトリックス』に主演しているハリウッド俳優は誰でしょう？</v>
      </c>
      <c r="C107" s="19"/>
      <c r="D107" s="25" t="str">
        <f ca="1">IF($C$1="解答表示",CONCATENATE(OFFSET(筆記入力!$C$2,A107,1),""),"")</f>
        <v/>
      </c>
      <c r="E107" s="25" t="str">
        <f ca="1">IF($C$1="解答表示",CONCATENATE(OFFSET(筆記入力!$D$2,A107,1),""),"")</f>
        <v/>
      </c>
      <c r="F107" s="33"/>
    </row>
    <row r="108" spans="1:6" ht="28.2" x14ac:dyDescent="0.2">
      <c r="A108" s="23">
        <v>58</v>
      </c>
      <c r="B108" s="24" t="str">
        <f ca="1">CONCATENATE(OFFSET(筆記入力!$B$2,A108,1),"")</f>
        <v>伝統芸能の能や狂言において、主役を演じる人のことを何というでしょう？</v>
      </c>
      <c r="C108" s="19"/>
      <c r="D108" s="25" t="str">
        <f ca="1">IF($C$1="解答表示",CONCATENATE(OFFSET(筆記入力!$C$2,A108,1),""),"")</f>
        <v/>
      </c>
      <c r="E108" s="25" t="str">
        <f ca="1">IF($C$1="解答表示",CONCATENATE(OFFSET(筆記入力!$D$2,A108,1),""),"")</f>
        <v/>
      </c>
      <c r="F108" s="33"/>
    </row>
    <row r="109" spans="1:6" ht="28.2" x14ac:dyDescent="0.2">
      <c r="A109" s="23">
        <v>59</v>
      </c>
      <c r="B109" s="24" t="str">
        <f ca="1">CONCATENATE(OFFSET(筆記入力!$B$2,A109,1),"")</f>
        <v>2018年シーズンからは日産が参戦している、国際自動車連盟が主催する電気自動車によるモーターレースは何でしょう？</v>
      </c>
      <c r="C109" s="19"/>
      <c r="D109" s="25" t="str">
        <f ca="1">IF($C$1="解答表示",CONCATENATE(OFFSET(筆記入力!$C$2,A109,1),""),"")</f>
        <v/>
      </c>
      <c r="E109" s="25" t="str">
        <f ca="1">IF($C$1="解答表示",CONCATENATE(OFFSET(筆記入力!$D$2,A109,1),""),"")</f>
        <v/>
      </c>
      <c r="F109" s="33"/>
    </row>
    <row r="110" spans="1:6" ht="28.8" thickBot="1" x14ac:dyDescent="0.25">
      <c r="A110" s="23">
        <v>60</v>
      </c>
      <c r="B110" s="24" t="str">
        <f ca="1">CONCATENATE(OFFSET(筆記入力!$B$2,A110,1),"")</f>
        <v>アメリカのロッククライマーによって考案された、幅5センチのナイロンベルトの上で歩いたりジャンプしたりするスポーツは何でしょう？</v>
      </c>
      <c r="C110" s="19"/>
      <c r="D110" s="25" t="str">
        <f ca="1">IF($C$1="解答表示",CONCATENATE(OFFSET(筆記入力!$C$2,A110,1),""),"")</f>
        <v/>
      </c>
      <c r="E110" s="25" t="str">
        <f ca="1">IF($C$1="解答表示",CONCATENATE(OFFSET(筆記入力!$D$2,A110,1),""),"")</f>
        <v/>
      </c>
      <c r="F110" s="33"/>
    </row>
    <row r="111" spans="1:6" ht="28.8" thickTop="1" x14ac:dyDescent="0.2">
      <c r="A111" s="28">
        <v>61</v>
      </c>
      <c r="B111" s="29" t="str">
        <f ca="1">CONCATENATE(OFFSET(筆記入力!$B$2,A111,1),"")</f>
        <v>スペイン国内に点在する、中世の城や修道院を利用した国営のホテルを何というでしょう？</v>
      </c>
      <c r="C111" s="19"/>
      <c r="D111" s="25" t="str">
        <f ca="1">IF($C$1="解答表示",CONCATENATE(OFFSET(筆記入力!$C$2,A111,1),""),"")</f>
        <v/>
      </c>
      <c r="E111" s="25" t="str">
        <f ca="1">IF($C$1="解答表示",CONCATENATE(OFFSET(筆記入力!$D$2,A111,1),""),"")</f>
        <v/>
      </c>
      <c r="F111" s="33"/>
    </row>
    <row r="112" spans="1:6" ht="28.2" x14ac:dyDescent="0.2">
      <c r="A112" s="23">
        <v>62</v>
      </c>
      <c r="B112" s="24" t="str">
        <f ca="1">CONCATENATE(OFFSET(筆記入力!$B$2,A112,1),"")</f>
        <v>『滑稽新聞』『面白半分』などの個性的な雑誌を発行し、言論の自由を訴えた明治期のジャーナリストは誰でしょう？</v>
      </c>
      <c r="C112" s="19"/>
      <c r="D112" s="25" t="str">
        <f ca="1">IF($C$1="解答表示",CONCATENATE(OFFSET(筆記入力!$C$2,A112,1),""),"")</f>
        <v/>
      </c>
      <c r="E112" s="25" t="str">
        <f ca="1">IF($C$1="解答表示",CONCATENATE(OFFSET(筆記入力!$D$2,A112,1),""),"")</f>
        <v/>
      </c>
      <c r="F112" s="33"/>
    </row>
    <row r="113" spans="1:6" ht="28.2" x14ac:dyDescent="0.2">
      <c r="A113" s="23">
        <v>63</v>
      </c>
      <c r="B113" s="24" t="str">
        <f ca="1">CONCATENATE(OFFSET(筆記入力!$B$2,A113,1),"")</f>
        <v>戸籍において、一番始めに記載されている人のことを何というでしょう?</v>
      </c>
      <c r="C113" s="19"/>
      <c r="D113" s="25" t="str">
        <f ca="1">IF($C$1="解答表示",CONCATENATE(OFFSET(筆記入力!$C$2,A113,1),""),"")</f>
        <v/>
      </c>
      <c r="E113" s="25" t="str">
        <f ca="1">IF($C$1="解答表示",CONCATENATE(OFFSET(筆記入力!$D$2,A113,1),""),"")</f>
        <v/>
      </c>
      <c r="F113" s="33"/>
    </row>
    <row r="114" spans="1:6" ht="28.2" x14ac:dyDescent="0.2">
      <c r="A114" s="23">
        <v>64</v>
      </c>
      <c r="B114" s="24" t="str">
        <f ca="1">CONCATENATE(OFFSET(筆記入力!$B$2,A114,1),"")</f>
        <v>チェスにおいて、敵陣の最も奥に到達したホーンがキング以外のコマに昇格することを何というでしょう？</v>
      </c>
      <c r="C114" s="19"/>
      <c r="D114" s="25" t="str">
        <f ca="1">IF($C$1="解答表示",CONCATENATE(OFFSET(筆記入力!$C$2,A114,1),""),"")</f>
        <v/>
      </c>
      <c r="E114" s="25" t="str">
        <f ca="1">IF($C$1="解答表示",CONCATENATE(OFFSET(筆記入力!$D$2,A114,1),""),"")</f>
        <v/>
      </c>
      <c r="F114" s="33"/>
    </row>
    <row r="115" spans="1:6" ht="28.8" thickBot="1" x14ac:dyDescent="0.25">
      <c r="A115" s="23">
        <v>65</v>
      </c>
      <c r="B115" s="24" t="str">
        <f ca="1">CONCATENATE(OFFSET(筆記入力!$B$2,A115,1),"")</f>
        <v>『和俗童子訓』『大和本草』『養生訓』などの著作を残した、江戸時代の本草学者･儒学者は誰でしょう？</v>
      </c>
      <c r="C115" s="19"/>
      <c r="D115" s="25" t="str">
        <f ca="1">IF($C$1="解答表示",CONCATENATE(OFFSET(筆記入力!$C$2,A115,1),""),"")</f>
        <v/>
      </c>
      <c r="E115" s="25" t="str">
        <f ca="1">IF($C$1="解答表示",CONCATENATE(OFFSET(筆記入力!$D$2,A115,1),""),"")</f>
        <v/>
      </c>
      <c r="F115" s="33"/>
    </row>
    <row r="116" spans="1:6" ht="28.8" thickTop="1" x14ac:dyDescent="0.2">
      <c r="A116" s="28">
        <v>66</v>
      </c>
      <c r="B116" s="29" t="str">
        <f ca="1">CONCATENATE(OFFSET(筆記入力!$B$2,A116,1),"")</f>
        <v>有価証券を発行するときに株式会社が投資家に配布する、財務状況などを載せた冊子を何というでしょう?</v>
      </c>
      <c r="C116" s="19"/>
      <c r="D116" s="25" t="str">
        <f ca="1">IF($C$1="解答表示",CONCATENATE(OFFSET(筆記入力!$C$2,A116,1),""),"")</f>
        <v/>
      </c>
      <c r="E116" s="25" t="str">
        <f ca="1">IF($C$1="解答表示",CONCATENATE(OFFSET(筆記入力!$D$2,A116,1),""),"")</f>
        <v/>
      </c>
      <c r="F116" s="33"/>
    </row>
    <row r="117" spans="1:6" ht="28.2" x14ac:dyDescent="0.2">
      <c r="A117" s="23">
        <v>67</v>
      </c>
      <c r="B117" s="24" t="str">
        <f ca="1">CONCATENATE(OFFSET(筆記入力!$B$2,A117,1),"")</f>
        <v>陸上の4つの投擲競技のうち、十種競技でも七種競技でも行われないものは何でしょう？</v>
      </c>
      <c r="C117" s="19"/>
      <c r="D117" s="25" t="str">
        <f ca="1">IF($C$1="解答表示",CONCATENATE(OFFSET(筆記入力!$C$2,A117,1),""),"")</f>
        <v/>
      </c>
      <c r="E117" s="25" t="str">
        <f ca="1">IF($C$1="解答表示",CONCATENATE(OFFSET(筆記入力!$D$2,A117,1),""),"")</f>
        <v/>
      </c>
      <c r="F117" s="33"/>
    </row>
    <row r="118" spans="1:6" ht="28.2" x14ac:dyDescent="0.2">
      <c r="A118" s="23">
        <v>68</v>
      </c>
      <c r="B118" s="24" t="str">
        <f ca="1">CONCATENATE(OFFSET(筆記入力!$B$2,A118,1),"")</f>
        <v>日本の普通二輪免許で乗ることができるのは、排気量が何cc以下のバイクでしょう?</v>
      </c>
      <c r="C118" s="19"/>
      <c r="D118" s="25" t="str">
        <f ca="1">IF($C$1="解答表示",CONCATENATE(OFFSET(筆記入力!$C$2,A118,1),""),"")</f>
        <v/>
      </c>
      <c r="E118" s="25" t="str">
        <f ca="1">IF($C$1="解答表示",CONCATENATE(OFFSET(筆記入力!$D$2,A118,1),""),"")</f>
        <v/>
      </c>
      <c r="F118" s="33"/>
    </row>
    <row r="119" spans="1:6" ht="28.2" x14ac:dyDescent="0.2">
      <c r="A119" s="23">
        <v>69</v>
      </c>
      <c r="B119" s="24" t="str">
        <f ca="1">CONCATENATE(OFFSET(筆記入力!$B$2,A119,1),"")</f>
        <v>かつての名前を「クリスタル・ハーモニー」といった、世界一周クルーズで有名な日本最大の豪華客船は何でしょう？</v>
      </c>
      <c r="C119" s="19"/>
      <c r="D119" s="25" t="str">
        <f ca="1">IF($C$1="解答表示",CONCATENATE(OFFSET(筆記入力!$C$2,A119,1),""),"")</f>
        <v/>
      </c>
      <c r="E119" s="25" t="str">
        <f ca="1">IF($C$1="解答表示",CONCATENATE(OFFSET(筆記入力!$D$2,A119,1),""),"")</f>
        <v/>
      </c>
      <c r="F119" s="33"/>
    </row>
    <row r="120" spans="1:6" ht="28.8" thickBot="1" x14ac:dyDescent="0.25">
      <c r="A120" s="23">
        <v>70</v>
      </c>
      <c r="B120" s="24" t="str">
        <f ca="1">CONCATENATE(OFFSET(筆記入力!$B$2,A120,1),"")</f>
        <v>昨年７月、日本の観測史上最高の気温41.1℃を記録した埼玉県の市はどこでしょう？</v>
      </c>
      <c r="C120" s="19"/>
      <c r="D120" s="25" t="str">
        <f ca="1">IF($C$1="解答表示",CONCATENATE(OFFSET(筆記入力!$C$2,A120,1),""),"")</f>
        <v/>
      </c>
      <c r="E120" s="25" t="str">
        <f ca="1">IF($C$1="解答表示",CONCATENATE(OFFSET(筆記入力!$D$2,A120,1),""),"")</f>
        <v/>
      </c>
      <c r="F120" s="33"/>
    </row>
    <row r="121" spans="1:6" ht="28.8" thickTop="1" x14ac:dyDescent="0.2">
      <c r="A121" s="28">
        <v>71</v>
      </c>
      <c r="B121" s="29" t="str">
        <f ca="1">CONCATENATE(OFFSET(筆記入力!$B$2,A121,1),"")</f>
        <v>日本の文芸雑誌で、『すばる』を発行しているのは集英社ですが、『群像』を発行している出版社はどこでしょう？</v>
      </c>
      <c r="C121" s="19"/>
      <c r="D121" s="25" t="str">
        <f ca="1">IF($C$1="解答表示",CONCATENATE(OFFSET(筆記入力!$C$2,A121,1),""),"")</f>
        <v/>
      </c>
      <c r="E121" s="25" t="str">
        <f ca="1">IF($C$1="解答表示",CONCATENATE(OFFSET(筆記入力!$D$2,A121,1),""),"")</f>
        <v/>
      </c>
      <c r="F121" s="33"/>
    </row>
    <row r="122" spans="1:6" ht="28.2" x14ac:dyDescent="0.2">
      <c r="A122" s="23">
        <v>72</v>
      </c>
      <c r="B122" s="24" t="str">
        <f ca="1">CONCATENATE(OFFSET(筆記入力!$B$2,A122,1),"")</f>
        <v>著書『小説神髄』の中で「小説の主脳は人情なり、世態風俗これに次ぐ」と論じた小説家は誰でしょう？</v>
      </c>
      <c r="C122" s="19"/>
      <c r="D122" s="25" t="str">
        <f ca="1">IF($C$1="解答表示",CONCATENATE(OFFSET(筆記入力!$C$2,A122,1),""),"")</f>
        <v/>
      </c>
      <c r="E122" s="25" t="str">
        <f ca="1">IF($C$1="解答表示",CONCATENATE(OFFSET(筆記入力!$D$2,A122,1),""),"")</f>
        <v/>
      </c>
      <c r="F122" s="33"/>
    </row>
    <row r="123" spans="1:6" ht="28.2" x14ac:dyDescent="0.2">
      <c r="A123" s="23">
        <v>73</v>
      </c>
      <c r="B123" s="24" t="str">
        <f ca="1">CONCATENATE(OFFSET(筆記入力!$B$2,A123,1),"")</f>
        <v xml:space="preserve">おにぎりやお菓子などを包むのに用いる、スギやヒノキの木を薄く削って紙状にしたものを何というでしょう？ </v>
      </c>
      <c r="C123" s="19"/>
      <c r="D123" s="25" t="str">
        <f ca="1">IF($C$1="解答表示",CONCATENATE(OFFSET(筆記入力!$C$2,A123,1),""),"")</f>
        <v/>
      </c>
      <c r="E123" s="25" t="str">
        <f ca="1">IF($C$1="解答表示",CONCATENATE(OFFSET(筆記入力!$D$2,A123,1),""),"")</f>
        <v/>
      </c>
      <c r="F123" s="33"/>
    </row>
    <row r="124" spans="1:6" ht="28.2" x14ac:dyDescent="0.2">
      <c r="A124" s="23">
        <v>74</v>
      </c>
      <c r="B124" s="24" t="str">
        <f ca="1">CONCATENATE(OFFSET(筆記入力!$B$2,A124,1),"")</f>
        <v>第1回から第8回まで行われた印象派展全てに参加し、「印象派の長老」と呼ばれたフランスの画家は誰でしょう？</v>
      </c>
      <c r="C124" s="19"/>
      <c r="D124" s="25" t="str">
        <f ca="1">IF($C$1="解答表示",CONCATENATE(OFFSET(筆記入力!$C$2,A124,1),""),"")</f>
        <v/>
      </c>
      <c r="E124" s="25" t="str">
        <f ca="1">IF($C$1="解答表示",CONCATENATE(OFFSET(筆記入力!$D$2,A124,1),""),"")</f>
        <v/>
      </c>
      <c r="F124" s="33"/>
    </row>
    <row r="125" spans="1:6" ht="28.2" x14ac:dyDescent="0.2">
      <c r="A125" s="23">
        <v>75</v>
      </c>
      <c r="B125" s="24" t="str">
        <f ca="1">CONCATENATE(OFFSET(筆記入力!$B$2,A125,1),"")</f>
        <v>地方競馬の通算最多勝記録を保持している、「大井の帝王」の異名を持つ競馬騎手は誰でしょう？</v>
      </c>
      <c r="C125" s="19"/>
      <c r="D125" s="25" t="str">
        <f ca="1">IF($C$1="解答表示",CONCATENATE(OFFSET(筆記入力!$C$2,A125,1),""),"")</f>
        <v/>
      </c>
      <c r="E125" s="25" t="str">
        <f ca="1">IF($C$1="解答表示",CONCATENATE(OFFSET(筆記入力!$D$2,A125,1),""),"")</f>
        <v/>
      </c>
      <c r="F125" s="33"/>
    </row>
    <row r="126" spans="1:6" ht="28.2" x14ac:dyDescent="0.2">
      <c r="A126" s="23">
        <v>76</v>
      </c>
      <c r="B126" s="24" t="str">
        <f ca="1">CONCATENATE(OFFSET(筆記入力!$B$2,A126,1),"")</f>
        <v>ノーベル生理学・医学賞の選考委員会が置かれている、スウェーデンの研究機関はどこでしょう？</v>
      </c>
      <c r="C126" s="19"/>
      <c r="D126" s="25" t="str">
        <f ca="1">IF($C$1="解答表示",CONCATENATE(OFFSET(筆記入力!$C$2,A126,1),""),"")</f>
        <v/>
      </c>
      <c r="E126" s="25" t="str">
        <f ca="1">IF($C$1="解答表示",CONCATENATE(OFFSET(筆記入力!$D$2,A126,1),""),"")</f>
        <v/>
      </c>
      <c r="F126" s="33"/>
    </row>
    <row r="127" spans="1:6" ht="28.2" x14ac:dyDescent="0.2">
      <c r="A127" s="23">
        <v>77</v>
      </c>
      <c r="B127" s="24" t="str">
        <f ca="1">CONCATENATE(OFFSET(筆記入力!$B$2,A127,1),"")</f>
        <v>ロードレース世界選手権のMotoGPクラスで、オートバイの排気量は最大で何ccと定められているでしょう？</v>
      </c>
      <c r="C127" s="19"/>
      <c r="D127" s="25" t="str">
        <f ca="1">IF($C$1="解答表示",CONCATENATE(OFFSET(筆記入力!$C$2,A127,1),""),"")</f>
        <v/>
      </c>
      <c r="E127" s="25" t="str">
        <f ca="1">IF($C$1="解答表示",CONCATENATE(OFFSET(筆記入力!$D$2,A127,1),""),"")</f>
        <v/>
      </c>
      <c r="F127" s="33"/>
    </row>
    <row r="128" spans="1:6" ht="28.2" x14ac:dyDescent="0.2">
      <c r="A128" s="23">
        <v>78</v>
      </c>
      <c r="B128" s="24" t="str">
        <f ca="1">CONCATENATE(OFFSET(筆記入力!$B$2,A128,1),"")</f>
        <v>スキーのジャンプ台で、助走路の先端にある踏み切り地点をドイツ語で何というでしょう？</v>
      </c>
      <c r="C128" s="19"/>
      <c r="D128" s="25" t="str">
        <f ca="1">IF($C$1="解答表示",CONCATENATE(OFFSET(筆記入力!$C$2,A128,1),""),"")</f>
        <v/>
      </c>
      <c r="E128" s="25" t="str">
        <f ca="1">IF($C$1="解答表示",CONCATENATE(OFFSET(筆記入力!$D$2,A128,1),""),"")</f>
        <v/>
      </c>
      <c r="F128" s="33"/>
    </row>
    <row r="129" spans="1:6" ht="28.2" x14ac:dyDescent="0.2">
      <c r="A129" s="23">
        <v>79</v>
      </c>
      <c r="B129" s="24" t="str">
        <f ca="1">CONCATENATE(OFFSET(筆記入力!$B$2,A129,1),"")</f>
        <v>ユーゴーの小説『ノートルダム・ド・パリ』で、三人の男から愛される美しいジプシー娘の名前は何でしょう？</v>
      </c>
      <c r="C129" s="19"/>
      <c r="D129" s="25" t="str">
        <f ca="1">IF($C$1="解答表示",CONCATENATE(OFFSET(筆記入力!$C$2,A129,1),""),"")</f>
        <v/>
      </c>
      <c r="E129" s="25" t="str">
        <f ca="1">IF($C$1="解答表示",CONCATENATE(OFFSET(筆記入力!$D$2,A129,1),""),"")</f>
        <v/>
      </c>
      <c r="F129" s="33"/>
    </row>
    <row r="130" spans="1:6" ht="28.8" thickBot="1" x14ac:dyDescent="0.25">
      <c r="A130" s="26">
        <v>80</v>
      </c>
      <c r="B130" s="27" t="str">
        <f ca="1">CONCATENATE(OFFSET(筆記入力!$B$2,A130,1),"")</f>
        <v>軽減税率導入に伴い、消費税率を計算するのに必要となる、商品ごとに税率や税額を明記した請求書のことを何というでしょう？</v>
      </c>
      <c r="C130" s="19"/>
      <c r="D130" s="25" t="str">
        <f ca="1">IF($C$1="解答表示",CONCATENATE(OFFSET(筆記入力!$C$2,A130,1),""),"")</f>
        <v/>
      </c>
      <c r="E130" s="25" t="str">
        <f ca="1">IF($C$1="解答表示",CONCATENATE(OFFSET(筆記入力!$D$2,A130,1),""),"")</f>
        <v/>
      </c>
      <c r="F130" s="33"/>
    </row>
    <row r="131" spans="1:6" ht="28.8" thickTop="1" x14ac:dyDescent="0.2">
      <c r="A131" s="28">
        <v>81</v>
      </c>
      <c r="B131" s="29" t="str">
        <f ca="1">CONCATENATE(OFFSET(筆記入力!$B$2,A131,1),"")</f>
        <v>スプートニク1号に対抗して1958年に打ち上げられた、アメリカ初の人工衛星の名前は何でしょう？</v>
      </c>
      <c r="C131" s="19"/>
      <c r="D131" s="25" t="str">
        <f ca="1">IF($C$1="解答表示",CONCATENATE(OFFSET(筆記入力!$C$2,A131,1),""),"")</f>
        <v/>
      </c>
      <c r="E131" s="25" t="str">
        <f ca="1">IF($C$1="解答表示",CONCATENATE(OFFSET(筆記入力!$D$2,A131,1),""),"")</f>
        <v/>
      </c>
      <c r="F131" s="33"/>
    </row>
    <row r="132" spans="1:6" ht="28.2" x14ac:dyDescent="0.2">
      <c r="A132" s="23">
        <v>82</v>
      </c>
      <c r="B132" s="24" t="str">
        <f ca="1">CONCATENATE(OFFSET(筆記入力!$B$2,A132,1),"")</f>
        <v>白黒を基調とした幻想的な作風で知られる、オスカー・ワイルドの『サロメ』の挿絵を手がけたイラストレーターは誰でしょう？</v>
      </c>
      <c r="C132" s="19"/>
      <c r="D132" s="25" t="str">
        <f ca="1">IF($C$1="解答表示",CONCATENATE(OFFSET(筆記入力!$C$2,A132,1),""),"")</f>
        <v/>
      </c>
      <c r="E132" s="25" t="str">
        <f ca="1">IF($C$1="解答表示",CONCATENATE(OFFSET(筆記入力!$D$2,A132,1),""),"")</f>
        <v/>
      </c>
      <c r="F132" s="33"/>
    </row>
    <row r="133" spans="1:6" ht="28.2" x14ac:dyDescent="0.2">
      <c r="A133" s="23">
        <v>83</v>
      </c>
      <c r="B133" s="24" t="str">
        <f ca="1">CONCATENATE(OFFSET(筆記入力!$B$2,A133,1),"")</f>
        <v>釣りの用語で、日の出と日の入りの前後にあたる、魚の動きが活発になり釣れやすくなる時間帯を何というでしょう？</v>
      </c>
      <c r="C133" s="19"/>
      <c r="D133" s="25" t="str">
        <f ca="1">IF($C$1="解答表示",CONCATENATE(OFFSET(筆記入力!$C$2,A133,1),""),"")</f>
        <v/>
      </c>
      <c r="E133" s="25" t="str">
        <f ca="1">IF($C$1="解答表示",CONCATENATE(OFFSET(筆記入力!$D$2,A133,1),""),"")</f>
        <v/>
      </c>
      <c r="F133" s="33"/>
    </row>
    <row r="134" spans="1:6" ht="28.2" x14ac:dyDescent="0.2">
      <c r="A134" s="23">
        <v>84</v>
      </c>
      <c r="B134" s="24" t="str">
        <f ca="1">CONCATENATE(OFFSET(筆記入力!$B$2,A134,1),"")</f>
        <v>日本の法律下で弾劾裁判の対象となる二つの官職とは、裁判官と何でしょう？</v>
      </c>
      <c r="C134" s="19"/>
      <c r="D134" s="25" t="str">
        <f ca="1">IF($C$1="解答表示",CONCATENATE(OFFSET(筆記入力!$C$2,A134,1),""),"")</f>
        <v/>
      </c>
      <c r="E134" s="25" t="str">
        <f ca="1">IF($C$1="解答表示",CONCATENATE(OFFSET(筆記入力!$D$2,A134,1),""),"")</f>
        <v/>
      </c>
      <c r="F134" s="33"/>
    </row>
    <row r="135" spans="1:6" ht="28.8" thickBot="1" x14ac:dyDescent="0.25">
      <c r="A135" s="23">
        <v>85</v>
      </c>
      <c r="B135" s="24" t="str">
        <f ca="1">CONCATENATE(OFFSET(筆記入力!$B$2,A135,1),"")</f>
        <v>明治時代にお雇い外国人として日本の国内法整備に貢献した、「日本近代法の父」と呼ばれるフランスの法学者は誰でしょう？</v>
      </c>
      <c r="C135" s="19"/>
      <c r="D135" s="25" t="str">
        <f ca="1">IF($C$1="解答表示",CONCATENATE(OFFSET(筆記入力!$C$2,A135,1),""),"")</f>
        <v/>
      </c>
      <c r="E135" s="25" t="str">
        <f ca="1">IF($C$1="解答表示",CONCATENATE(OFFSET(筆記入力!$D$2,A135,1),""),"")</f>
        <v/>
      </c>
      <c r="F135" s="33"/>
    </row>
    <row r="136" spans="1:6" ht="28.8" thickTop="1" x14ac:dyDescent="0.2">
      <c r="A136" s="28">
        <v>86</v>
      </c>
      <c r="B136" s="29" t="str">
        <f ca="1">CONCATENATE(OFFSET(筆記入力!$B$2,A136,1),"")</f>
        <v>メッセンジャーアプリ「LINE」のスタンプの中でも、ユーザーが作成して販売するスタンプのことを特に何というでしょう？</v>
      </c>
      <c r="C136" s="19"/>
      <c r="D136" s="25" t="str">
        <f ca="1">IF($C$1="解答表示",CONCATENATE(OFFSET(筆記入力!$C$2,A136,1),""),"")</f>
        <v/>
      </c>
      <c r="E136" s="25" t="str">
        <f ca="1">IF($C$1="解答表示",CONCATENATE(OFFSET(筆記入力!$D$2,A136,1),""),"")</f>
        <v/>
      </c>
      <c r="F136" s="33"/>
    </row>
    <row r="137" spans="1:6" ht="28.2" x14ac:dyDescent="0.2">
      <c r="A137" s="23">
        <v>87</v>
      </c>
      <c r="B137" s="24" t="str">
        <f ca="1">CONCATENATE(OFFSET(筆記入力!$B$2,A137,1),"")</f>
        <v>バレーボールで、ネットの両脇に設置されている紅白の棒を何というでしょう？</v>
      </c>
      <c r="C137" s="19"/>
      <c r="D137" s="25" t="str">
        <f ca="1">IF($C$1="解答表示",CONCATENATE(OFFSET(筆記入力!$C$2,A137,1),""),"")</f>
        <v/>
      </c>
      <c r="E137" s="25" t="str">
        <f ca="1">IF($C$1="解答表示",CONCATENATE(OFFSET(筆記入力!$D$2,A137,1),""),"")</f>
        <v/>
      </c>
      <c r="F137" s="33"/>
    </row>
    <row r="138" spans="1:6" ht="28.2" x14ac:dyDescent="0.2">
      <c r="A138" s="23">
        <v>88</v>
      </c>
      <c r="B138" s="24" t="str">
        <f ca="1">CONCATENATE(OFFSET(筆記入力!$B$2,A138,1),"")</f>
        <v>浅草寺の雷門と大提灯を寄進した人物でもある、パナソニックの創業者は誰でしょう？</v>
      </c>
      <c r="C138" s="19"/>
      <c r="D138" s="25" t="str">
        <f ca="1">IF($C$1="解答表示",CONCATENATE(OFFSET(筆記入力!$C$2,A138,1),""),"")</f>
        <v/>
      </c>
      <c r="E138" s="25" t="str">
        <f ca="1">IF($C$1="解答表示",CONCATENATE(OFFSET(筆記入力!$D$2,A138,1),""),"")</f>
        <v/>
      </c>
      <c r="F138" s="33"/>
    </row>
    <row r="139" spans="1:6" ht="28.2" x14ac:dyDescent="0.2">
      <c r="A139" s="23">
        <v>89</v>
      </c>
      <c r="B139" s="24" t="str">
        <f ca="1">CONCATENATE(OFFSET(筆記入力!$B$2,A139,1),"")</f>
        <v>現在のイスタンブールにあたる、1453年から1922年までオスマン帝国の首都として栄えた都市はどこでしょう？</v>
      </c>
      <c r="C139" s="19"/>
      <c r="D139" s="25" t="str">
        <f ca="1">IF($C$1="解答表示",CONCATENATE(OFFSET(筆記入力!$C$2,A139,1),""),"")</f>
        <v/>
      </c>
      <c r="E139" s="25" t="str">
        <f ca="1">IF($C$1="解答表示",CONCATENATE(OFFSET(筆記入力!$D$2,A139,1),""),"")</f>
        <v/>
      </c>
      <c r="F139" s="33"/>
    </row>
    <row r="140" spans="1:6" ht="28.8" thickBot="1" x14ac:dyDescent="0.25">
      <c r="A140" s="23">
        <v>90</v>
      </c>
      <c r="B140" s="24" t="str">
        <f ca="1">CONCATENATE(OFFSET(筆記入力!$B$2,A140,1),"")</f>
        <v>燃料費の高騰分など、飛行機の航空運賃とは別にとられる付加料金のことを何というでしょう？</v>
      </c>
      <c r="C140" s="19"/>
      <c r="D140" s="25" t="str">
        <f ca="1">IF($C$1="解答表示",CONCATENATE(OFFSET(筆記入力!$C$2,A140,1),""),"")</f>
        <v/>
      </c>
      <c r="E140" s="25" t="str">
        <f ca="1">IF($C$1="解答表示",CONCATENATE(OFFSET(筆記入力!$D$2,A140,1),""),"")</f>
        <v/>
      </c>
      <c r="F140" s="33"/>
    </row>
    <row r="141" spans="1:6" ht="28.8" thickTop="1" x14ac:dyDescent="0.2">
      <c r="A141" s="28">
        <v>91</v>
      </c>
      <c r="B141" s="29" t="str">
        <f ca="1">CONCATENATE(OFFSET(筆記入力!$B$2,A141,1),"")</f>
        <v>フランス料理で、狩りによって捕まえた野ウサギやマガモなどの食材を何というでしょう？</v>
      </c>
      <c r="C141" s="19"/>
      <c r="D141" s="25" t="str">
        <f ca="1">IF($C$1="解答表示",CONCATENATE(OFFSET(筆記入力!$C$2,A141,1),""),"")</f>
        <v/>
      </c>
      <c r="E141" s="25" t="str">
        <f ca="1">IF($C$1="解答表示",CONCATENATE(OFFSET(筆記入力!$D$2,A141,1),""),"")</f>
        <v/>
      </c>
      <c r="F141" s="33"/>
    </row>
    <row r="142" spans="1:6" ht="28.2" x14ac:dyDescent="0.2">
      <c r="A142" s="23">
        <v>92</v>
      </c>
      <c r="B142" s="24" t="str">
        <f ca="1">CONCATENATE(OFFSET(筆記入力!$B$2,A142,1),"")</f>
        <v>トップ、ベース、スポットから成る、チアリーディングにおける組体操のような動きを何というでしょう？</v>
      </c>
      <c r="C142" s="19"/>
      <c r="D142" s="25" t="str">
        <f ca="1">IF($C$1="解答表示",CONCATENATE(OFFSET(筆記入力!$C$2,A142,1),""),"")</f>
        <v/>
      </c>
      <c r="E142" s="25" t="str">
        <f ca="1">IF($C$1="解答表示",CONCATENATE(OFFSET(筆記入力!$D$2,A142,1),""),"")</f>
        <v/>
      </c>
      <c r="F142" s="33"/>
    </row>
    <row r="143" spans="1:6" ht="28.2" x14ac:dyDescent="0.2">
      <c r="A143" s="23">
        <v>93</v>
      </c>
      <c r="B143" s="24" t="str">
        <f ca="1">CONCATENATE(OFFSET(筆記入力!$B$2,A143,1),"")</f>
        <v>東京ディズニーランドの7つのテーマパークのうち、ギフトショップやレストランが集まる、エントランス正面のエリアを何というでしょう？</v>
      </c>
      <c r="C143" s="19"/>
      <c r="D143" s="25" t="str">
        <f ca="1">IF($C$1="解答表示",CONCATENATE(OFFSET(筆記入力!$C$2,A143,1),""),"")</f>
        <v/>
      </c>
      <c r="E143" s="25" t="str">
        <f ca="1">IF($C$1="解答表示",CONCATENATE(OFFSET(筆記入力!$D$2,A143,1),""),"")</f>
        <v/>
      </c>
      <c r="F143" s="33"/>
    </row>
    <row r="144" spans="1:6" ht="28.2" x14ac:dyDescent="0.2">
      <c r="A144" s="23">
        <v>94</v>
      </c>
      <c r="B144" s="24" t="str">
        <f ca="1">CONCATENATE(OFFSET(筆記入力!$B$2,A144,1),"")</f>
        <v>着物や手ぬぐいなどによく見られる、半円形を同心円状に並べて波を表した模様を何というでしょう？</v>
      </c>
      <c r="C144" s="19"/>
      <c r="D144" s="25" t="str">
        <f ca="1">IF($C$1="解答表示",CONCATENATE(OFFSET(筆記入力!$C$2,A144,1),""),"")</f>
        <v/>
      </c>
      <c r="E144" s="25" t="str">
        <f ca="1">IF($C$1="解答表示",CONCATENATE(OFFSET(筆記入力!$D$2,A144,1),""),"")</f>
        <v/>
      </c>
      <c r="F144" s="33"/>
    </row>
    <row r="145" spans="1:6" ht="28.8" thickBot="1" x14ac:dyDescent="0.25">
      <c r="A145" s="23">
        <v>95</v>
      </c>
      <c r="B145" s="24" t="str">
        <f ca="1">CONCATENATE(OFFSET(筆記入力!$B$2,A145,1),"")</f>
        <v>鎌倉時代後期に、持明院統と大覚寺統の2つの皇統から交互に天皇が位についたことを、漢字4文字で何というでしょう？</v>
      </c>
      <c r="C145" s="19"/>
      <c r="D145" s="25" t="str">
        <f ca="1">IF($C$1="解答表示",CONCATENATE(OFFSET(筆記入力!$C$2,A145,1),""),"")</f>
        <v/>
      </c>
      <c r="E145" s="25" t="str">
        <f ca="1">IF($C$1="解答表示",CONCATENATE(OFFSET(筆記入力!$D$2,A145,1),""),"")</f>
        <v/>
      </c>
      <c r="F145" s="33"/>
    </row>
    <row r="146" spans="1:6" ht="28.8" thickTop="1" x14ac:dyDescent="0.2">
      <c r="A146" s="28">
        <v>96</v>
      </c>
      <c r="B146" s="29" t="str">
        <f ca="1">CONCATENATE(OFFSET(筆記入力!$B$2,A146,1),"")</f>
        <v>『御意見無用』から『故郷特急便』までの全10作からなる、菅原文太演じる星桃次郎を主人公に据えたシリーズ映画は何でしょう？</v>
      </c>
      <c r="C146" s="19"/>
      <c r="D146" s="25" t="str">
        <f ca="1">IF($C$1="解答表示",CONCATENATE(OFFSET(筆記入力!$C$2,A146,1),""),"")</f>
        <v/>
      </c>
      <c r="E146" s="25" t="str">
        <f ca="1">IF($C$1="解答表示",CONCATENATE(OFFSET(筆記入力!$D$2,A146,1),""),"")</f>
        <v/>
      </c>
      <c r="F146" s="33"/>
    </row>
    <row r="147" spans="1:6" ht="28.2" x14ac:dyDescent="0.2">
      <c r="A147" s="23">
        <v>97</v>
      </c>
      <c r="B147" s="24" t="str">
        <f ca="1">CONCATENATE(OFFSET(筆記入力!$B$2,A147,1),"")</f>
        <v>滝野瓢水の有名な俳句で、「手に取るなやはり野におけ」と詠まれている花は何でしょう？</v>
      </c>
      <c r="C147" s="19"/>
      <c r="D147" s="25" t="str">
        <f ca="1">IF($C$1="解答表示",CONCATENATE(OFFSET(筆記入力!$C$2,A147,1),""),"")</f>
        <v/>
      </c>
      <c r="E147" s="25" t="str">
        <f ca="1">IF($C$1="解答表示",CONCATENATE(OFFSET(筆記入力!$D$2,A147,1),""),"")</f>
        <v/>
      </c>
      <c r="F147" s="33"/>
    </row>
    <row r="148" spans="1:6" ht="28.2" x14ac:dyDescent="0.2">
      <c r="A148" s="23">
        <v>98</v>
      </c>
      <c r="B148" s="24" t="str">
        <f ca="1">CONCATENATE(OFFSET(筆記入力!$B$2,A148,1),"")</f>
        <v>男子アイスホッケーの試合で、パックを持っている選手に対して体当たりをするプレーを何というでしょう？</v>
      </c>
      <c r="C148" s="19"/>
      <c r="D148" s="25" t="str">
        <f ca="1">IF($C$1="解答表示",CONCATENATE(OFFSET(筆記入力!$C$2,A148,1),""),"")</f>
        <v/>
      </c>
      <c r="E148" s="25" t="str">
        <f ca="1">IF($C$1="解答表示",CONCATENATE(OFFSET(筆記入力!$D$2,A148,1),""),"")</f>
        <v/>
      </c>
      <c r="F148" s="33"/>
    </row>
    <row r="149" spans="1:6" ht="28.2" x14ac:dyDescent="0.2">
      <c r="A149" s="23">
        <v>99</v>
      </c>
      <c r="B149" s="24" t="str">
        <f ca="1">CONCATENATE(OFFSET(筆記入力!$B$2,A149,1),"")</f>
        <v>修行を積んで一人前になった証として、禅宗の僧侶が弟子に与える自画像のことを何というでしょう？</v>
      </c>
      <c r="C149" s="19"/>
      <c r="D149" s="25" t="str">
        <f ca="1">IF($C$1="解答表示",CONCATENATE(OFFSET(筆記入力!$C$2,A149,1),""),"")</f>
        <v/>
      </c>
      <c r="E149" s="25" t="str">
        <f ca="1">IF($C$1="解答表示",CONCATENATE(OFFSET(筆記入力!$D$2,A149,1),""),"")</f>
        <v/>
      </c>
      <c r="F149" s="33"/>
    </row>
    <row r="150" spans="1:6" ht="28.2" x14ac:dyDescent="0.2">
      <c r="A150" s="23">
        <v>100</v>
      </c>
      <c r="B150" s="24" t="str">
        <f ca="1">CONCATENATE(OFFSET(筆記入力!$B$2,A150,1),"")</f>
        <v>新天皇の即位を国内外に示す「即位礼正殿の儀」が行われるのは、今年の何月何日でしょう？</v>
      </c>
      <c r="C150" s="19"/>
      <c r="D150" s="25" t="str">
        <f ca="1">IF($C$1="解答表示",CONCATENATE(OFFSET(筆記入力!$C$2,A150,1),""),"")</f>
        <v/>
      </c>
      <c r="E150" s="25" t="str">
        <f ca="1">IF($C$1="解答表示",CONCATENATE(OFFSET(筆記入力!$D$2,A150,1),""),"")</f>
        <v/>
      </c>
      <c r="F150" s="33"/>
    </row>
    <row r="151" spans="1:6" x14ac:dyDescent="0.2">
      <c r="E151" t="s">
        <v>22</v>
      </c>
      <c r="F151">
        <f>SUM(F51:F150)</f>
        <v>0</v>
      </c>
    </row>
  </sheetData>
  <sheetProtection sheet="1" objects="1" scenarios="1" formatCells="0" formatColumns="0" formatRows="0"/>
  <phoneticPr fontId="1"/>
  <conditionalFormatting sqref="C1">
    <cfRule type="expression" dxfId="1" priority="1">
      <formula>C1="解答表示"</formula>
    </cfRule>
    <cfRule type="expression" dxfId="0" priority="2">
      <formula>C1="解答非表示"</formula>
    </cfRule>
  </conditionalFormatting>
  <dataValidations count="1">
    <dataValidation type="list" allowBlank="1" showInputMessage="1" showErrorMessage="1" sqref="C1" xr:uid="{00000000-0002-0000-0400-000000000000}">
      <formula1>"解答非表示,解答表示"</formula1>
    </dataValidation>
  </dataValidations>
  <pageMargins left="0.7" right="0.7" top="0.75" bottom="0.75" header="0.3" footer="0.3"/>
  <pageSetup paperSize="9" orientation="portrait"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J52"/>
  <sheetViews>
    <sheetView topLeftCell="A46" workbookViewId="0">
      <selection activeCell="K13" sqref="K13"/>
    </sheetView>
  </sheetViews>
  <sheetFormatPr defaultRowHeight="13.2" x14ac:dyDescent="0.2"/>
  <cols>
    <col min="1" max="10" width="8.6640625" customWidth="1"/>
  </cols>
  <sheetData>
    <row r="1" spans="1:10" ht="13.8" thickBot="1" x14ac:dyDescent="0.25"/>
    <row r="2" spans="1:10" x14ac:dyDescent="0.2">
      <c r="A2" s="8">
        <v>1</v>
      </c>
      <c r="B2" s="9">
        <v>2</v>
      </c>
      <c r="C2" s="9">
        <v>3</v>
      </c>
      <c r="D2" s="9">
        <v>4</v>
      </c>
      <c r="E2" s="9">
        <v>5</v>
      </c>
      <c r="F2" s="9">
        <v>6</v>
      </c>
      <c r="G2" s="9">
        <v>7</v>
      </c>
      <c r="H2" s="9">
        <v>8</v>
      </c>
      <c r="I2" s="9">
        <v>9</v>
      </c>
      <c r="J2" s="10">
        <v>10</v>
      </c>
    </row>
    <row r="3" spans="1:10" ht="19.2" x14ac:dyDescent="0.2">
      <c r="A3" s="11" t="str">
        <f ca="1">CONCATENATE(OFFSET('4択入力'!$H$2,A2,0),"")</f>
        <v>2</v>
      </c>
      <c r="B3" s="12" t="str">
        <f ca="1">CONCATENATE(OFFSET('4択入力'!$H$2,B2,0),"")</f>
        <v>1</v>
      </c>
      <c r="C3" s="12" t="str">
        <f ca="1">CONCATENATE(OFFSET('4択入力'!$H$2,C2,0),"")</f>
        <v>1</v>
      </c>
      <c r="D3" s="12" t="str">
        <f ca="1">CONCATENATE(OFFSET('4択入力'!$H$2,D2,0),"")</f>
        <v>3</v>
      </c>
      <c r="E3" s="12" t="str">
        <f ca="1">CONCATENATE(OFFSET('4択入力'!$H$2,E2,0),"")</f>
        <v>4</v>
      </c>
      <c r="F3" s="12" t="str">
        <f ca="1">CONCATENATE(OFFSET('4択入力'!$H$2,F2,0),"")</f>
        <v>3</v>
      </c>
      <c r="G3" s="12" t="str">
        <f ca="1">CONCATENATE(OFFSET('4択入力'!$H$2,G2,0),"")</f>
        <v>2</v>
      </c>
      <c r="H3" s="12" t="str">
        <f ca="1">CONCATENATE(OFFSET('4択入力'!$H$2,H2,0),"")</f>
        <v>1</v>
      </c>
      <c r="I3" s="12" t="str">
        <f ca="1">CONCATENATE(OFFSET('4択入力'!$H$2,I2,0),"")</f>
        <v>2</v>
      </c>
      <c r="J3" s="13" t="str">
        <f ca="1">CONCATENATE(OFFSET('4択入力'!$H$2,J2,0),"")</f>
        <v>1</v>
      </c>
    </row>
    <row r="4" spans="1:10" ht="13.8" thickBot="1" x14ac:dyDescent="0.25">
      <c r="A4" s="14" t="str">
        <f ca="1">CONCATENATE(OFFSET('4択入力'!$C$2,A2,A3),"")</f>
        <v>キックオフ</v>
      </c>
      <c r="B4" s="15" t="str">
        <f ca="1">CONCATENATE(OFFSET('4択入力'!$C$2,B2,B3),"")</f>
        <v>ナイチンゲール</v>
      </c>
      <c r="C4" s="15" t="str">
        <f ca="1">CONCATENATE(OFFSET('4択入力'!$C$2,C2,C3),"")</f>
        <v>源頼朝</v>
      </c>
      <c r="D4" s="15" t="str">
        <f ca="1">CONCATENATE(OFFSET('4択入力'!$C$2,D2,D3),"")</f>
        <v>ナス</v>
      </c>
      <c r="E4" s="15" t="str">
        <f ca="1">CONCATENATE(OFFSET('4択入力'!$C$2,E2,E3),"")</f>
        <v>プラネタリウム</v>
      </c>
      <c r="F4" s="15" t="str">
        <f ca="1">CONCATENATE(OFFSET('4択入力'!$C$2,F2,F3),"")</f>
        <v>居候</v>
      </c>
      <c r="G4" s="15" t="str">
        <f ca="1">CONCATENATE(OFFSET('4択入力'!$C$2,G2,G3),"")</f>
        <v>フランス</v>
      </c>
      <c r="H4" s="15" t="str">
        <f ca="1">CONCATENATE(OFFSET('4択入力'!$C$2,H2,H3),"")</f>
        <v>ガリレオ衛星</v>
      </c>
      <c r="I4" s="15" t="str">
        <f ca="1">CONCATENATE(OFFSET('4択入力'!$C$2,I2,I3),"")</f>
        <v>ゴリラ</v>
      </c>
      <c r="J4" s="16" t="str">
        <f ca="1">CONCATENATE(OFFSET('4択入力'!$C$2,J2,J3),"")</f>
        <v>神奈川県</v>
      </c>
    </row>
    <row r="5" spans="1:10" x14ac:dyDescent="0.2">
      <c r="A5" s="8">
        <v>11</v>
      </c>
      <c r="B5" s="9">
        <v>12</v>
      </c>
      <c r="C5" s="9">
        <v>13</v>
      </c>
      <c r="D5" s="9">
        <v>14</v>
      </c>
      <c r="E5" s="9">
        <v>15</v>
      </c>
      <c r="F5" s="9">
        <v>16</v>
      </c>
      <c r="G5" s="9">
        <v>17</v>
      </c>
      <c r="H5" s="9">
        <v>18</v>
      </c>
      <c r="I5" s="9">
        <v>19</v>
      </c>
      <c r="J5" s="10">
        <v>20</v>
      </c>
    </row>
    <row r="6" spans="1:10" ht="19.2" x14ac:dyDescent="0.2">
      <c r="A6" s="11" t="str">
        <f ca="1">CONCATENATE(OFFSET('4択入力'!$H$2,A5,0),"")</f>
        <v>4</v>
      </c>
      <c r="B6" s="12" t="str">
        <f ca="1">CONCATENATE(OFFSET('4択入力'!$H$2,B5,0),"")</f>
        <v>2</v>
      </c>
      <c r="C6" s="12" t="str">
        <f ca="1">CONCATENATE(OFFSET('4択入力'!$H$2,C5,0),"")</f>
        <v>1</v>
      </c>
      <c r="D6" s="12" t="str">
        <f ca="1">CONCATENATE(OFFSET('4択入力'!$H$2,D5,0),"")</f>
        <v>1</v>
      </c>
      <c r="E6" s="12" t="str">
        <f ca="1">CONCATENATE(OFFSET('4択入力'!$H$2,E5,0),"")</f>
        <v>2</v>
      </c>
      <c r="F6" s="12" t="str">
        <f ca="1">CONCATENATE(OFFSET('4択入力'!$H$2,F5,0),"")</f>
        <v>4</v>
      </c>
      <c r="G6" s="12" t="str">
        <f ca="1">CONCATENATE(OFFSET('4択入力'!$H$2,G5,0),"")</f>
        <v>2</v>
      </c>
      <c r="H6" s="12" t="str">
        <f ca="1">CONCATENATE(OFFSET('4択入力'!$H$2,H5,0),"")</f>
        <v>1</v>
      </c>
      <c r="I6" s="12" t="str">
        <f ca="1">CONCATENATE(OFFSET('4択入力'!$H$2,I5,0),"")</f>
        <v>4</v>
      </c>
      <c r="J6" s="13" t="str">
        <f ca="1">CONCATENATE(OFFSET('4択入力'!$H$2,J5,0),"")</f>
        <v>2</v>
      </c>
    </row>
    <row r="7" spans="1:10" ht="13.8" thickBot="1" x14ac:dyDescent="0.25">
      <c r="A7" s="14" t="str">
        <f ca="1">CONCATENATE(OFFSET('4択入力'!$C$2,A5,A6),"")</f>
        <v>全米オープン</v>
      </c>
      <c r="B7" s="15" t="str">
        <f ca="1">CONCATENATE(OFFSET('4択入力'!$C$2,B5,B6),"")</f>
        <v>オパール</v>
      </c>
      <c r="C7" s="15" t="str">
        <f ca="1">CONCATENATE(OFFSET('4択入力'!$C$2,C5,C6),"")</f>
        <v>馬の骨</v>
      </c>
      <c r="D7" s="15" t="str">
        <f ca="1">CONCATENATE(OFFSET('4択入力'!$C$2,D5,D6),"")</f>
        <v>ラム</v>
      </c>
      <c r="E7" s="15" t="str">
        <f ca="1">CONCATENATE(OFFSET('4択入力'!$C$2,E5,E6),"")</f>
        <v>2回休み</v>
      </c>
      <c r="F7" s="15" t="str">
        <f ca="1">CONCATENATE(OFFSET('4択入力'!$C$2,F5,F6),"")</f>
        <v>18</v>
      </c>
      <c r="G7" s="15" t="str">
        <f ca="1">CONCATENATE(OFFSET('4択入力'!$C$2,G5,G6),"")</f>
        <v>カンヌ国際映画祭</v>
      </c>
      <c r="H7" s="15" t="str">
        <f ca="1">CONCATENATE(OFFSET('4択入力'!$C$2,H5,H6),"")</f>
        <v>ヒマワリ</v>
      </c>
      <c r="I7" s="15" t="str">
        <f ca="1">CONCATENATE(OFFSET('4択入力'!$C$2,I5,I6),"")</f>
        <v>冨樫義博</v>
      </c>
      <c r="J7" s="16" t="str">
        <f ca="1">CONCATENATE(OFFSET('4択入力'!$C$2,J5,J6),"")</f>
        <v>ウサギ</v>
      </c>
    </row>
    <row r="8" spans="1:10" x14ac:dyDescent="0.2">
      <c r="A8" s="8">
        <v>21</v>
      </c>
      <c r="B8" s="9">
        <v>22</v>
      </c>
      <c r="C8" s="9">
        <v>23</v>
      </c>
      <c r="D8" s="9">
        <v>24</v>
      </c>
      <c r="E8" s="9">
        <v>25</v>
      </c>
      <c r="F8" s="9">
        <v>26</v>
      </c>
      <c r="G8" s="9">
        <v>27</v>
      </c>
      <c r="H8" s="9">
        <v>28</v>
      </c>
      <c r="I8" s="9">
        <v>29</v>
      </c>
      <c r="J8" s="10">
        <v>30</v>
      </c>
    </row>
    <row r="9" spans="1:10" ht="19.2" x14ac:dyDescent="0.2">
      <c r="A9" s="11" t="str">
        <f ca="1">CONCATENATE(OFFSET('4択入力'!$H$2,A8,0),"")</f>
        <v>4</v>
      </c>
      <c r="B9" s="12" t="str">
        <f ca="1">CONCATENATE(OFFSET('4択入力'!$H$2,B8,0),"")</f>
        <v>2</v>
      </c>
      <c r="C9" s="12" t="str">
        <f ca="1">CONCATENATE(OFFSET('4択入力'!$H$2,C8,0),"")</f>
        <v>2</v>
      </c>
      <c r="D9" s="12" t="str">
        <f ca="1">CONCATENATE(OFFSET('4択入力'!$H$2,D8,0),"")</f>
        <v>1</v>
      </c>
      <c r="E9" s="12" t="str">
        <f ca="1">CONCATENATE(OFFSET('4択入力'!$H$2,E8,0),"")</f>
        <v>2</v>
      </c>
      <c r="F9" s="12" t="str">
        <f ca="1">CONCATENATE(OFFSET('4択入力'!$H$2,F8,0),"")</f>
        <v>4</v>
      </c>
      <c r="G9" s="12" t="str">
        <f ca="1">CONCATENATE(OFFSET('4択入力'!$H$2,G8,0),"")</f>
        <v>1</v>
      </c>
      <c r="H9" s="12" t="str">
        <f ca="1">CONCATENATE(OFFSET('4択入力'!$H$2,H8,0),"")</f>
        <v>3</v>
      </c>
      <c r="I9" s="12" t="str">
        <f ca="1">CONCATENATE(OFFSET('4択入力'!$H$2,I8,0),"")</f>
        <v>2</v>
      </c>
      <c r="J9" s="13" t="str">
        <f ca="1">CONCATENATE(OFFSET('4択入力'!$H$2,J8,0),"")</f>
        <v>4</v>
      </c>
    </row>
    <row r="10" spans="1:10" ht="13.8" thickBot="1" x14ac:dyDescent="0.25">
      <c r="A10" s="14" t="str">
        <f ca="1">CONCATENATE(OFFSET('4択入力'!$C$2,A8,A9),"")</f>
        <v>サガン鳥栖</v>
      </c>
      <c r="B10" s="15" t="str">
        <f ca="1">CONCATENATE(OFFSET('4択入力'!$C$2,B8,B9),"")</f>
        <v>18歳</v>
      </c>
      <c r="C10" s="15" t="str">
        <f ca="1">CONCATENATE(OFFSET('4択入力'!$C$2,C8,C9),"")</f>
        <v>シナイ半島</v>
      </c>
      <c r="D10" s="15" t="str">
        <f ca="1">CONCATENATE(OFFSET('4択入力'!$C$2,D8,D9),"")</f>
        <v>104</v>
      </c>
      <c r="E10" s="15" t="str">
        <f ca="1">CONCATENATE(OFFSET('4択入力'!$C$2,E8,E9),"")</f>
        <v>オランダ</v>
      </c>
      <c r="F10" s="15" t="str">
        <f ca="1">CONCATENATE(OFFSET('4択入力'!$C$2,F8,F9),"")</f>
        <v>8日目</v>
      </c>
      <c r="G10" s="15" t="str">
        <f ca="1">CONCATENATE(OFFSET('4択入力'!$C$2,G8,G9),"")</f>
        <v>銀座線</v>
      </c>
      <c r="H10" s="15" t="str">
        <f ca="1">CONCATENATE(OFFSET('4択入力'!$C$2,H8,H9),"")</f>
        <v>伊藤園</v>
      </c>
      <c r="I10" s="15" t="str">
        <f ca="1">CONCATENATE(OFFSET('4択入力'!$C$2,I8,I9),"")</f>
        <v>かまぼこ</v>
      </c>
      <c r="J10" s="16" t="str">
        <f ca="1">CONCATENATE(OFFSET('4択入力'!$C$2,J8,J9),"")</f>
        <v>アオザイ</v>
      </c>
    </row>
    <row r="11" spans="1:10" x14ac:dyDescent="0.2">
      <c r="A11" s="8">
        <v>31</v>
      </c>
      <c r="B11" s="9">
        <v>32</v>
      </c>
      <c r="C11" s="9">
        <v>33</v>
      </c>
      <c r="D11" s="9">
        <v>34</v>
      </c>
      <c r="E11" s="9">
        <v>35</v>
      </c>
      <c r="F11" s="9">
        <v>36</v>
      </c>
      <c r="G11" s="9">
        <v>37</v>
      </c>
      <c r="H11" s="9">
        <v>38</v>
      </c>
      <c r="I11" s="9">
        <v>39</v>
      </c>
      <c r="J11" s="10">
        <v>40</v>
      </c>
    </row>
    <row r="12" spans="1:10" ht="19.2" x14ac:dyDescent="0.2">
      <c r="A12" s="11" t="str">
        <f ca="1">CONCATENATE(OFFSET('4択入力'!$H$2,A11,0),"")</f>
        <v>1</v>
      </c>
      <c r="B12" s="12" t="str">
        <f ca="1">CONCATENATE(OFFSET('4択入力'!$H$2,B11,0),"")</f>
        <v>1</v>
      </c>
      <c r="C12" s="12" t="str">
        <f ca="1">CONCATENATE(OFFSET('4択入力'!$H$2,C11,0),"")</f>
        <v>2</v>
      </c>
      <c r="D12" s="12" t="str">
        <f ca="1">CONCATENATE(OFFSET('4択入力'!$H$2,D11,0),"")</f>
        <v>2</v>
      </c>
      <c r="E12" s="12" t="str">
        <f ca="1">CONCATENATE(OFFSET('4択入力'!$H$2,E11,0),"")</f>
        <v>3</v>
      </c>
      <c r="F12" s="12" t="str">
        <f ca="1">CONCATENATE(OFFSET('4択入力'!$H$2,F11,0),"")</f>
        <v>1</v>
      </c>
      <c r="G12" s="12" t="str">
        <f ca="1">CONCATENATE(OFFSET('4択入力'!$H$2,G11,0),"")</f>
        <v>3</v>
      </c>
      <c r="H12" s="12" t="str">
        <f ca="1">CONCATENATE(OFFSET('4択入力'!$H$2,H11,0),"")</f>
        <v>3</v>
      </c>
      <c r="I12" s="12" t="str">
        <f ca="1">CONCATENATE(OFFSET('4択入力'!$H$2,I11,0),"")</f>
        <v>3</v>
      </c>
      <c r="J12" s="13" t="str">
        <f ca="1">CONCATENATE(OFFSET('4択入力'!$H$2,J11,0),"")</f>
        <v>4</v>
      </c>
    </row>
    <row r="13" spans="1:10" ht="13.8" thickBot="1" x14ac:dyDescent="0.25">
      <c r="A13" s="14" t="str">
        <f ca="1">CONCATENATE(OFFSET('4択入力'!$C$2,A11,A12),"")</f>
        <v>カマキリ</v>
      </c>
      <c r="B13" s="15" t="str">
        <f ca="1">CONCATENATE(OFFSET('4択入力'!$C$2,B11,B12),"")</f>
        <v>日本ハムファイターズ</v>
      </c>
      <c r="C13" s="15" t="str">
        <f ca="1">CONCATENATE(OFFSET('4択入力'!$C$2,C11,C12),"")</f>
        <v>5月</v>
      </c>
      <c r="D13" s="15" t="str">
        <f ca="1">CONCATENATE(OFFSET('4択入力'!$C$2,D11,D12),"")</f>
        <v>15点</v>
      </c>
      <c r="E13" s="15" t="str">
        <f ca="1">CONCATENATE(OFFSET('4択入力'!$C$2,E11,E12),"")</f>
        <v>4親等</v>
      </c>
      <c r="F13" s="15" t="str">
        <f ca="1">CONCATENATE(OFFSET('4択入力'!$C$2,F11,F12),"")</f>
        <v>『冥途の飛脚』</v>
      </c>
      <c r="G13" s="15" t="str">
        <f ca="1">CONCATENATE(OFFSET('4択入力'!$C$2,G11,G12),"")</f>
        <v>黄色</v>
      </c>
      <c r="H13" s="15" t="str">
        <f ca="1">CONCATENATE(OFFSET('4択入力'!$C$2,H11,H12),"")</f>
        <v>オペラ・セリア</v>
      </c>
      <c r="I13" s="15" t="str">
        <f ca="1">CONCATENATE(OFFSET('4択入力'!$C$2,I11,I12),"")</f>
        <v>エルバ島</v>
      </c>
      <c r="J13" s="16" t="str">
        <f ca="1">CONCATENATE(OFFSET('4択入力'!$C$2,J11,J12),"")</f>
        <v>ロココ</v>
      </c>
    </row>
    <row r="14" spans="1:10" x14ac:dyDescent="0.2">
      <c r="A14" s="8">
        <v>41</v>
      </c>
      <c r="B14" s="9">
        <v>42</v>
      </c>
      <c r="C14" s="9">
        <v>43</v>
      </c>
      <c r="D14" s="9">
        <v>44</v>
      </c>
      <c r="E14" s="9">
        <v>45</v>
      </c>
      <c r="F14" s="9">
        <v>46</v>
      </c>
      <c r="G14" s="9">
        <v>47</v>
      </c>
      <c r="H14" s="9">
        <v>48</v>
      </c>
      <c r="I14" s="9">
        <v>49</v>
      </c>
      <c r="J14" s="10">
        <v>50</v>
      </c>
    </row>
    <row r="15" spans="1:10" ht="19.2" x14ac:dyDescent="0.2">
      <c r="A15" s="11" t="str">
        <f ca="1">CONCATENATE(OFFSET('4択入力'!$H$2,A14,0),"")</f>
        <v>3</v>
      </c>
      <c r="B15" s="12" t="str">
        <f ca="1">CONCATENATE(OFFSET('4択入力'!$H$2,B14,0),"")</f>
        <v>2</v>
      </c>
      <c r="C15" s="12" t="str">
        <f ca="1">CONCATENATE(OFFSET('4択入力'!$H$2,C14,0),"")</f>
        <v>2</v>
      </c>
      <c r="D15" s="12" t="str">
        <f ca="1">CONCATENATE(OFFSET('4択入力'!$H$2,D14,0),"")</f>
        <v>3</v>
      </c>
      <c r="E15" s="12" t="str">
        <f ca="1">CONCATENATE(OFFSET('4択入力'!$H$2,E14,0),"")</f>
        <v>2</v>
      </c>
      <c r="F15" s="12" t="str">
        <f ca="1">CONCATENATE(OFFSET('4択入力'!$H$2,F14,0),"")</f>
        <v>1</v>
      </c>
      <c r="G15" s="12" t="str">
        <f ca="1">CONCATENATE(OFFSET('4択入力'!$H$2,G14,0),"")</f>
        <v>4</v>
      </c>
      <c r="H15" s="12" t="str">
        <f ca="1">CONCATENATE(OFFSET('4択入力'!$H$2,H14,0),"")</f>
        <v>2</v>
      </c>
      <c r="I15" s="12" t="str">
        <f ca="1">CONCATENATE(OFFSET('4択入力'!$H$2,I14,0),"")</f>
        <v>4</v>
      </c>
      <c r="J15" s="13" t="str">
        <f ca="1">CONCATENATE(OFFSET('4択入力'!$H$2,J14,0),"")</f>
        <v>1</v>
      </c>
    </row>
    <row r="16" spans="1:10" ht="13.8" thickBot="1" x14ac:dyDescent="0.25">
      <c r="A16" s="14" t="str">
        <f ca="1">CONCATENATE(OFFSET('4択入力'!$C$2,A14,A15),"")</f>
        <v>プランク定数</v>
      </c>
      <c r="B16" s="15" t="str">
        <f ca="1">CONCATENATE(OFFSET('4択入力'!$C$2,B14,B15),"")</f>
        <v>立待月</v>
      </c>
      <c r="C16" s="15" t="str">
        <f ca="1">CONCATENATE(OFFSET('4択入力'!$C$2,C14,C15),"")</f>
        <v>A4</v>
      </c>
      <c r="D16" s="15" t="str">
        <f ca="1">CONCATENATE(OFFSET('4択入力'!$C$2,D14,D15),"")</f>
        <v>『リア王』</v>
      </c>
      <c r="E16" s="15" t="str">
        <f ca="1">CONCATENATE(OFFSET('4択入力'!$C$2,E14,E15),"")</f>
        <v>日産スタジアム</v>
      </c>
      <c r="F16" s="15" t="str">
        <f ca="1">CONCATENATE(OFFSET('4択入力'!$C$2,F14,F15),"")</f>
        <v>床屋</v>
      </c>
      <c r="G16" s="15" t="str">
        <f ca="1">CONCATENATE(OFFSET('4択入力'!$C$2,G14,G15),"")</f>
        <v>9kHz</v>
      </c>
      <c r="H16" s="15" t="str">
        <f ca="1">CONCATENATE(OFFSET('4択入力'!$C$2,H14,H15),"")</f>
        <v>4年</v>
      </c>
      <c r="I16" s="15" t="str">
        <f ca="1">CONCATENATE(OFFSET('4択入力'!$C$2,I14,I15),"")</f>
        <v>福島県</v>
      </c>
      <c r="J16" s="16" t="str">
        <f ca="1">CONCATENATE(OFFSET('4択入力'!$C$2,J14,J15),"")</f>
        <v>『モルグ街の殺人』</v>
      </c>
    </row>
    <row r="17" spans="1:10" x14ac:dyDescent="0.2">
      <c r="A17" s="8">
        <v>51</v>
      </c>
      <c r="B17" s="9">
        <v>52</v>
      </c>
      <c r="C17" s="9">
        <v>53</v>
      </c>
      <c r="D17" s="9">
        <v>54</v>
      </c>
      <c r="E17" s="9">
        <v>55</v>
      </c>
      <c r="F17" s="9">
        <v>56</v>
      </c>
      <c r="G17" s="9">
        <v>57</v>
      </c>
      <c r="H17" s="9">
        <v>58</v>
      </c>
      <c r="I17" s="9">
        <v>59</v>
      </c>
      <c r="J17" s="10">
        <v>60</v>
      </c>
    </row>
    <row r="18" spans="1:10" ht="19.2" x14ac:dyDescent="0.2">
      <c r="A18" s="11" t="str">
        <f ca="1">CONCATENATE(OFFSET('4択入力'!$H$2,A17,0),"")</f>
        <v>2</v>
      </c>
      <c r="B18" s="12" t="str">
        <f ca="1">CONCATENATE(OFFSET('4択入力'!$H$2,B17,0),"")</f>
        <v>3</v>
      </c>
      <c r="C18" s="12" t="str">
        <f ca="1">CONCATENATE(OFFSET('4択入力'!$H$2,C17,0),"")</f>
        <v>4</v>
      </c>
      <c r="D18" s="12" t="str">
        <f ca="1">CONCATENATE(OFFSET('4択入力'!$H$2,D17,0),"")</f>
        <v>1</v>
      </c>
      <c r="E18" s="12" t="str">
        <f ca="1">CONCATENATE(OFFSET('4択入力'!$H$2,E17,0),"")</f>
        <v>3</v>
      </c>
      <c r="F18" s="12" t="str">
        <f ca="1">CONCATENATE(OFFSET('4択入力'!$H$2,F17,0),"")</f>
        <v>2</v>
      </c>
      <c r="G18" s="12" t="str">
        <f ca="1">CONCATENATE(OFFSET('4択入力'!$H$2,G17,0),"")</f>
        <v>4</v>
      </c>
      <c r="H18" s="12" t="str">
        <f ca="1">CONCATENATE(OFFSET('4択入力'!$H$2,H17,0),"")</f>
        <v>2</v>
      </c>
      <c r="I18" s="12" t="str">
        <f ca="1">CONCATENATE(OFFSET('4択入力'!$H$2,I17,0),"")</f>
        <v>2</v>
      </c>
      <c r="J18" s="13" t="str">
        <f ca="1">CONCATENATE(OFFSET('4択入力'!$H$2,J17,0),"")</f>
        <v>1</v>
      </c>
    </row>
    <row r="19" spans="1:10" ht="13.8" thickBot="1" x14ac:dyDescent="0.25">
      <c r="A19" s="14" t="str">
        <f ca="1">CONCATENATE(OFFSET('4択入力'!$C$2,A17,A18),"")</f>
        <v>サザエ</v>
      </c>
      <c r="B19" s="15" t="str">
        <f ca="1">CONCATENATE(OFFSET('4択入力'!$C$2,B17,B18),"")</f>
        <v>トルコ</v>
      </c>
      <c r="C19" s="15" t="str">
        <f ca="1">CONCATENATE(OFFSET('4択入力'!$C$2,C17,C18),"")</f>
        <v>ユアン・マクレガー</v>
      </c>
      <c r="D19" s="15" t="str">
        <f ca="1">CONCATENATE(OFFSET('4択入力'!$C$2,D17,D18),"")</f>
        <v>脇付</v>
      </c>
      <c r="E19" s="15" t="str">
        <f ca="1">CONCATENATE(OFFSET('4択入力'!$C$2,E17,E18),"")</f>
        <v>福島駅</v>
      </c>
      <c r="F19" s="15" t="str">
        <f ca="1">CONCATENATE(OFFSET('4択入力'!$C$2,F17,F18),"")</f>
        <v>李舜臣</v>
      </c>
      <c r="G19" s="15" t="str">
        <f ca="1">CONCATENATE(OFFSET('4択入力'!$C$2,G17,G18),"")</f>
        <v>代々木ゼミナール</v>
      </c>
      <c r="H19" s="15" t="str">
        <f ca="1">CONCATENATE(OFFSET('4択入力'!$C$2,H17,H18),"")</f>
        <v>第二種郵便物</v>
      </c>
      <c r="I19" s="15" t="str">
        <f ca="1">CONCATENATE(OFFSET('4択入力'!$C$2,I17,I18),"")</f>
        <v>平行棒</v>
      </c>
      <c r="J19" s="16" t="str">
        <f ca="1">CONCATENATE(OFFSET('4択入力'!$C$2,J17,J18),"")</f>
        <v>内閣府</v>
      </c>
    </row>
    <row r="20" spans="1:10" x14ac:dyDescent="0.2">
      <c r="A20" s="8">
        <v>61</v>
      </c>
      <c r="B20" s="9">
        <v>62</v>
      </c>
      <c r="C20" s="9">
        <v>63</v>
      </c>
      <c r="D20" s="9">
        <v>64</v>
      </c>
      <c r="E20" s="9">
        <v>65</v>
      </c>
      <c r="F20" s="9">
        <v>66</v>
      </c>
      <c r="G20" s="9">
        <v>67</v>
      </c>
      <c r="H20" s="9">
        <v>68</v>
      </c>
      <c r="I20" s="9">
        <v>69</v>
      </c>
      <c r="J20" s="10">
        <v>70</v>
      </c>
    </row>
    <row r="21" spans="1:10" ht="19.2" x14ac:dyDescent="0.2">
      <c r="A21" s="11" t="str">
        <f ca="1">CONCATENATE(OFFSET('4択入力'!$H$2,A20,0),"")</f>
        <v>1</v>
      </c>
      <c r="B21" s="12" t="str">
        <f ca="1">CONCATENATE(OFFSET('4択入力'!$H$2,B20,0),"")</f>
        <v>2</v>
      </c>
      <c r="C21" s="12" t="str">
        <f ca="1">CONCATENATE(OFFSET('4択入力'!$H$2,C20,0),"")</f>
        <v>4</v>
      </c>
      <c r="D21" s="12" t="str">
        <f ca="1">CONCATENATE(OFFSET('4択入力'!$H$2,D20,0),"")</f>
        <v>1</v>
      </c>
      <c r="E21" s="12" t="str">
        <f ca="1">CONCATENATE(OFFSET('4択入力'!$H$2,E20,0),"")</f>
        <v>1</v>
      </c>
      <c r="F21" s="12" t="str">
        <f ca="1">CONCATENATE(OFFSET('4択入力'!$H$2,F20,0),"")</f>
        <v>3</v>
      </c>
      <c r="G21" s="12" t="str">
        <f ca="1">CONCATENATE(OFFSET('4択入力'!$H$2,G20,0),"")</f>
        <v>1</v>
      </c>
      <c r="H21" s="12" t="str">
        <f ca="1">CONCATENATE(OFFSET('4択入力'!$H$2,H20,0),"")</f>
        <v>4</v>
      </c>
      <c r="I21" s="12" t="str">
        <f ca="1">CONCATENATE(OFFSET('4択入力'!$H$2,I20,0),"")</f>
        <v>2</v>
      </c>
      <c r="J21" s="13" t="str">
        <f ca="1">CONCATENATE(OFFSET('4択入力'!$H$2,J20,0),"")</f>
        <v>4</v>
      </c>
    </row>
    <row r="22" spans="1:10" ht="13.8" thickBot="1" x14ac:dyDescent="0.25">
      <c r="A22" s="14" t="str">
        <f ca="1">CONCATENATE(OFFSET('4択入力'!$C$2,A20,A21),"")</f>
        <v>中国</v>
      </c>
      <c r="B22" s="15" t="str">
        <f ca="1">CONCATENATE(OFFSET('4択入力'!$C$2,B20,B21),"")</f>
        <v>いぶき</v>
      </c>
      <c r="C22" s="15" t="str">
        <f ca="1">CONCATENATE(OFFSET('4択入力'!$C$2,C20,C21),"")</f>
        <v>フィクソ</v>
      </c>
      <c r="D22" s="15" t="str">
        <f ca="1">CONCATENATE(OFFSET('4択入力'!$C$2,D20,D21),"")</f>
        <v>バグルス</v>
      </c>
      <c r="E22" s="15" t="str">
        <f ca="1">CONCATENATE(OFFSET('4択入力'!$C$2,E20,E21),"")</f>
        <v>三谷幸喜</v>
      </c>
      <c r="F22" s="15" t="str">
        <f ca="1">CONCATENATE(OFFSET('4択入力'!$C$2,F20,F21),"")</f>
        <v>東急不動産</v>
      </c>
      <c r="G22" s="15" t="str">
        <f ca="1">CONCATENATE(OFFSET('4択入力'!$C$2,G20,G21),"")</f>
        <v>マリナーズ</v>
      </c>
      <c r="H22" s="15" t="str">
        <f ca="1">CONCATENATE(OFFSET('4択入力'!$C$2,H20,H21),"")</f>
        <v>レザーフェイス</v>
      </c>
      <c r="I22" s="15" t="str">
        <f ca="1">CONCATENATE(OFFSET('4択入力'!$C$2,I20,I21),"")</f>
        <v>りそな銀行</v>
      </c>
      <c r="J22" s="16" t="str">
        <f ca="1">CONCATENATE(OFFSET('4択入力'!$C$2,J20,J21),"")</f>
        <v>鹿児島</v>
      </c>
    </row>
    <row r="23" spans="1:10" x14ac:dyDescent="0.2">
      <c r="A23" s="8">
        <v>71</v>
      </c>
      <c r="B23" s="9">
        <v>72</v>
      </c>
      <c r="C23" s="9">
        <v>73</v>
      </c>
      <c r="D23" s="9">
        <v>74</v>
      </c>
      <c r="E23" s="9">
        <v>75</v>
      </c>
      <c r="F23" s="9">
        <v>76</v>
      </c>
      <c r="G23" s="9">
        <v>77</v>
      </c>
      <c r="H23" s="9">
        <v>78</v>
      </c>
      <c r="I23" s="9">
        <v>79</v>
      </c>
      <c r="J23" s="10">
        <v>80</v>
      </c>
    </row>
    <row r="24" spans="1:10" ht="19.2" x14ac:dyDescent="0.2">
      <c r="A24" s="11" t="str">
        <f ca="1">CONCATENATE(OFFSET('4択入力'!$H$2,A23,0),"")</f>
        <v>4</v>
      </c>
      <c r="B24" s="12" t="str">
        <f ca="1">CONCATENATE(OFFSET('4択入力'!$H$2,B23,0),"")</f>
        <v>1</v>
      </c>
      <c r="C24" s="12" t="str">
        <f ca="1">CONCATENATE(OFFSET('4択入力'!$H$2,C23,0),"")</f>
        <v>4</v>
      </c>
      <c r="D24" s="12" t="str">
        <f ca="1">CONCATENATE(OFFSET('4択入力'!$H$2,D23,0),"")</f>
        <v>2</v>
      </c>
      <c r="E24" s="12" t="str">
        <f ca="1">CONCATENATE(OFFSET('4択入力'!$H$2,E23,0),"")</f>
        <v>3</v>
      </c>
      <c r="F24" s="12" t="str">
        <f ca="1">CONCATENATE(OFFSET('4択入力'!$H$2,F23,0),"")</f>
        <v>3</v>
      </c>
      <c r="G24" s="12" t="str">
        <f ca="1">CONCATENATE(OFFSET('4択入力'!$H$2,G23,0),"")</f>
        <v>3</v>
      </c>
      <c r="H24" s="12" t="str">
        <f ca="1">CONCATENATE(OFFSET('4択入力'!$H$2,H23,0),"")</f>
        <v>3</v>
      </c>
      <c r="I24" s="12" t="str">
        <f ca="1">CONCATENATE(OFFSET('4択入力'!$H$2,I23,0),"")</f>
        <v>4</v>
      </c>
      <c r="J24" s="13" t="str">
        <f ca="1">CONCATENATE(OFFSET('4択入力'!$H$2,J23,0),"")</f>
        <v>3</v>
      </c>
    </row>
    <row r="25" spans="1:10" ht="13.8" thickBot="1" x14ac:dyDescent="0.25">
      <c r="A25" s="14" t="str">
        <f ca="1">CONCATENATE(OFFSET('4択入力'!$C$2,A23,A24),"")</f>
        <v>180日</v>
      </c>
      <c r="B25" s="15" t="str">
        <f ca="1">CONCATENATE(OFFSET('4択入力'!$C$2,B23,B24),"")</f>
        <v>『脂肪の塊』</v>
      </c>
      <c r="C25" s="15" t="str">
        <f ca="1">CONCATENATE(OFFSET('4択入力'!$C$2,C23,C24),"")</f>
        <v>ジェットスター・ジャパン</v>
      </c>
      <c r="D25" s="15" t="str">
        <f ca="1">CONCATENATE(OFFSET('4択入力'!$C$2,D23,D24),"")</f>
        <v>三仏寺</v>
      </c>
      <c r="E25" s="15" t="str">
        <f ca="1">CONCATENATE(OFFSET('4択入力'!$C$2,E23,E24),"")</f>
        <v>地口落ち</v>
      </c>
      <c r="F25" s="15" t="str">
        <f ca="1">CONCATENATE(OFFSET('4択入力'!$C$2,F23,F24),"")</f>
        <v>ニューマーケット競馬場</v>
      </c>
      <c r="G25" s="15" t="str">
        <f ca="1">CONCATENATE(OFFSET('4択入力'!$C$2,G23,G24),"")</f>
        <v>カウアイ島</v>
      </c>
      <c r="H25" s="15" t="str">
        <f ca="1">CONCATENATE(OFFSET('4択入力'!$C$2,H23,H24),"")</f>
        <v>ユニ・チャーム</v>
      </c>
      <c r="I25" s="15" t="str">
        <f ca="1">CONCATENATE(OFFSET('4択入力'!$C$2,I23,I24),"")</f>
        <v>光州</v>
      </c>
      <c r="J25" s="16" t="str">
        <f ca="1">CONCATENATE(OFFSET('4択入力'!$C$2,J23,J24),"")</f>
        <v>大和証券</v>
      </c>
    </row>
    <row r="26" spans="1:10" x14ac:dyDescent="0.2">
      <c r="A26" s="8">
        <v>81</v>
      </c>
      <c r="B26" s="9">
        <v>82</v>
      </c>
      <c r="C26" s="9">
        <v>83</v>
      </c>
      <c r="D26" s="9">
        <v>84</v>
      </c>
      <c r="E26" s="9">
        <v>85</v>
      </c>
      <c r="F26" s="9">
        <v>86</v>
      </c>
      <c r="G26" s="9">
        <v>87</v>
      </c>
      <c r="H26" s="9">
        <v>88</v>
      </c>
      <c r="I26" s="9">
        <v>89</v>
      </c>
      <c r="J26" s="10">
        <v>90</v>
      </c>
    </row>
    <row r="27" spans="1:10" ht="19.2" x14ac:dyDescent="0.2">
      <c r="A27" s="11" t="str">
        <f ca="1">CONCATENATE(OFFSET('4択入力'!$H$2,A26,0),"")</f>
        <v>4</v>
      </c>
      <c r="B27" s="12" t="str">
        <f ca="1">CONCATENATE(OFFSET('4択入力'!$H$2,B26,0),"")</f>
        <v>4</v>
      </c>
      <c r="C27" s="12" t="str">
        <f ca="1">CONCATENATE(OFFSET('4択入力'!$H$2,C26,0),"")</f>
        <v>4</v>
      </c>
      <c r="D27" s="12" t="str">
        <f ca="1">CONCATENATE(OFFSET('4択入力'!$H$2,D26,0),"")</f>
        <v>3</v>
      </c>
      <c r="E27" s="12" t="str">
        <f ca="1">CONCATENATE(OFFSET('4択入力'!$H$2,E26,0),"")</f>
        <v>4</v>
      </c>
      <c r="F27" s="12" t="str">
        <f ca="1">CONCATENATE(OFFSET('4択入力'!$H$2,F26,0),"")</f>
        <v>1</v>
      </c>
      <c r="G27" s="12" t="str">
        <f ca="1">CONCATENATE(OFFSET('4択入力'!$H$2,G26,0),"")</f>
        <v>2</v>
      </c>
      <c r="H27" s="12" t="str">
        <f ca="1">CONCATENATE(OFFSET('4択入力'!$H$2,H26,0),"")</f>
        <v>1</v>
      </c>
      <c r="I27" s="12" t="str">
        <f ca="1">CONCATENATE(OFFSET('4択入力'!$H$2,I26,0),"")</f>
        <v>1</v>
      </c>
      <c r="J27" s="13" t="str">
        <f ca="1">CONCATENATE(OFFSET('4択入力'!$H$2,J26,0),"")</f>
        <v>4</v>
      </c>
    </row>
    <row r="28" spans="1:10" ht="13.8" thickBot="1" x14ac:dyDescent="0.25">
      <c r="A28" s="14" t="str">
        <f ca="1">CONCATENATE(OFFSET('4択入力'!$C$2,A26,A27),"")</f>
        <v>カワサキ</v>
      </c>
      <c r="B28" s="15" t="str">
        <f ca="1">CONCATENATE(OFFSET('4択入力'!$C$2,B26,B27),"")</f>
        <v>バックギャモン</v>
      </c>
      <c r="C28" s="15" t="str">
        <f ca="1">CONCATENATE(OFFSET('4択入力'!$C$2,C26,C27),"")</f>
        <v>別府</v>
      </c>
      <c r="D28" s="15" t="str">
        <f ca="1">CONCATENATE(OFFSET('4択入力'!$C$2,D26,D27),"")</f>
        <v>シンガポールGP</v>
      </c>
      <c r="E28" s="15" t="str">
        <f ca="1">CONCATENATE(OFFSET('4択入力'!$C$2,E26,E27),"")</f>
        <v>大和屋</v>
      </c>
      <c r="F28" s="15" t="str">
        <f ca="1">CONCATENATE(OFFSET('4択入力'!$C$2,F26,F27),"")</f>
        <v>クロエ</v>
      </c>
      <c r="G28" s="15" t="str">
        <f ca="1">CONCATENATE(OFFSET('4択入力'!$C$2,G26,G27),"")</f>
        <v>ローソン</v>
      </c>
      <c r="H28" s="15" t="str">
        <f ca="1">CONCATENATE(OFFSET('4択入力'!$C$2,H26,H27),"")</f>
        <v>ウェイン・グレツキー</v>
      </c>
      <c r="I28" s="15" t="str">
        <f ca="1">CONCATENATE(OFFSET('4択入力'!$C$2,I26,I27),"")</f>
        <v>硫黄</v>
      </c>
      <c r="J28" s="16" t="str">
        <f ca="1">CONCATENATE(OFFSET('4択入力'!$C$2,J26,J27),"")</f>
        <v>3ヶ月</v>
      </c>
    </row>
    <row r="29" spans="1:10" x14ac:dyDescent="0.2">
      <c r="A29" s="8">
        <v>91</v>
      </c>
      <c r="B29" s="9">
        <v>92</v>
      </c>
      <c r="C29" s="9">
        <v>93</v>
      </c>
      <c r="D29" s="9">
        <v>94</v>
      </c>
      <c r="E29" s="9">
        <v>95</v>
      </c>
      <c r="F29" s="9">
        <v>96</v>
      </c>
      <c r="G29" s="9">
        <v>97</v>
      </c>
      <c r="H29" s="9">
        <v>98</v>
      </c>
      <c r="I29" s="9">
        <v>99</v>
      </c>
      <c r="J29" s="10">
        <v>100</v>
      </c>
    </row>
    <row r="30" spans="1:10" ht="19.2" x14ac:dyDescent="0.2">
      <c r="A30" s="11" t="str">
        <f ca="1">CONCATENATE(OFFSET('4択入力'!$H$2,A29,0),"")</f>
        <v>3</v>
      </c>
      <c r="B30" s="12" t="str">
        <f ca="1">CONCATENATE(OFFSET('4択入力'!$H$2,B29,0),"")</f>
        <v>4</v>
      </c>
      <c r="C30" s="12" t="str">
        <f ca="1">CONCATENATE(OFFSET('4択入力'!$H$2,C29,0),"")</f>
        <v>4</v>
      </c>
      <c r="D30" s="12" t="str">
        <f ca="1">CONCATENATE(OFFSET('4択入力'!$H$2,D29,0),"")</f>
        <v>3</v>
      </c>
      <c r="E30" s="12" t="str">
        <f ca="1">CONCATENATE(OFFSET('4択入力'!$H$2,E29,0),"")</f>
        <v>2</v>
      </c>
      <c r="F30" s="12" t="str">
        <f ca="1">CONCATENATE(OFFSET('4択入力'!$H$2,F29,0),"")</f>
        <v>4</v>
      </c>
      <c r="G30" s="12" t="str">
        <f ca="1">CONCATENATE(OFFSET('4択入力'!$H$2,G29,0),"")</f>
        <v>3</v>
      </c>
      <c r="H30" s="12" t="str">
        <f ca="1">CONCATENATE(OFFSET('4択入力'!$H$2,H29,0),"")</f>
        <v>1</v>
      </c>
      <c r="I30" s="12" t="str">
        <f ca="1">CONCATENATE(OFFSET('4択入力'!$H$2,I29,0),"")</f>
        <v>2</v>
      </c>
      <c r="J30" s="13" t="str">
        <f ca="1">CONCATENATE(OFFSET('4択入力'!$H$2,J29,0),"")</f>
        <v>4</v>
      </c>
    </row>
    <row r="31" spans="1:10" ht="13.8" thickBot="1" x14ac:dyDescent="0.25">
      <c r="A31" s="14" t="str">
        <f ca="1">CONCATENATE(OFFSET('4択入力'!$C$2,A29,A30),"")</f>
        <v>76mm</v>
      </c>
      <c r="B31" s="15" t="str">
        <f ca="1">CONCATENATE(OFFSET('4択入力'!$C$2,B29,B30),"")</f>
        <v>速水御舟</v>
      </c>
      <c r="C31" s="15" t="str">
        <f ca="1">CONCATENATE(OFFSET('4択入力'!$C$2,C29,C30),"")</f>
        <v>スイス</v>
      </c>
      <c r="D31" s="15" t="str">
        <f ca="1">CONCATENATE(OFFSET('4択入力'!$C$2,D29,D30),"")</f>
        <v>スプレッド</v>
      </c>
      <c r="E31" s="15" t="str">
        <f ca="1">CONCATENATE(OFFSET('4択入力'!$C$2,E29,E30),"")</f>
        <v>大地真央</v>
      </c>
      <c r="F31" s="15" t="str">
        <f ca="1">CONCATENATE(OFFSET('4択入力'!$C$2,F29,F30),"")</f>
        <v>ロバート・クビサ</v>
      </c>
      <c r="G31" s="15" t="str">
        <f ca="1">CONCATENATE(OFFSET('4択入力'!$C$2,G29,G30),"")</f>
        <v>ロンドン</v>
      </c>
      <c r="H31" s="15" t="str">
        <f ca="1">CONCATENATE(OFFSET('4択入力'!$C$2,H29,H30),"")</f>
        <v>50</v>
      </c>
      <c r="I31" s="15" t="str">
        <f ca="1">CONCATENATE(OFFSET('4択入力'!$C$2,I29,I30),"")</f>
        <v>神戸高速鉄道</v>
      </c>
      <c r="J31" s="16" t="str">
        <f ca="1">CONCATENATE(OFFSET('4択入力'!$C$2,J29,J30),"")</f>
        <v>清和政策研究会</v>
      </c>
    </row>
    <row r="32" spans="1:10" ht="13.8" thickBot="1" x14ac:dyDescent="0.25"/>
    <row r="33" spans="1:10" x14ac:dyDescent="0.2">
      <c r="A33" s="8">
        <v>1</v>
      </c>
      <c r="B33" s="9">
        <v>2</v>
      </c>
      <c r="C33" s="9">
        <v>3</v>
      </c>
      <c r="D33" s="9">
        <v>4</v>
      </c>
      <c r="E33" s="9">
        <v>5</v>
      </c>
      <c r="F33" s="9">
        <v>6</v>
      </c>
      <c r="G33" s="9">
        <v>7</v>
      </c>
      <c r="H33" s="9">
        <v>8</v>
      </c>
      <c r="I33" s="9">
        <v>9</v>
      </c>
      <c r="J33" s="10">
        <v>10</v>
      </c>
    </row>
    <row r="34" spans="1:10" ht="33.75" customHeight="1" thickBot="1" x14ac:dyDescent="0.25">
      <c r="A34" s="20" t="str">
        <f ca="1">CONCATENATE(OFFSET(筆記入力!$D$2,A33,0),"")</f>
        <v>コリー</v>
      </c>
      <c r="B34" s="21" t="str">
        <f ca="1">CONCATENATE(OFFSET(筆記入力!$D$2,B33,0),"")</f>
        <v>ロッテ</v>
      </c>
      <c r="C34" s="21" t="str">
        <f ca="1">CONCATENATE(OFFSET(筆記入力!$D$2,C33,0),"")</f>
        <v>シュシュ</v>
      </c>
      <c r="D34" s="21" t="str">
        <f ca="1">CONCATENATE(OFFSET(筆記入力!$D$2,D33,0),"")</f>
        <v>金星</v>
      </c>
      <c r="E34" s="21" t="str">
        <f ca="1">CONCATENATE(OFFSET(筆記入力!$D$2,E33,0),"")</f>
        <v>かもめ～る</v>
      </c>
      <c r="F34" s="21" t="str">
        <f ca="1">CONCATENATE(OFFSET(筆記入力!$D$2,F33,0),"")</f>
        <v>中性子</v>
      </c>
      <c r="G34" s="21" t="str">
        <f ca="1">CONCATENATE(OFFSET(筆記入力!$D$2,G33,0),"")</f>
        <v>クウェート</v>
      </c>
      <c r="H34" s="21" t="str">
        <f ca="1">CONCATENATE(OFFSET(筆記入力!$D$2,H33,0),"")</f>
        <v>ジュール</v>
      </c>
      <c r="I34" s="21" t="str">
        <f ca="1">CONCATENATE(OFFSET(筆記入力!$D$2,I33,0),"")</f>
        <v>アーモンドアイ</v>
      </c>
      <c r="J34" s="22" t="str">
        <f ca="1">CONCATENATE(OFFSET(筆記入力!$D$2,J33,0),"")</f>
        <v>城島健司</v>
      </c>
    </row>
    <row r="35" spans="1:10" x14ac:dyDescent="0.2">
      <c r="A35" s="8">
        <v>11</v>
      </c>
      <c r="B35" s="9">
        <v>12</v>
      </c>
      <c r="C35" s="9">
        <v>13</v>
      </c>
      <c r="D35" s="9">
        <v>14</v>
      </c>
      <c r="E35" s="9">
        <v>15</v>
      </c>
      <c r="F35" s="9">
        <v>16</v>
      </c>
      <c r="G35" s="9">
        <v>17</v>
      </c>
      <c r="H35" s="9">
        <v>18</v>
      </c>
      <c r="I35" s="9">
        <v>19</v>
      </c>
      <c r="J35" s="10">
        <v>20</v>
      </c>
    </row>
    <row r="36" spans="1:10" ht="33.75" customHeight="1" thickBot="1" x14ac:dyDescent="0.25">
      <c r="A36" s="20" t="str">
        <f ca="1">CONCATENATE(OFFSET(筆記入力!$D$2,A35,0),"")</f>
        <v>『津軽』</v>
      </c>
      <c r="B36" s="21" t="str">
        <f ca="1">CONCATENATE(OFFSET(筆記入力!$D$2,B35,0),"")</f>
        <v>コメダ珈琲店</v>
      </c>
      <c r="C36" s="21" t="str">
        <f ca="1">CONCATENATE(OFFSET(筆記入力!$D$2,C35,0),"")</f>
        <v>アルガルベカップ</v>
      </c>
      <c r="D36" s="21" t="str">
        <f ca="1">CONCATENATE(OFFSET(筆記入力!$D$2,D35,0),"")</f>
        <v>問丸</v>
      </c>
      <c r="E36" s="21" t="str">
        <f ca="1">CONCATENATE(OFFSET(筆記入力!$D$2,E35,0),"")</f>
        <v>純烈</v>
      </c>
      <c r="F36" s="21" t="str">
        <f ca="1">CONCATENATE(OFFSET(筆記入力!$D$2,F35,0),"")</f>
        <v>エディット・ピアフ</v>
      </c>
      <c r="G36" s="21" t="str">
        <f ca="1">CONCATENATE(OFFSET(筆記入力!$D$2,G35,0),"")</f>
        <v>ジョン・ロールズ</v>
      </c>
      <c r="H36" s="21" t="str">
        <f ca="1">CONCATENATE(OFFSET(筆記入力!$D$2,H35,0),"")</f>
        <v>デルガード</v>
      </c>
      <c r="I36" s="21" t="str">
        <f ca="1">CONCATENATE(OFFSET(筆記入力!$D$2,I35,0),"")</f>
        <v>石基</v>
      </c>
      <c r="J36" s="22" t="str">
        <f ca="1">CONCATENATE(OFFSET(筆記入力!$D$2,J35,0),"")</f>
        <v>渡し箸</v>
      </c>
    </row>
    <row r="37" spans="1:10" x14ac:dyDescent="0.2">
      <c r="A37" s="8">
        <v>21</v>
      </c>
      <c r="B37" s="9">
        <v>22</v>
      </c>
      <c r="C37" s="9">
        <v>23</v>
      </c>
      <c r="D37" s="9">
        <v>24</v>
      </c>
      <c r="E37" s="9">
        <v>25</v>
      </c>
      <c r="F37" s="9">
        <v>26</v>
      </c>
      <c r="G37" s="9">
        <v>27</v>
      </c>
      <c r="H37" s="9">
        <v>28</v>
      </c>
      <c r="I37" s="9">
        <v>29</v>
      </c>
      <c r="J37" s="10">
        <v>30</v>
      </c>
    </row>
    <row r="38" spans="1:10" ht="33.75" customHeight="1" thickBot="1" x14ac:dyDescent="0.25">
      <c r="A38" s="20" t="str">
        <f ca="1">CONCATENATE(OFFSET(筆記入力!$D$2,A37,0),"")</f>
        <v>千木（ちぎ）</v>
      </c>
      <c r="B38" s="21" t="str">
        <f ca="1">CONCATENATE(OFFSET(筆記入力!$D$2,B37,0),"")</f>
        <v>園子温（その・しおん）</v>
      </c>
      <c r="C38" s="21" t="str">
        <f ca="1">CONCATENATE(OFFSET(筆記入力!$D$2,C37,0),"")</f>
        <v>『ゲーム・オブ・スローンズ』</v>
      </c>
      <c r="D38" s="21" t="str">
        <f ca="1">CONCATENATE(OFFSET(筆記入力!$D$2,D37,0),"")</f>
        <v>コーセー</v>
      </c>
      <c r="E38" s="21" t="str">
        <f ca="1">CONCATENATE(OFFSET(筆記入力!$D$2,E37,0),"")</f>
        <v>コパ・アメリカ</v>
      </c>
      <c r="F38" s="21" t="str">
        <f ca="1">CONCATENATE(OFFSET(筆記入力!$D$2,F37,0),"")</f>
        <v>スナッチ</v>
      </c>
      <c r="G38" s="21" t="str">
        <f ca="1">CONCATENATE(OFFSET(筆記入力!$D$2,G37,0),"")</f>
        <v>錐体細胞</v>
      </c>
      <c r="H38" s="21" t="str">
        <f ca="1">CONCATENATE(OFFSET(筆記入力!$D$2,H37,0),"")</f>
        <v>『不如帰（ほととぎす）』</v>
      </c>
      <c r="I38" s="21" t="str">
        <f ca="1">CONCATENATE(OFFSET(筆記入力!$D$2,I37,0),"")</f>
        <v>完熟フレッシュ</v>
      </c>
      <c r="J38" s="22" t="str">
        <f ca="1">CONCATENATE(OFFSET(筆記入力!$D$2,J37,0),"")</f>
        <v>高輪ゲートウェイ駅</v>
      </c>
    </row>
    <row r="39" spans="1:10" x14ac:dyDescent="0.2">
      <c r="A39" s="8">
        <v>31</v>
      </c>
      <c r="B39" s="9">
        <v>32</v>
      </c>
      <c r="C39" s="9">
        <v>33</v>
      </c>
      <c r="D39" s="9">
        <v>34</v>
      </c>
      <c r="E39" s="9">
        <v>35</v>
      </c>
      <c r="F39" s="9">
        <v>36</v>
      </c>
      <c r="G39" s="9">
        <v>37</v>
      </c>
      <c r="H39" s="9">
        <v>38</v>
      </c>
      <c r="I39" s="9">
        <v>39</v>
      </c>
      <c r="J39" s="10">
        <v>40</v>
      </c>
    </row>
    <row r="40" spans="1:10" ht="33.75" customHeight="1" thickBot="1" x14ac:dyDescent="0.25">
      <c r="A40" s="20" t="str">
        <f ca="1">CONCATENATE(OFFSET(筆記入力!$D$2,A39,0),"")</f>
        <v>百姓代</v>
      </c>
      <c r="B40" s="21" t="str">
        <f ca="1">CONCATENATE(OFFSET(筆記入力!$D$2,B39,0),"")</f>
        <v>CHAdeMO</v>
      </c>
      <c r="C40" s="21" t="str">
        <f ca="1">CONCATENATE(OFFSET(筆記入力!$D$2,C39,0),"")</f>
        <v>トリトン</v>
      </c>
      <c r="D40" s="21" t="str">
        <f ca="1">CONCATENATE(OFFSET(筆記入力!$D$2,D39,0),"")</f>
        <v>大迫傑</v>
      </c>
      <c r="E40" s="21" t="str">
        <f ca="1">CONCATENATE(OFFSET(筆記入力!$D$2,E39,0),"")</f>
        <v>ディープ・パープル</v>
      </c>
      <c r="F40" s="21" t="str">
        <f ca="1">CONCATENATE(OFFSET(筆記入力!$D$2,F39,0),"")</f>
        <v>HAL9000</v>
      </c>
      <c r="G40" s="21" t="str">
        <f ca="1">CONCATENATE(OFFSET(筆記入力!$D$2,G39,0),"")</f>
        <v>『夜明け前』</v>
      </c>
      <c r="H40" s="21" t="str">
        <f ca="1">CONCATENATE(OFFSET(筆記入力!$D$2,H39,0),"")</f>
        <v>ETF</v>
      </c>
      <c r="I40" s="21" t="str">
        <f ca="1">CONCATENATE(OFFSET(筆記入力!$D$2,I39,0),"")</f>
        <v>Fischer's(フィッシャーズ)</v>
      </c>
      <c r="J40" s="22" t="str">
        <f ca="1">CONCATENATE(OFFSET(筆記入力!$D$2,J39,0),"")</f>
        <v>両国国技館</v>
      </c>
    </row>
    <row r="41" spans="1:10" x14ac:dyDescent="0.2">
      <c r="A41" s="8">
        <v>41</v>
      </c>
      <c r="B41" s="9">
        <v>42</v>
      </c>
      <c r="C41" s="9">
        <v>43</v>
      </c>
      <c r="D41" s="9">
        <v>44</v>
      </c>
      <c r="E41" s="9">
        <v>45</v>
      </c>
      <c r="F41" s="9">
        <v>46</v>
      </c>
      <c r="G41" s="9">
        <v>47</v>
      </c>
      <c r="H41" s="9">
        <v>48</v>
      </c>
      <c r="I41" s="9">
        <v>49</v>
      </c>
      <c r="J41" s="10">
        <v>50</v>
      </c>
    </row>
    <row r="42" spans="1:10" ht="33.75" customHeight="1" thickBot="1" x14ac:dyDescent="0.25">
      <c r="A42" s="20" t="str">
        <f ca="1">CONCATENATE(OFFSET(筆記入力!$D$2,A41,0),"")</f>
        <v>布袋寅泰（ほてい・ともやす）</v>
      </c>
      <c r="B42" s="21" t="str">
        <f ca="1">CONCATENATE(OFFSET(筆記入力!$D$2,B41,0),"")</f>
        <v>おはしょり</v>
      </c>
      <c r="C42" s="21" t="str">
        <f ca="1">CONCATENATE(OFFSET(筆記入力!$D$2,C41,0),"")</f>
        <v>BRT</v>
      </c>
      <c r="D42" s="21" t="str">
        <f ca="1">CONCATENATE(OFFSET(筆記入力!$D$2,D41,0),"")</f>
        <v>（ザ・）ビーチ・ボーイズ</v>
      </c>
      <c r="E42" s="21" t="str">
        <f ca="1">CONCATENATE(OFFSET(筆記入力!$D$2,E41,0),"")</f>
        <v>クレリックシャツ</v>
      </c>
      <c r="F42" s="21" t="str">
        <f ca="1">CONCATENATE(OFFSET(筆記入力!$D$2,F41,0),"")</f>
        <v>ビクトリア湖</v>
      </c>
      <c r="G42" s="21" t="str">
        <f ca="1">CONCATENATE(OFFSET(筆記入力!$D$2,G41,0),"")</f>
        <v>メタボリズム</v>
      </c>
      <c r="H42" s="21" t="str">
        <f ca="1">CONCATENATE(OFFSET(筆記入力!$D$2,H41,0),"")</f>
        <v>約束稽古</v>
      </c>
      <c r="I42" s="21" t="str">
        <f ca="1">CONCATENATE(OFFSET(筆記入力!$D$2,I41,0),"")</f>
        <v>徳山ダム</v>
      </c>
      <c r="J42" s="22" t="str">
        <f ca="1">CONCATENATE(OFFSET(筆記入力!$D$2,J41,0),"")</f>
        <v>ニューオーリンズ</v>
      </c>
    </row>
    <row r="43" spans="1:10" x14ac:dyDescent="0.2">
      <c r="A43" s="8">
        <v>51</v>
      </c>
      <c r="B43" s="9">
        <v>52</v>
      </c>
      <c r="C43" s="9">
        <v>53</v>
      </c>
      <c r="D43" s="9">
        <v>54</v>
      </c>
      <c r="E43" s="9">
        <v>55</v>
      </c>
      <c r="F43" s="9">
        <v>56</v>
      </c>
      <c r="G43" s="9">
        <v>57</v>
      </c>
      <c r="H43" s="9">
        <v>58</v>
      </c>
      <c r="I43" s="9">
        <v>59</v>
      </c>
      <c r="J43" s="10">
        <v>60</v>
      </c>
    </row>
    <row r="44" spans="1:10" ht="33.75" customHeight="1" thickBot="1" x14ac:dyDescent="0.25">
      <c r="A44" s="20" t="str">
        <f ca="1">CONCATENATE(OFFSET(筆記入力!$D$2,A43,0),"")</f>
        <v>アメリカス・カップ</v>
      </c>
      <c r="B44" s="21" t="str">
        <f ca="1">CONCATENATE(OFFSET(筆記入力!$D$2,B43,0),"")</f>
        <v>質点</v>
      </c>
      <c r="C44" s="21" t="str">
        <f ca="1">CONCATENATE(OFFSET(筆記入力!$D$2,C43,0),"")</f>
        <v>ヨハネス・グーテンベルク</v>
      </c>
      <c r="D44" s="21" t="str">
        <f ca="1">CONCATENATE(OFFSET(筆記入力!$D$2,D43,0),"")</f>
        <v>King &amp; Prince</v>
      </c>
      <c r="E44" s="21" t="str">
        <f ca="1">CONCATENATE(OFFSET(筆記入力!$D$2,E43,0),"")</f>
        <v>供託金</v>
      </c>
      <c r="F44" s="21" t="str">
        <f ca="1">CONCATENATE(OFFSET(筆記入力!$D$2,F43,0),"")</f>
        <v>川島芳子、金璧輝</v>
      </c>
      <c r="G44" s="21" t="str">
        <f ca="1">CONCATENATE(OFFSET(筆記入力!$D$2,G43,0),"")</f>
        <v>キアヌ・リーヴス</v>
      </c>
      <c r="H44" s="21" t="str">
        <f ca="1">CONCATENATE(OFFSET(筆記入力!$D$2,H43,0),"")</f>
        <v>シテ</v>
      </c>
      <c r="I44" s="21" t="str">
        <f ca="1">CONCATENATE(OFFSET(筆記入力!$D$2,I43,0),"")</f>
        <v>フォーミュラE</v>
      </c>
      <c r="J44" s="22" t="str">
        <f ca="1">CONCATENATE(OFFSET(筆記入力!$D$2,J43,0),"")</f>
        <v>スラックライン</v>
      </c>
    </row>
    <row r="45" spans="1:10" x14ac:dyDescent="0.2">
      <c r="A45" s="8">
        <v>61</v>
      </c>
      <c r="B45" s="9">
        <v>62</v>
      </c>
      <c r="C45" s="9">
        <v>63</v>
      </c>
      <c r="D45" s="9">
        <v>64</v>
      </c>
      <c r="E45" s="9">
        <v>65</v>
      </c>
      <c r="F45" s="9">
        <v>66</v>
      </c>
      <c r="G45" s="9">
        <v>67</v>
      </c>
      <c r="H45" s="9">
        <v>68</v>
      </c>
      <c r="I45" s="9">
        <v>69</v>
      </c>
      <c r="J45" s="10">
        <v>70</v>
      </c>
    </row>
    <row r="46" spans="1:10" ht="33.75" customHeight="1" thickBot="1" x14ac:dyDescent="0.25">
      <c r="A46" s="20" t="str">
        <f ca="1">CONCATENATE(OFFSET(筆記入力!$D$2,A45,0),"")</f>
        <v>パラドール</v>
      </c>
      <c r="B46" s="21" t="str">
        <f ca="1">CONCATENATE(OFFSET(筆記入力!$D$2,B45,0),"")</f>
        <v>宮武外骨（みやたけ・がいこつ）</v>
      </c>
      <c r="C46" s="21" t="str">
        <f ca="1">CONCATENATE(OFFSET(筆記入力!$D$2,C45,0),"")</f>
        <v>筆頭者</v>
      </c>
      <c r="D46" s="21" t="str">
        <f ca="1">CONCATENATE(OFFSET(筆記入力!$D$2,D45,0),"")</f>
        <v>プロモーション</v>
      </c>
      <c r="E46" s="21" t="str">
        <f ca="1">CONCATENATE(OFFSET(筆記入力!$D$2,E45,0),"")</f>
        <v>貝原益軒</v>
      </c>
      <c r="F46" s="21" t="str">
        <f ca="1">CONCATENATE(OFFSET(筆記入力!$D$2,F45,0),"")</f>
        <v>目論見書</v>
      </c>
      <c r="G46" s="21" t="str">
        <f ca="1">CONCATENATE(OFFSET(筆記入力!$D$2,G45,0),"")</f>
        <v>ハンマー投げ</v>
      </c>
      <c r="H46" s="21" t="str">
        <f ca="1">CONCATENATE(OFFSET(筆記入力!$D$2,H45,0),"")</f>
        <v>400cc</v>
      </c>
      <c r="I46" s="21" t="str">
        <f ca="1">CONCATENATE(OFFSET(筆記入力!$D$2,I45,0),"")</f>
        <v>飛鳥II</v>
      </c>
      <c r="J46" s="22" t="str">
        <f ca="1">CONCATENATE(OFFSET(筆記入力!$D$2,J45,0),"")</f>
        <v>熊谷市</v>
      </c>
    </row>
    <row r="47" spans="1:10" x14ac:dyDescent="0.2">
      <c r="A47" s="8">
        <v>71</v>
      </c>
      <c r="B47" s="9">
        <v>72</v>
      </c>
      <c r="C47" s="9">
        <v>73</v>
      </c>
      <c r="D47" s="9">
        <v>74</v>
      </c>
      <c r="E47" s="9">
        <v>75</v>
      </c>
      <c r="F47" s="9">
        <v>76</v>
      </c>
      <c r="G47" s="9">
        <v>77</v>
      </c>
      <c r="H47" s="9">
        <v>78</v>
      </c>
      <c r="I47" s="9">
        <v>79</v>
      </c>
      <c r="J47" s="10">
        <v>80</v>
      </c>
    </row>
    <row r="48" spans="1:10" ht="33.75" customHeight="1" thickBot="1" x14ac:dyDescent="0.25">
      <c r="A48" s="20" t="str">
        <f ca="1">CONCATENATE(OFFSET(筆記入力!$D$2,A47,0),"")</f>
        <v>講談社</v>
      </c>
      <c r="B48" s="21" t="str">
        <f ca="1">CONCATENATE(OFFSET(筆記入力!$D$2,B47,0),"")</f>
        <v>坪内逍遥</v>
      </c>
      <c r="C48" s="21" t="str">
        <f ca="1">CONCATENATE(OFFSET(筆記入力!$D$2,C47,0),"")</f>
        <v>経木</v>
      </c>
      <c r="D48" s="21" t="str">
        <f ca="1">CONCATENATE(OFFSET(筆記入力!$D$2,D47,0),"")</f>
        <v>カミーユ・ピサロ</v>
      </c>
      <c r="E48" s="21" t="str">
        <f ca="1">CONCATENATE(OFFSET(筆記入力!$D$2,E47,0),"")</f>
        <v>的場文男</v>
      </c>
      <c r="F48" s="21" t="str">
        <f ca="1">CONCATENATE(OFFSET(筆記入力!$D$2,F47,0),"")</f>
        <v>カロリンスカ研究所</v>
      </c>
      <c r="G48" s="21" t="str">
        <f ca="1">CONCATENATE(OFFSET(筆記入力!$D$2,G47,0),"")</f>
        <v>1000cc</v>
      </c>
      <c r="H48" s="21" t="str">
        <f ca="1">CONCATENATE(OFFSET(筆記入力!$D$2,H47,0),"")</f>
        <v>カンテ</v>
      </c>
      <c r="I48" s="21" t="str">
        <f ca="1">CONCATENATE(OFFSET(筆記入力!$D$2,I47,0),"")</f>
        <v>エスメラルダ</v>
      </c>
      <c r="J48" s="22" t="str">
        <f ca="1">CONCATENATE(OFFSET(筆記入力!$D$2,J47,0),"")</f>
        <v>インボイス</v>
      </c>
    </row>
    <row r="49" spans="1:10" x14ac:dyDescent="0.2">
      <c r="A49" s="8">
        <v>81</v>
      </c>
      <c r="B49" s="9">
        <v>82</v>
      </c>
      <c r="C49" s="9">
        <v>83</v>
      </c>
      <c r="D49" s="9">
        <v>84</v>
      </c>
      <c r="E49" s="9">
        <v>85</v>
      </c>
      <c r="F49" s="9">
        <v>86</v>
      </c>
      <c r="G49" s="9">
        <v>87</v>
      </c>
      <c r="H49" s="9">
        <v>88</v>
      </c>
      <c r="I49" s="9">
        <v>89</v>
      </c>
      <c r="J49" s="10">
        <v>90</v>
      </c>
    </row>
    <row r="50" spans="1:10" ht="33.75" customHeight="1" thickBot="1" x14ac:dyDescent="0.25">
      <c r="A50" s="20" t="str">
        <f ca="1">CONCATENATE(OFFSET(筆記入力!$D$2,A49,0),"")</f>
        <v>エクスプローラー1号</v>
      </c>
      <c r="B50" s="21" t="str">
        <f ca="1">CONCATENATE(OFFSET(筆記入力!$D$2,B49,0),"")</f>
        <v>オーブリー・ビアズリー</v>
      </c>
      <c r="C50" s="21" t="str">
        <f ca="1">CONCATENATE(OFFSET(筆記入力!$D$2,C49,0),"")</f>
        <v>まずめ</v>
      </c>
      <c r="D50" s="21" t="str">
        <f ca="1">CONCATENATE(OFFSET(筆記入力!$D$2,D49,0),"")</f>
        <v>人事官</v>
      </c>
      <c r="E50" s="21" t="str">
        <f ca="1">CONCATENATE(OFFSET(筆記入力!$D$2,E49,0),"")</f>
        <v>ギュスターヴ・エミール・ボアソナード</v>
      </c>
      <c r="F50" s="21" t="str">
        <f ca="1">CONCATENATE(OFFSET(筆記入力!$D$2,F49,0),"")</f>
        <v>クリエイターズスタンプ</v>
      </c>
      <c r="G50" s="21" t="str">
        <f ca="1">CONCATENATE(OFFSET(筆記入力!$D$2,G49,0),"")</f>
        <v>アンテナ</v>
      </c>
      <c r="H50" s="21" t="str">
        <f ca="1">CONCATENATE(OFFSET(筆記入力!$D$2,H49,0),"")</f>
        <v>松下幸之助</v>
      </c>
      <c r="I50" s="21" t="str">
        <f ca="1">CONCATENATE(OFFSET(筆記入力!$D$2,I49,0),"")</f>
        <v>コンスタンティノープル</v>
      </c>
      <c r="J50" s="22" t="str">
        <f ca="1">CONCATENATE(OFFSET(筆記入力!$D$2,J49,0),"")</f>
        <v>サーチャージ</v>
      </c>
    </row>
    <row r="51" spans="1:10" x14ac:dyDescent="0.2">
      <c r="A51" s="8">
        <v>91</v>
      </c>
      <c r="B51" s="9">
        <v>92</v>
      </c>
      <c r="C51" s="9">
        <v>93</v>
      </c>
      <c r="D51" s="9">
        <v>94</v>
      </c>
      <c r="E51" s="9">
        <v>95</v>
      </c>
      <c r="F51" s="9">
        <v>96</v>
      </c>
      <c r="G51" s="9">
        <v>97</v>
      </c>
      <c r="H51" s="9">
        <v>98</v>
      </c>
      <c r="I51" s="9">
        <v>99</v>
      </c>
      <c r="J51" s="10">
        <v>100</v>
      </c>
    </row>
    <row r="52" spans="1:10" ht="33.75" customHeight="1" thickBot="1" x14ac:dyDescent="0.25">
      <c r="A52" s="20" t="str">
        <f ca="1">CONCATENATE(OFFSET(筆記入力!$D$2,A51,0),"")</f>
        <v>ジビエ</v>
      </c>
      <c r="B52" s="21" t="str">
        <f ca="1">CONCATENATE(OFFSET(筆記入力!$D$2,B51,0),"")</f>
        <v>スタンツ</v>
      </c>
      <c r="C52" s="21" t="str">
        <f ca="1">CONCATENATE(OFFSET(筆記入力!$D$2,C51,0),"")</f>
        <v>ワールドバザール</v>
      </c>
      <c r="D52" s="21" t="str">
        <f ca="1">CONCATENATE(OFFSET(筆記入力!$D$2,D51,0),"")</f>
        <v>青海波</v>
      </c>
      <c r="E52" s="21" t="str">
        <f ca="1">CONCATENATE(OFFSET(筆記入力!$D$2,E51,0),"")</f>
        <v>両統迭立</v>
      </c>
      <c r="F52" s="21" t="str">
        <f ca="1">CONCATENATE(OFFSET(筆記入力!$D$2,F51,0),"")</f>
        <v>『トラック野郎』</v>
      </c>
      <c r="G52" s="21" t="str">
        <f ca="1">CONCATENATE(OFFSET(筆記入力!$D$2,G51,0),"")</f>
        <v>れんげ草</v>
      </c>
      <c r="H52" s="21" t="str">
        <f ca="1">CONCATENATE(OFFSET(筆記入力!$D$2,H51,0),"")</f>
        <v>(ボディ)チェック</v>
      </c>
      <c r="I52" s="21" t="str">
        <f ca="1">CONCATENATE(OFFSET(筆記入力!$D$2,I51,0),"")</f>
        <v>頂相</v>
      </c>
      <c r="J52" s="22" t="str">
        <f ca="1">CONCATENATE(OFFSET(筆記入力!$D$2,J51,0),"")</f>
        <v>10月22日</v>
      </c>
    </row>
  </sheetData>
  <sheetProtection sheet="1" objects="1" scenarios="1" formatCells="0" formatColumns="0" formatRows="0"/>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 me</vt:lpstr>
      <vt:lpstr>4択入力</vt:lpstr>
      <vt:lpstr>筆記入力</vt:lpstr>
      <vt:lpstr>4択問題</vt:lpstr>
      <vt:lpstr>筆記問題</vt:lpstr>
      <vt:lpstr>解答（印刷用）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2019-09-08T07:53:27Z</dcterms:modified>
</cp:coreProperties>
</file>