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t9\Documents\GitHub\Productinnovatie\"/>
    </mc:Choice>
  </mc:AlternateContent>
  <xr:revisionPtr revIDLastSave="0" documentId="13_ncr:1_{1FB9D8C3-444E-4E38-A082-C513ACE5DE7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4" l="1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23" i="3"/>
  <c r="M23" i="3"/>
  <c r="L23" i="3"/>
  <c r="K23" i="3"/>
  <c r="J23" i="3"/>
  <c r="I23" i="3"/>
  <c r="H23" i="3"/>
  <c r="G23" i="3"/>
  <c r="F23" i="3"/>
  <c r="E23" i="3"/>
  <c r="D23" i="3"/>
  <c r="C23" i="3"/>
  <c r="N9" i="3"/>
  <c r="M9" i="3"/>
  <c r="L9" i="3"/>
  <c r="K9" i="3"/>
  <c r="J9" i="3"/>
  <c r="I9" i="3"/>
  <c r="H9" i="3"/>
  <c r="G9" i="3"/>
  <c r="F9" i="3"/>
  <c r="E9" i="3"/>
  <c r="D9" i="3"/>
  <c r="C9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/>
  <c r="C31" i="3" l="1"/>
  <c r="C32" i="3" s="1"/>
  <c r="F5" i="6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4" i="6" l="1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3" i="3"/>
  <c r="C6" i="3" s="1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<sst xmlns="http://schemas.openxmlformats.org/spreadsheetml/2006/main" count="566" uniqueCount="143">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</sst>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4" borderId="9" xfId="3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  <cellStyle name="Percent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K21" sqref="K21"/>
    </sheetView>
  </sheetViews>
  <sheetFormatPr defaultRowHeight="14.4" x14ac:dyDescent="0.3"/>
  <cols>
    <col min="1" max="1" width="12.5546875" customWidth="1"/>
    <col min="2" max="2" width="15.109375" customWidth="1"/>
    <col min="4" max="4" width="13.88671875" customWidth="1"/>
    <col min="7" max="7" width="7.33203125" customWidth="1"/>
    <col min="8" max="8" width="18.5546875" customWidth="1"/>
    <col min="9" max="9" width="8" customWidth="1"/>
    <col min="10" max="10" width="13.5546875" customWidth="1"/>
    <col min="12" max="12" width="14.33203125" bestFit="1" customWidth="1"/>
    <col min="18" max="18" width="15" bestFit="1" customWidth="1"/>
  </cols>
  <sheetData>
    <row r="1" spans="1:21" x14ac:dyDescent="0.3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L1" s="71" t="s">
        <v>10</v>
      </c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4" spans="1:21" x14ac:dyDescent="0.3">
      <c r="A4" s="65" t="s">
        <v>7</v>
      </c>
      <c r="B4" s="66"/>
      <c r="C4" s="66"/>
      <c r="D4" s="67"/>
      <c r="G4" s="65" t="s">
        <v>6</v>
      </c>
      <c r="H4" s="66"/>
      <c r="I4" s="66"/>
      <c r="J4" s="67"/>
      <c r="L4" s="65" t="s">
        <v>11</v>
      </c>
      <c r="M4" s="66"/>
      <c r="N4" s="66"/>
      <c r="O4" s="67"/>
      <c r="R4" s="65" t="s">
        <v>33</v>
      </c>
      <c r="S4" s="66"/>
      <c r="T4" s="66"/>
      <c r="U4" s="67"/>
    </row>
    <row r="5" spans="1:21" x14ac:dyDescent="0.3">
      <c r="A5" s="62" t="s">
        <v>2</v>
      </c>
      <c r="B5" s="63"/>
      <c r="C5" s="63"/>
      <c r="D5" s="64"/>
      <c r="G5" s="62" t="s">
        <v>2</v>
      </c>
      <c r="H5" s="63"/>
      <c r="I5" s="63"/>
      <c r="J5" s="64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3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3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3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3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3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3">
      <c r="A11" s="62" t="s">
        <v>3</v>
      </c>
      <c r="B11" s="63"/>
      <c r="C11" s="63"/>
      <c r="D11" s="64"/>
      <c r="G11" s="62" t="s">
        <v>3</v>
      </c>
      <c r="H11" s="63"/>
      <c r="I11" s="63"/>
      <c r="J11" s="64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3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3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3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3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3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3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3">
      <c r="A18" s="65" t="s">
        <v>39</v>
      </c>
      <c r="B18" s="66"/>
      <c r="C18" s="66"/>
      <c r="D18" s="66"/>
      <c r="E18" s="66"/>
      <c r="F18" s="66"/>
      <c r="G18" s="66"/>
      <c r="H18" s="67"/>
    </row>
    <row r="19" spans="1:24" x14ac:dyDescent="0.3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3">
      <c r="A20" s="68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3">
      <c r="A21" s="68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3">
      <c r="A22" s="68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3">
      <c r="A23" s="68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3">
      <c r="A24" s="68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3">
      <c r="A25" s="68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3">
      <c r="A26" s="68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3">
      <c r="A27" s="69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3">
      <c r="A28" s="68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3">
      <c r="A29" s="68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3">
      <c r="A30" s="68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3">
      <c r="A31" s="68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3">
      <c r="A32" s="68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3">
      <c r="A33" s="68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3">
      <c r="A34" s="70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3">
      <c r="B35" s="40"/>
      <c r="D35" s="40"/>
      <c r="F35" s="48"/>
      <c r="H35" s="40" t="s">
        <v>25</v>
      </c>
      <c r="I35" s="41"/>
      <c r="J35" s="40"/>
      <c r="K35" s="41"/>
    </row>
    <row r="36" spans="1:11" x14ac:dyDescent="0.3">
      <c r="A36" s="65" t="s">
        <v>52</v>
      </c>
      <c r="B36" s="66"/>
      <c r="C36" s="66"/>
      <c r="D36" s="66"/>
      <c r="E36" s="66"/>
      <c r="F36" s="66"/>
      <c r="G36" s="66"/>
      <c r="H36" s="67"/>
      <c r="I36" s="41"/>
      <c r="J36" s="40"/>
      <c r="K36" s="41"/>
    </row>
    <row r="37" spans="1:11" x14ac:dyDescent="0.3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3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3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3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3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3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3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3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3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3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3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3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3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3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3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3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3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3">
      <c r="A56" s="65" t="s">
        <v>114</v>
      </c>
      <c r="B56" s="66"/>
      <c r="C56" s="66"/>
      <c r="D56" s="66"/>
      <c r="E56" s="66"/>
      <c r="F56" s="66"/>
      <c r="G56" s="66"/>
      <c r="H56" s="67"/>
    </row>
    <row r="57" spans="1:8" x14ac:dyDescent="0.3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3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3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3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3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3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3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3">
      <c r="A65" s="65" t="s">
        <v>128</v>
      </c>
      <c r="B65" s="66"/>
      <c r="C65" s="66"/>
      <c r="D65" s="66"/>
      <c r="E65" s="66"/>
      <c r="F65" s="66"/>
      <c r="G65" s="66"/>
      <c r="H65" s="67"/>
    </row>
    <row r="66" spans="1:8" x14ac:dyDescent="0.3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3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:J2"/>
    <mergeCell ref="L1:U2"/>
    <mergeCell ref="A4:D4"/>
    <mergeCell ref="G4:J4"/>
    <mergeCell ref="L4:O4"/>
    <mergeCell ref="R4:U4"/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zoomScale="80" zoomScaleNormal="80" workbookViewId="0">
      <selection activeCell="H8" sqref="H8"/>
    </sheetView>
  </sheetViews>
  <sheetFormatPr defaultRowHeight="14.4" x14ac:dyDescent="0.3"/>
  <cols>
    <col min="1" max="1" width="39.109375" customWidth="1"/>
    <col min="2" max="2" width="16.44140625" customWidth="1"/>
    <col min="3" max="15" width="13.44140625" customWidth="1"/>
  </cols>
  <sheetData>
    <row r="1" spans="1:31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3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3">
      <c r="A3" s="6" t="s">
        <v>81</v>
      </c>
      <c r="B3" s="6" t="s">
        <v>25</v>
      </c>
      <c r="C3" s="15">
        <f>'Production Planning'!C4</f>
        <v>0</v>
      </c>
      <c r="D3" s="15">
        <f>'Production Planning'!D4</f>
        <v>0</v>
      </c>
      <c r="E3" s="15">
        <f>'Production Planning'!E4</f>
        <v>0</v>
      </c>
      <c r="F3" s="15">
        <f>'Production Planning'!F4</f>
        <v>0</v>
      </c>
      <c r="G3" s="15">
        <f>'Production Planning'!G4</f>
        <v>0</v>
      </c>
      <c r="H3" s="15">
        <f>'Production Planning'!H4</f>
        <v>0</v>
      </c>
      <c r="I3" s="15">
        <f>'Production Planning'!I4</f>
        <v>0</v>
      </c>
      <c r="J3" s="15">
        <f>'Production Planning'!J4</f>
        <v>0</v>
      </c>
      <c r="K3" s="15">
        <f>'Production Planning'!K4</f>
        <v>0</v>
      </c>
      <c r="L3" s="15">
        <f>'Production Planning'!L4</f>
        <v>0</v>
      </c>
      <c r="M3" s="15">
        <f>'Production Planning'!M4</f>
        <v>0</v>
      </c>
      <c r="N3" s="15">
        <f>'Production Planning'!N4</f>
        <v>0</v>
      </c>
    </row>
    <row r="4" spans="1:31" x14ac:dyDescent="0.3">
      <c r="A4" s="6" t="s">
        <v>107</v>
      </c>
      <c r="B4" s="6" t="s">
        <v>60</v>
      </c>
      <c r="C4" s="13">
        <v>150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31" x14ac:dyDescent="0.3">
      <c r="A5" s="6" t="s">
        <v>108</v>
      </c>
      <c r="B5" s="6" t="s">
        <v>76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31" x14ac:dyDescent="0.3">
      <c r="A6" s="6" t="s">
        <v>109</v>
      </c>
      <c r="B6" s="6" t="s">
        <v>77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31" x14ac:dyDescent="0.3">
      <c r="A7" s="6" t="s">
        <v>27</v>
      </c>
      <c r="B7" s="6">
        <v>0</v>
      </c>
      <c r="C7" s="15">
        <f>B7-C3+C4+C5+C6</f>
        <v>150</v>
      </c>
      <c r="D7" s="15">
        <f t="shared" ref="D7:N7" si="0">C7-D3+D4+D5+D6</f>
        <v>150</v>
      </c>
      <c r="E7" s="15">
        <f t="shared" si="0"/>
        <v>150</v>
      </c>
      <c r="F7" s="15">
        <f t="shared" si="0"/>
        <v>150</v>
      </c>
      <c r="G7" s="15">
        <f t="shared" si="0"/>
        <v>150</v>
      </c>
      <c r="H7" s="15">
        <f t="shared" si="0"/>
        <v>150</v>
      </c>
      <c r="I7" s="15">
        <f t="shared" si="0"/>
        <v>150</v>
      </c>
      <c r="J7" s="15">
        <f t="shared" si="0"/>
        <v>150</v>
      </c>
      <c r="K7" s="15">
        <f t="shared" si="0"/>
        <v>150</v>
      </c>
      <c r="L7" s="15">
        <f t="shared" si="0"/>
        <v>150</v>
      </c>
      <c r="M7" s="15">
        <f t="shared" si="0"/>
        <v>150</v>
      </c>
      <c r="N7" s="15">
        <f t="shared" si="0"/>
        <v>150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3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3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3">
      <c r="A10" s="6" t="s">
        <v>81</v>
      </c>
      <c r="B10" s="6" t="s">
        <v>25</v>
      </c>
      <c r="C10" s="15">
        <f>'Production Planning'!C10</f>
        <v>0</v>
      </c>
      <c r="D10" s="15">
        <f>'Production Planning'!D10</f>
        <v>0</v>
      </c>
      <c r="E10" s="15">
        <f>'Production Planning'!E10</f>
        <v>0</v>
      </c>
      <c r="F10" s="15">
        <f>'Production Planning'!F10</f>
        <v>0</v>
      </c>
      <c r="G10" s="15">
        <f>'Production Planning'!G10</f>
        <v>0</v>
      </c>
      <c r="H10" s="15">
        <f>'Production Planning'!H10</f>
        <v>0</v>
      </c>
      <c r="I10" s="15">
        <f>'Production Planning'!I10</f>
        <v>0</v>
      </c>
      <c r="J10" s="15">
        <f>'Production Planning'!J10</f>
        <v>0</v>
      </c>
      <c r="K10" s="15">
        <f>'Production Planning'!K10</f>
        <v>0</v>
      </c>
      <c r="L10" s="15">
        <f>'Production Planning'!L10</f>
        <v>0</v>
      </c>
      <c r="M10" s="15">
        <f>'Production Planning'!M10</f>
        <v>0</v>
      </c>
      <c r="N10" s="15">
        <f>'Production Planning'!N10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3">
      <c r="A11" s="6" t="s">
        <v>110</v>
      </c>
      <c r="B11" s="6" t="s">
        <v>79</v>
      </c>
      <c r="C11" s="13">
        <v>150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3">
      <c r="A12" s="6" t="s">
        <v>111</v>
      </c>
      <c r="B12" s="6" t="s">
        <v>80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31" x14ac:dyDescent="0.3">
      <c r="A13" s="6" t="s">
        <v>112</v>
      </c>
      <c r="B13" s="6" t="s">
        <v>61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31" x14ac:dyDescent="0.3">
      <c r="A14" s="6" t="s">
        <v>113</v>
      </c>
      <c r="B14" s="6" t="s">
        <v>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31" x14ac:dyDescent="0.3">
      <c r="A15" s="6" t="s">
        <v>27</v>
      </c>
      <c r="B15" s="6">
        <v>0</v>
      </c>
      <c r="C15" s="15">
        <f>B15-C10+C11+C12+C13+C14</f>
        <v>150</v>
      </c>
      <c r="D15" s="15">
        <f t="shared" ref="D15:N15" si="1">C15-D10+D11+D12+D13+D14</f>
        <v>150</v>
      </c>
      <c r="E15" s="15">
        <f t="shared" si="1"/>
        <v>150</v>
      </c>
      <c r="F15" s="15">
        <f t="shared" si="1"/>
        <v>150</v>
      </c>
      <c r="G15" s="15">
        <f t="shared" si="1"/>
        <v>150</v>
      </c>
      <c r="H15" s="15">
        <f t="shared" si="1"/>
        <v>150</v>
      </c>
      <c r="I15" s="15">
        <f t="shared" si="1"/>
        <v>150</v>
      </c>
      <c r="J15" s="15">
        <f t="shared" si="1"/>
        <v>150</v>
      </c>
      <c r="K15" s="15">
        <f t="shared" si="1"/>
        <v>150</v>
      </c>
      <c r="L15" s="15">
        <f t="shared" si="1"/>
        <v>150</v>
      </c>
      <c r="M15" s="15">
        <f t="shared" si="1"/>
        <v>150</v>
      </c>
      <c r="N15" s="15">
        <f t="shared" si="1"/>
        <v>150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3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3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3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0</v>
      </c>
      <c r="E20" s="7">
        <f t="shared" si="2"/>
        <v>0</v>
      </c>
      <c r="F20" s="7">
        <f t="shared" si="2"/>
        <v>0</v>
      </c>
      <c r="G20" s="7">
        <f t="shared" si="2"/>
        <v>0</v>
      </c>
      <c r="H20" s="7">
        <f t="shared" si="2"/>
        <v>0</v>
      </c>
      <c r="I20" s="7">
        <f t="shared" si="2"/>
        <v>0</v>
      </c>
      <c r="J20" s="7">
        <f t="shared" si="2"/>
        <v>0</v>
      </c>
      <c r="K20" s="7">
        <f t="shared" si="2"/>
        <v>0</v>
      </c>
      <c r="L20" s="7">
        <f t="shared" si="2"/>
        <v>0</v>
      </c>
      <c r="M20" s="7">
        <f t="shared" si="2"/>
        <v>0</v>
      </c>
      <c r="N20" s="7">
        <f t="shared" si="2"/>
        <v>0</v>
      </c>
    </row>
    <row r="21" spans="1:16384" x14ac:dyDescent="0.3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3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300</v>
      </c>
      <c r="E22" s="11">
        <f t="shared" si="3"/>
        <v>600</v>
      </c>
      <c r="F22" s="11">
        <f t="shared" si="3"/>
        <v>900</v>
      </c>
      <c r="G22" s="11">
        <f t="shared" si="3"/>
        <v>1200</v>
      </c>
      <c r="H22" s="11">
        <f t="shared" si="3"/>
        <v>1450</v>
      </c>
      <c r="I22" s="11">
        <f t="shared" si="3"/>
        <v>1700</v>
      </c>
      <c r="J22" s="11">
        <f t="shared" si="3"/>
        <v>1900</v>
      </c>
      <c r="K22" s="11">
        <f t="shared" si="3"/>
        <v>2150</v>
      </c>
      <c r="L22" s="11">
        <f t="shared" si="3"/>
        <v>2400</v>
      </c>
      <c r="M22" s="11">
        <f t="shared" si="3"/>
        <v>2650</v>
      </c>
      <c r="N22" s="11">
        <f t="shared" si="3"/>
        <v>2950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3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3">
      <c r="A25" s="6" t="s">
        <v>81</v>
      </c>
      <c r="B25" s="6" t="s">
        <v>25</v>
      </c>
      <c r="C25" s="11">
        <f t="shared" ref="C25:N25" si="4">C5+C12</f>
        <v>0</v>
      </c>
      <c r="D25" s="11">
        <f t="shared" si="4"/>
        <v>0</v>
      </c>
      <c r="E25" s="11">
        <f t="shared" si="4"/>
        <v>0</v>
      </c>
      <c r="F25" s="11">
        <f t="shared" si="4"/>
        <v>0</v>
      </c>
      <c r="G25" s="11">
        <f t="shared" si="4"/>
        <v>0</v>
      </c>
      <c r="H25" s="11">
        <f t="shared" si="4"/>
        <v>0</v>
      </c>
      <c r="I25" s="11">
        <f t="shared" si="4"/>
        <v>0</v>
      </c>
      <c r="J25" s="11">
        <f t="shared" si="4"/>
        <v>0</v>
      </c>
      <c r="K25" s="11">
        <f t="shared" si="4"/>
        <v>0</v>
      </c>
      <c r="L25" s="11">
        <f t="shared" si="4"/>
        <v>0</v>
      </c>
      <c r="M25" s="11">
        <f t="shared" si="4"/>
        <v>0</v>
      </c>
      <c r="N25" s="11">
        <f t="shared" si="4"/>
        <v>0</v>
      </c>
    </row>
    <row r="26" spans="1:16384" x14ac:dyDescent="0.3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3">
      <c r="A27" s="6" t="s">
        <v>27</v>
      </c>
      <c r="B27" s="6">
        <v>0</v>
      </c>
      <c r="C27" s="11">
        <f>B27-C25+C26</f>
        <v>300</v>
      </c>
      <c r="D27" s="11">
        <f t="shared" ref="D27" si="5">C27-D25+D26</f>
        <v>650</v>
      </c>
      <c r="E27" s="11">
        <f t="shared" ref="E27" si="6">D27-E25+E26</f>
        <v>1050</v>
      </c>
      <c r="F27" s="11">
        <f t="shared" ref="F27" si="7">E27-F25+F26</f>
        <v>1350</v>
      </c>
      <c r="G27" s="11">
        <f t="shared" ref="G27" si="8">F27-G25+G26</f>
        <v>1650</v>
      </c>
      <c r="H27" s="11">
        <f t="shared" ref="H27" si="9">G27-H25+H26</f>
        <v>1950</v>
      </c>
      <c r="I27" s="11">
        <f t="shared" ref="I27" si="10">H27-I25+I26</f>
        <v>2200</v>
      </c>
      <c r="J27" s="11">
        <f t="shared" ref="J27" si="11">I27-J25+J26</f>
        <v>2450</v>
      </c>
      <c r="K27" s="11">
        <f t="shared" ref="K27" si="12">J27-K25+K26</f>
        <v>2650</v>
      </c>
      <c r="L27" s="11">
        <f t="shared" ref="L27" si="13">K27-L25+L26</f>
        <v>2900</v>
      </c>
      <c r="M27" s="11">
        <f t="shared" ref="M27" si="14">L27-M25+M26</f>
        <v>3200</v>
      </c>
      <c r="N27" s="11">
        <f t="shared" ref="N27" si="15">M27-N25+N26</f>
        <v>3500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3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3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3">
      <c r="A30" s="6" t="s">
        <v>81</v>
      </c>
      <c r="B30" s="6"/>
      <c r="C30" s="11">
        <f t="shared" ref="C30:N30" si="16">C6+C13</f>
        <v>0</v>
      </c>
      <c r="D30" s="11">
        <f t="shared" si="16"/>
        <v>0</v>
      </c>
      <c r="E30" s="11">
        <f t="shared" si="16"/>
        <v>0</v>
      </c>
      <c r="F30" s="11">
        <f t="shared" si="16"/>
        <v>0</v>
      </c>
      <c r="G30" s="11">
        <f t="shared" si="16"/>
        <v>0</v>
      </c>
      <c r="H30" s="11">
        <f t="shared" si="16"/>
        <v>0</v>
      </c>
      <c r="I30" s="11">
        <f t="shared" si="16"/>
        <v>0</v>
      </c>
      <c r="J30" s="11">
        <f t="shared" si="16"/>
        <v>0</v>
      </c>
      <c r="K30" s="11">
        <f t="shared" si="16"/>
        <v>0</v>
      </c>
      <c r="L30" s="11">
        <f t="shared" si="16"/>
        <v>0</v>
      </c>
      <c r="M30" s="11">
        <f t="shared" si="16"/>
        <v>0</v>
      </c>
      <c r="N30" s="11">
        <f t="shared" si="16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3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3">
      <c r="A32" s="6" t="s">
        <v>27</v>
      </c>
      <c r="B32" s="6">
        <v>0</v>
      </c>
      <c r="C32" s="11">
        <f>B32-C30+C31</f>
        <v>300</v>
      </c>
      <c r="D32" s="11">
        <f t="shared" ref="D32" si="17">C32-D30+D31</f>
        <v>600</v>
      </c>
      <c r="E32" s="11">
        <f t="shared" ref="E32" si="18">D32-E30+E31</f>
        <v>900</v>
      </c>
      <c r="F32" s="11">
        <f t="shared" ref="F32" si="19">E32-F30+F31</f>
        <v>1200</v>
      </c>
      <c r="G32" s="11">
        <f t="shared" ref="G32" si="20">F32-G30+G31</f>
        <v>1500</v>
      </c>
      <c r="H32" s="11">
        <f t="shared" ref="H32" si="21">G32-H30+H31</f>
        <v>1800</v>
      </c>
      <c r="I32" s="11">
        <f t="shared" ref="I32" si="22">H32-I30+I31</f>
        <v>2100</v>
      </c>
      <c r="J32" s="11">
        <f t="shared" ref="J32" si="23">I32-J30+J31</f>
        <v>2350</v>
      </c>
      <c r="K32" s="11">
        <f t="shared" ref="K32" si="24">J32-K30+K31</f>
        <v>2550</v>
      </c>
      <c r="L32" s="11">
        <f t="shared" ref="L32" si="25">K32-L30+L31</f>
        <v>2850</v>
      </c>
      <c r="M32" s="11">
        <f t="shared" ref="M32" si="26">L32-M30+M31</f>
        <v>3150</v>
      </c>
      <c r="N32" s="11">
        <f t="shared" ref="N32" si="27">M32-N30+N31</f>
        <v>3450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zoomScale="80" zoomScaleNormal="80" workbookViewId="0">
      <selection activeCell="C3" sqref="C3"/>
    </sheetView>
  </sheetViews>
  <sheetFormatPr defaultRowHeight="14.4" x14ac:dyDescent="0.3"/>
  <cols>
    <col min="1" max="1" width="40.109375" customWidth="1"/>
    <col min="2" max="2" width="18.109375" customWidth="1"/>
    <col min="3" max="15" width="15.44140625" customWidth="1"/>
  </cols>
  <sheetData>
    <row r="1" spans="1:27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3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3">
      <c r="A3" s="6" t="s">
        <v>81</v>
      </c>
      <c r="B3" s="6" t="s">
        <v>25</v>
      </c>
      <c r="C3" s="15">
        <f>Distribution!C21+Distribution!C27</f>
        <v>0</v>
      </c>
      <c r="D3" s="15">
        <f>Distribution!D21+Distribution!D27</f>
        <v>0</v>
      </c>
      <c r="E3" s="15">
        <f>Distribution!E21+Distribution!E27</f>
        <v>0</v>
      </c>
      <c r="F3" s="15">
        <f>Distribution!F21+Distribution!F27</f>
        <v>0</v>
      </c>
      <c r="G3" s="15">
        <f>Distribution!G21+Distribution!G27</f>
        <v>0</v>
      </c>
      <c r="H3" s="15">
        <f>Distribution!H21+Distribution!H27</f>
        <v>0</v>
      </c>
      <c r="I3" s="15">
        <f>Distribution!I21+Distribution!I27</f>
        <v>0</v>
      </c>
      <c r="J3" s="15">
        <f>Distribution!J21+Distribution!J27</f>
        <v>0</v>
      </c>
      <c r="K3" s="15">
        <f>Distribution!K21+Distribution!K27</f>
        <v>0</v>
      </c>
      <c r="L3" s="15">
        <f>Distribution!L21+Distribution!L27</f>
        <v>0</v>
      </c>
      <c r="M3" s="15">
        <f>Distribution!M21+Distribution!M27</f>
        <v>0</v>
      </c>
      <c r="N3" s="15">
        <f>Distribution!N21+Distribution!N27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14" t="s">
        <v>94</v>
      </c>
      <c r="B5" s="6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3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3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3">
      <c r="A9" s="6" t="s">
        <v>81</v>
      </c>
      <c r="B9" s="6" t="s">
        <v>25</v>
      </c>
      <c r="C9" s="15">
        <f>Distribution!C27+Distribution!C33</f>
        <v>0</v>
      </c>
      <c r="D9" s="15">
        <f>Distribution!D27+Distribution!D33</f>
        <v>0</v>
      </c>
      <c r="E9" s="15">
        <f>Distribution!E27+Distribution!E33</f>
        <v>0</v>
      </c>
      <c r="F9" s="15">
        <f>Distribution!F27+Distribution!F33</f>
        <v>0</v>
      </c>
      <c r="G9" s="15">
        <f>Distribution!G27+Distribution!G33</f>
        <v>0</v>
      </c>
      <c r="H9" s="15">
        <f>Distribution!H27+Distribution!H33</f>
        <v>0</v>
      </c>
      <c r="I9" s="15">
        <f>Distribution!I27+Distribution!I33</f>
        <v>0</v>
      </c>
      <c r="J9" s="15">
        <f>Distribution!J27+Distribution!J33</f>
        <v>0</v>
      </c>
      <c r="K9" s="15">
        <f>Distribution!K27+Distribution!K33</f>
        <v>0</v>
      </c>
      <c r="L9" s="15">
        <f>Distribution!L27+Distribution!L33</f>
        <v>0</v>
      </c>
      <c r="M9" s="15">
        <f>Distribution!M27+Distribution!M33</f>
        <v>0</v>
      </c>
      <c r="N9" s="15">
        <f>Distribution!N27+Distribution!N33</f>
        <v>0</v>
      </c>
      <c r="O9" s="30"/>
      <c r="Q9" s="7"/>
    </row>
    <row r="10" spans="1:27" x14ac:dyDescent="0.3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3">
      <c r="A11" s="14" t="s">
        <v>96</v>
      </c>
      <c r="B11" s="6" t="s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0"/>
      <c r="P11" s="7"/>
      <c r="Q11" s="7"/>
    </row>
    <row r="12" spans="1:27" x14ac:dyDescent="0.3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O15" s="30"/>
      <c r="Q15" s="7"/>
    </row>
    <row r="16" spans="1:27" x14ac:dyDescent="0.3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3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3">
      <c r="A18" s="6" t="s">
        <v>81</v>
      </c>
      <c r="B18" s="6" t="s">
        <v>25</v>
      </c>
      <c r="C18" s="15">
        <f>C5*0.1</f>
        <v>0</v>
      </c>
      <c r="D18" s="15">
        <f t="shared" ref="D18:N18" si="13">D5*0.1</f>
        <v>0</v>
      </c>
      <c r="E18" s="15">
        <f t="shared" si="13"/>
        <v>0</v>
      </c>
      <c r="F18" s="15">
        <f t="shared" si="13"/>
        <v>0</v>
      </c>
      <c r="G18" s="15">
        <f t="shared" si="13"/>
        <v>0</v>
      </c>
      <c r="H18" s="15">
        <f t="shared" si="13"/>
        <v>0</v>
      </c>
      <c r="I18" s="15">
        <f t="shared" si="13"/>
        <v>0</v>
      </c>
      <c r="J18" s="15">
        <f t="shared" si="13"/>
        <v>0</v>
      </c>
      <c r="K18" s="15">
        <f t="shared" si="13"/>
        <v>0</v>
      </c>
      <c r="L18" s="15">
        <f t="shared" si="13"/>
        <v>0</v>
      </c>
      <c r="M18" s="15">
        <f t="shared" si="13"/>
        <v>0</v>
      </c>
      <c r="N18" s="15">
        <f t="shared" si="13"/>
        <v>0</v>
      </c>
      <c r="O18" s="30"/>
      <c r="Q18" s="7"/>
    </row>
    <row r="19" spans="1:17" x14ac:dyDescent="0.3">
      <c r="A19" s="14" t="s">
        <v>106</v>
      </c>
      <c r="B19" s="6" t="s">
        <v>84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30"/>
      <c r="Q19" s="7"/>
    </row>
    <row r="20" spans="1:17" x14ac:dyDescent="0.3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3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3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3">
      <c r="A23" s="6" t="s">
        <v>81</v>
      </c>
      <c r="B23" s="6"/>
      <c r="C23" s="15">
        <f>C11*0.1</f>
        <v>0</v>
      </c>
      <c r="D23" s="15">
        <f t="shared" ref="D23:N23" si="15">D11*0.1</f>
        <v>0</v>
      </c>
      <c r="E23" s="15">
        <f t="shared" si="15"/>
        <v>0</v>
      </c>
      <c r="F23" s="15">
        <f t="shared" si="15"/>
        <v>0</v>
      </c>
      <c r="G23" s="15">
        <f t="shared" si="15"/>
        <v>0</v>
      </c>
      <c r="H23" s="15">
        <f t="shared" si="15"/>
        <v>0</v>
      </c>
      <c r="I23" s="15">
        <f t="shared" si="15"/>
        <v>0</v>
      </c>
      <c r="J23" s="15">
        <f t="shared" si="15"/>
        <v>0</v>
      </c>
      <c r="K23" s="15">
        <f t="shared" si="15"/>
        <v>0</v>
      </c>
      <c r="L23" s="15">
        <f t="shared" si="15"/>
        <v>0</v>
      </c>
      <c r="M23" s="15">
        <f t="shared" si="15"/>
        <v>0</v>
      </c>
      <c r="N23" s="15">
        <f t="shared" si="15"/>
        <v>0</v>
      </c>
      <c r="O23" s="30"/>
      <c r="Q23" s="7"/>
    </row>
    <row r="24" spans="1:17" x14ac:dyDescent="0.3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3">
      <c r="A25" s="6" t="s">
        <v>27</v>
      </c>
      <c r="B25" s="6">
        <v>0</v>
      </c>
      <c r="C25" s="15">
        <f>B25-C23+C24</f>
        <v>0</v>
      </c>
      <c r="D25" s="15">
        <f t="shared" ref="D25:N25" si="16">C25-D23+D24</f>
        <v>0</v>
      </c>
      <c r="E25" s="15">
        <f t="shared" si="16"/>
        <v>0</v>
      </c>
      <c r="F25" s="15">
        <f t="shared" si="16"/>
        <v>0</v>
      </c>
      <c r="G25" s="15">
        <f t="shared" si="16"/>
        <v>0</v>
      </c>
      <c r="H25" s="15">
        <f t="shared" si="16"/>
        <v>0</v>
      </c>
      <c r="I25" s="15">
        <f t="shared" si="16"/>
        <v>0</v>
      </c>
      <c r="J25" s="15">
        <f t="shared" si="16"/>
        <v>0</v>
      </c>
      <c r="K25" s="15">
        <f t="shared" si="16"/>
        <v>0</v>
      </c>
      <c r="L25" s="15">
        <f t="shared" si="16"/>
        <v>0</v>
      </c>
      <c r="M25" s="15">
        <f t="shared" si="16"/>
        <v>0</v>
      </c>
      <c r="N25" s="15">
        <f t="shared" si="16"/>
        <v>0</v>
      </c>
      <c r="O25" s="30"/>
      <c r="Q25" s="7"/>
    </row>
    <row r="29" spans="1:17" x14ac:dyDescent="0.3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3">
      <c r="A30" s="59" t="s">
        <v>139</v>
      </c>
    </row>
    <row r="31" spans="1:17" x14ac:dyDescent="0.3">
      <c r="A31" t="s">
        <v>140</v>
      </c>
      <c r="C31" s="60">
        <f>C4*1+C5*1+C19*20</f>
        <v>0</v>
      </c>
      <c r="D31" s="60">
        <f t="shared" ref="D31:N31" si="17">D4*1+D5*1+D19*20</f>
        <v>0</v>
      </c>
      <c r="E31" s="60">
        <f t="shared" si="17"/>
        <v>0</v>
      </c>
      <c r="F31" s="60">
        <f t="shared" si="17"/>
        <v>0</v>
      </c>
      <c r="G31" s="60">
        <f t="shared" si="17"/>
        <v>0</v>
      </c>
      <c r="H31" s="60">
        <f t="shared" si="17"/>
        <v>0</v>
      </c>
      <c r="I31" s="60">
        <f t="shared" si="17"/>
        <v>0</v>
      </c>
      <c r="J31" s="60">
        <f t="shared" si="17"/>
        <v>0</v>
      </c>
      <c r="K31" s="60">
        <f t="shared" si="17"/>
        <v>0</v>
      </c>
      <c r="L31" s="60">
        <f t="shared" si="17"/>
        <v>0</v>
      </c>
      <c r="M31" s="60">
        <f t="shared" si="17"/>
        <v>0</v>
      </c>
      <c r="N31" s="60">
        <f t="shared" si="17"/>
        <v>0</v>
      </c>
    </row>
    <row r="32" spans="1:17" x14ac:dyDescent="0.3">
      <c r="A32" t="s">
        <v>141</v>
      </c>
      <c r="C32" s="61">
        <f>C31/500</f>
        <v>0</v>
      </c>
      <c r="D32" s="61">
        <f t="shared" ref="D32:N32" si="18">D31/500</f>
        <v>0</v>
      </c>
      <c r="E32" s="61">
        <f t="shared" si="18"/>
        <v>0</v>
      </c>
      <c r="F32" s="61">
        <f t="shared" si="18"/>
        <v>0</v>
      </c>
      <c r="G32" s="61">
        <f t="shared" si="18"/>
        <v>0</v>
      </c>
      <c r="H32" s="61">
        <f t="shared" si="18"/>
        <v>0</v>
      </c>
      <c r="I32" s="61">
        <f t="shared" si="18"/>
        <v>0</v>
      </c>
      <c r="J32" s="61">
        <f t="shared" si="18"/>
        <v>0</v>
      </c>
      <c r="K32" s="61">
        <f t="shared" si="18"/>
        <v>0</v>
      </c>
      <c r="L32" s="61">
        <f t="shared" si="18"/>
        <v>0</v>
      </c>
      <c r="M32" s="61">
        <f t="shared" si="18"/>
        <v>0</v>
      </c>
      <c r="N32" s="61">
        <f t="shared" si="18"/>
        <v>0</v>
      </c>
    </row>
    <row r="34" spans="1:14" x14ac:dyDescent="0.3">
      <c r="A34" s="59" t="s">
        <v>142</v>
      </c>
    </row>
    <row r="35" spans="1:14" x14ac:dyDescent="0.3">
      <c r="A35" t="s">
        <v>140</v>
      </c>
      <c r="C35" s="60">
        <f t="shared" ref="C35:N35" si="19">C10*1+C11*1+C24*10</f>
        <v>0</v>
      </c>
      <c r="D35" s="60">
        <f t="shared" si="19"/>
        <v>0</v>
      </c>
      <c r="E35" s="60">
        <f t="shared" si="19"/>
        <v>0</v>
      </c>
      <c r="F35" s="60">
        <f t="shared" si="19"/>
        <v>0</v>
      </c>
      <c r="G35" s="60">
        <f t="shared" si="19"/>
        <v>0</v>
      </c>
      <c r="H35" s="60">
        <f t="shared" si="19"/>
        <v>0</v>
      </c>
      <c r="I35" s="60">
        <f t="shared" si="19"/>
        <v>0</v>
      </c>
      <c r="J35" s="60">
        <f t="shared" si="19"/>
        <v>0</v>
      </c>
      <c r="K35" s="60">
        <f t="shared" si="19"/>
        <v>0</v>
      </c>
      <c r="L35" s="60">
        <f t="shared" si="19"/>
        <v>0</v>
      </c>
      <c r="M35" s="60">
        <f t="shared" si="19"/>
        <v>0</v>
      </c>
      <c r="N35" s="60">
        <f t="shared" si="19"/>
        <v>0</v>
      </c>
    </row>
    <row r="36" spans="1:14" x14ac:dyDescent="0.3">
      <c r="A36" t="s">
        <v>141</v>
      </c>
      <c r="C36" s="61">
        <f>(C35/500)</f>
        <v>0</v>
      </c>
      <c r="D36" s="61">
        <f t="shared" ref="D36:N36" si="20">(D35/500)</f>
        <v>0</v>
      </c>
      <c r="E36" s="61">
        <f t="shared" si="20"/>
        <v>0</v>
      </c>
      <c r="F36" s="61">
        <f t="shared" si="20"/>
        <v>0</v>
      </c>
      <c r="G36" s="61">
        <f t="shared" si="20"/>
        <v>0</v>
      </c>
      <c r="H36" s="61">
        <f t="shared" si="20"/>
        <v>0</v>
      </c>
      <c r="I36" s="61">
        <f t="shared" si="20"/>
        <v>0</v>
      </c>
      <c r="J36" s="61">
        <f t="shared" si="20"/>
        <v>0</v>
      </c>
      <c r="K36" s="61">
        <f t="shared" si="20"/>
        <v>0</v>
      </c>
      <c r="L36" s="61">
        <f t="shared" si="20"/>
        <v>0</v>
      </c>
      <c r="M36" s="61">
        <f t="shared" si="20"/>
        <v>0</v>
      </c>
      <c r="N36" s="61">
        <f t="shared" si="20"/>
        <v>0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tabSelected="1" topLeftCell="A4" zoomScale="80" zoomScaleNormal="80" workbookViewId="0">
      <selection activeCell="C26" sqref="C26:N26"/>
    </sheetView>
  </sheetViews>
  <sheetFormatPr defaultRowHeight="14.4" x14ac:dyDescent="0.3"/>
  <cols>
    <col min="1" max="1" width="38" customWidth="1"/>
    <col min="2" max="2" width="14.33203125" customWidth="1"/>
    <col min="3" max="14" width="14.5546875" customWidth="1"/>
    <col min="15" max="18" width="0" hidden="1" customWidth="1"/>
  </cols>
  <sheetData>
    <row r="1" spans="1:16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3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3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3">
      <c r="A4" s="6" t="s">
        <v>97</v>
      </c>
      <c r="B4" s="6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6" x14ac:dyDescent="0.3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3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3">
      <c r="A7" s="6" t="s">
        <v>63</v>
      </c>
      <c r="B7" s="6" t="s">
        <v>25</v>
      </c>
      <c r="C7" s="34">
        <v>250</v>
      </c>
      <c r="D7" s="34">
        <v>250</v>
      </c>
      <c r="E7" s="34">
        <v>200</v>
      </c>
      <c r="F7" s="34">
        <v>250</v>
      </c>
      <c r="G7" s="34">
        <v>250</v>
      </c>
      <c r="H7" s="34">
        <v>400</v>
      </c>
      <c r="I7" s="34">
        <v>250</v>
      </c>
      <c r="J7" s="34">
        <v>200</v>
      </c>
      <c r="K7" s="34">
        <v>250</v>
      </c>
      <c r="L7" s="34">
        <v>200</v>
      </c>
      <c r="M7" s="34">
        <v>250</v>
      </c>
      <c r="N7" s="34">
        <v>250</v>
      </c>
    </row>
    <row r="8" spans="1:16" x14ac:dyDescent="0.3">
      <c r="A8" s="6" t="s">
        <v>98</v>
      </c>
      <c r="B8" s="6" t="s">
        <v>60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31"/>
      <c r="P8" s="12"/>
    </row>
    <row r="9" spans="1:16" x14ac:dyDescent="0.3">
      <c r="A9" s="6" t="s">
        <v>99</v>
      </c>
      <c r="B9" s="6" t="s">
        <v>61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31"/>
      <c r="P9" s="12"/>
    </row>
    <row r="10" spans="1:16" x14ac:dyDescent="0.3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3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3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3">
      <c r="A13" s="6" t="s">
        <v>100</v>
      </c>
      <c r="B13" s="6" t="s">
        <v>58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1"/>
      <c r="P13" s="12"/>
    </row>
    <row r="14" spans="1:16" x14ac:dyDescent="0.3">
      <c r="O14" s="31"/>
      <c r="P14" s="12"/>
    </row>
    <row r="15" spans="1:16" x14ac:dyDescent="0.3">
      <c r="O15" s="31"/>
      <c r="P15" s="12"/>
    </row>
    <row r="16" spans="1:16" x14ac:dyDescent="0.3">
      <c r="O16" s="31"/>
      <c r="P16" s="12"/>
    </row>
    <row r="17" spans="1:29" x14ac:dyDescent="0.3">
      <c r="O17" s="31"/>
      <c r="P17" s="12"/>
    </row>
    <row r="18" spans="1:29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3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3">
      <c r="A20" s="6" t="s">
        <v>81</v>
      </c>
      <c r="B20" s="6" t="s">
        <v>25</v>
      </c>
      <c r="C20" s="15">
        <f>C4+C8</f>
        <v>0</v>
      </c>
      <c r="D20" s="15">
        <f t="shared" ref="D20:N20" si="0">D4+D8</f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5">
        <f t="shared" si="0"/>
        <v>0</v>
      </c>
      <c r="K20" s="15">
        <f t="shared" si="0"/>
        <v>0</v>
      </c>
      <c r="L20" s="15">
        <f t="shared" si="0"/>
        <v>0</v>
      </c>
      <c r="M20" s="15">
        <f t="shared" si="0"/>
        <v>0</v>
      </c>
      <c r="N20" s="15">
        <f t="shared" si="0"/>
        <v>0</v>
      </c>
      <c r="O20" s="31"/>
      <c r="P20" s="12"/>
    </row>
    <row r="21" spans="1:29" x14ac:dyDescent="0.3">
      <c r="A21" s="6" t="s">
        <v>101</v>
      </c>
      <c r="B21" s="6" t="s">
        <v>65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1"/>
      <c r="P21" s="12"/>
    </row>
    <row r="22" spans="1:29" x14ac:dyDescent="0.3">
      <c r="A22" s="6" t="s">
        <v>102</v>
      </c>
      <c r="B22" s="6" t="s">
        <v>61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3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3">
      <c r="A26" s="6" t="s">
        <v>81</v>
      </c>
      <c r="B26" s="6" t="s">
        <v>25</v>
      </c>
      <c r="C26" s="15">
        <f>C9+C13</f>
        <v>0</v>
      </c>
      <c r="D26" s="15">
        <f t="shared" ref="D26:N26" si="2">D9+D13</f>
        <v>0</v>
      </c>
      <c r="E26" s="15">
        <f t="shared" si="2"/>
        <v>0</v>
      </c>
      <c r="F26" s="15">
        <f t="shared" si="2"/>
        <v>0</v>
      </c>
      <c r="G26" s="15">
        <f t="shared" si="2"/>
        <v>0</v>
      </c>
      <c r="H26" s="15">
        <f t="shared" si="2"/>
        <v>0</v>
      </c>
      <c r="I26" s="15">
        <f t="shared" si="2"/>
        <v>0</v>
      </c>
      <c r="J26" s="15">
        <f t="shared" si="2"/>
        <v>0</v>
      </c>
      <c r="K26" s="15">
        <f t="shared" si="2"/>
        <v>0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31"/>
      <c r="P26" s="12"/>
    </row>
    <row r="27" spans="1:29" x14ac:dyDescent="0.3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3">
      <c r="A28" s="6" t="s">
        <v>104</v>
      </c>
      <c r="B28" s="6" t="s">
        <v>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1"/>
      <c r="P28" s="12"/>
    </row>
    <row r="29" spans="1:29" x14ac:dyDescent="0.3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3">
      <c r="O30" s="31"/>
      <c r="P30" s="12"/>
    </row>
    <row r="32" spans="1:29" x14ac:dyDescent="0.3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3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3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2" sqref="F12"/>
    </sheetView>
  </sheetViews>
  <sheetFormatPr defaultRowHeight="14.4" x14ac:dyDescent="0.3"/>
  <cols>
    <col min="1" max="1" width="20.44140625" customWidth="1"/>
    <col min="2" max="2" width="11.33203125" customWidth="1"/>
    <col min="5" max="5" width="26.5546875" bestFit="1" customWidth="1"/>
  </cols>
  <sheetData>
    <row r="1" spans="1:7" x14ac:dyDescent="0.3">
      <c r="A1" s="72" t="s">
        <v>85</v>
      </c>
      <c r="B1" s="73"/>
      <c r="E1" s="74" t="s">
        <v>129</v>
      </c>
      <c r="F1" s="75"/>
      <c r="G1" s="76"/>
    </row>
    <row r="2" spans="1:7" x14ac:dyDescent="0.3">
      <c r="A2" s="22"/>
      <c r="B2" s="23"/>
      <c r="E2" s="1"/>
      <c r="G2" s="2"/>
    </row>
    <row r="3" spans="1:7" x14ac:dyDescent="0.3">
      <c r="A3" s="24" t="s">
        <v>86</v>
      </c>
      <c r="B3" s="25">
        <f>SUM(Distribution!C4:N4,Distribution!C8:N9,Distribution!C13:N13)*DATA!S13</f>
        <v>0</v>
      </c>
      <c r="E3" s="57" t="s">
        <v>130</v>
      </c>
      <c r="G3" s="2"/>
    </row>
    <row r="4" spans="1:7" x14ac:dyDescent="0.3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</v>
      </c>
      <c r="G4" s="2"/>
    </row>
    <row r="5" spans="1:7" x14ac:dyDescent="0.3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0</v>
      </c>
      <c r="E5" s="1" t="s">
        <v>132</v>
      </c>
      <c r="F5" s="58">
        <f>MAX('Production Planning'!C32:N32)</f>
        <v>0</v>
      </c>
      <c r="G5" s="2"/>
    </row>
    <row r="6" spans="1:7" x14ac:dyDescent="0.3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/>
      </c>
      <c r="E6" s="1"/>
      <c r="G6" s="2"/>
    </row>
    <row r="7" spans="1:7" x14ac:dyDescent="0.3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12</v>
      </c>
      <c r="E7" s="57" t="s">
        <v>133</v>
      </c>
      <c r="G7" s="2"/>
    </row>
    <row r="8" spans="1:7" x14ac:dyDescent="0.3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3500</v>
      </c>
      <c r="G8" s="2"/>
    </row>
    <row r="9" spans="1:7" ht="15" thickBot="1" x14ac:dyDescent="0.35">
      <c r="A9" s="27" t="s">
        <v>91</v>
      </c>
      <c r="B9" s="28">
        <f>B3-B4-B5-B6-B7</f>
        <v>-12</v>
      </c>
      <c r="E9" s="1" t="s">
        <v>135</v>
      </c>
      <c r="F9" s="31">
        <f>MAX('Milk Transportation'!C7:N7,'Milk Transportation'!C15:N15)</f>
        <v>150</v>
      </c>
      <c r="G9" s="2"/>
    </row>
    <row r="10" spans="1:7" x14ac:dyDescent="0.3">
      <c r="E10" s="1"/>
      <c r="G10" s="2"/>
    </row>
    <row r="11" spans="1:7" x14ac:dyDescent="0.3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3">
      <c r="E12" s="1" t="s">
        <v>137</v>
      </c>
      <c r="F12">
        <f>MIN('Production Planning'!C6:N6,'Production Planning'!C12:N12)</f>
        <v>0</v>
      </c>
      <c r="G12" s="2"/>
    </row>
    <row r="13" spans="1:7" x14ac:dyDescent="0.3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.4" x14ac:dyDescent="0.3"/>
  <cols>
    <col min="1" max="1" width="105.21875" bestFit="1" customWidth="1"/>
    <col min="2" max="2" width="55.21875" customWidth="1"/>
  </cols>
  <sheetData>
    <row r="1" spans="1:2" x14ac:dyDescent="0.3">
      <c r="A1" s="32" t="s">
        <v>119</v>
      </c>
      <c r="B1" s="32" t="s">
        <v>120</v>
      </c>
    </row>
    <row r="2" spans="1:2" x14ac:dyDescent="0.3">
      <c r="A2" s="33" t="s">
        <v>121</v>
      </c>
      <c r="B2" s="33"/>
    </row>
    <row r="3" spans="1:2" x14ac:dyDescent="0.3">
      <c r="A3" s="33" t="s">
        <v>122</v>
      </c>
      <c r="B3" s="33"/>
    </row>
    <row r="4" spans="1:2" x14ac:dyDescent="0.3">
      <c r="A4" s="33" t="s">
        <v>123</v>
      </c>
      <c r="B4" s="33"/>
    </row>
    <row r="5" spans="1:2" x14ac:dyDescent="0.3">
      <c r="A5" s="33" t="s">
        <v>124</v>
      </c>
      <c r="B5" s="33"/>
    </row>
    <row r="6" spans="1:2" x14ac:dyDescent="0.3">
      <c r="A6" s="33" t="s">
        <v>125</v>
      </c>
      <c r="B6" s="33"/>
    </row>
    <row r="7" spans="1:2" x14ac:dyDescent="0.3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Tibo Geenen</cp:lastModifiedBy>
  <dcterms:created xsi:type="dcterms:W3CDTF">2017-10-31T09:18:15Z</dcterms:created>
  <dcterms:modified xsi:type="dcterms:W3CDTF">2020-05-11T15:27:32Z</dcterms:modified>
</cp:coreProperties>
</file>