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<sst xmlns="http://schemas.openxmlformats.org/spreadsheetml/2006/main" count="87" uniqueCount="35">
  <si>
    <t>Light Sensor Testing</t>
  </si>
  <si>
    <t>Duration:</t>
  </si>
  <si>
    <t>45 min</t>
  </si>
  <si>
    <t>Tester:</t>
  </si>
  <si>
    <t>RY</t>
  </si>
  <si>
    <t>Date:</t>
  </si>
  <si>
    <t>RED Can</t>
  </si>
  <si>
    <t>GREEN Can</t>
  </si>
  <si>
    <t>BLUE Can</t>
  </si>
  <si>
    <t>YELLOW Can</t>
  </si>
  <si>
    <t>Trials</t>
  </si>
  <si>
    <t>R</t>
  </si>
  <si>
    <t>G</t>
  </si>
  <si>
    <t>B</t>
  </si>
  <si>
    <t>Mean</t>
  </si>
  <si>
    <t>Norm. Mean</t>
  </si>
  <si>
    <t>Std Dev</t>
  </si>
  <si>
    <t>NORMAL DISTRIBUTIONS</t>
  </si>
  <si>
    <t>NORMDIST: The theoretical frequency based on a Gaussian distribution</t>
  </si>
  <si>
    <t>RED_R</t>
  </si>
  <si>
    <t>FREQUENCY</t>
  </si>
  <si>
    <t>NORMDIST</t>
  </si>
  <si>
    <t>MEAN</t>
  </si>
  <si>
    <t>STDEV</t>
  </si>
  <si>
    <t>RED_G</t>
  </si>
  <si>
    <t>RED_B</t>
  </si>
  <si>
    <t>GREEN_R</t>
  </si>
  <si>
    <t>GREEN_G</t>
  </si>
  <si>
    <t>GREEN_B</t>
  </si>
  <si>
    <t>BLUE_R</t>
  </si>
  <si>
    <t>BLUE_G</t>
  </si>
  <si>
    <t>BLUE_B</t>
  </si>
  <si>
    <t>YELLOW_R</t>
  </si>
  <si>
    <t>YELLOW_G</t>
  </si>
  <si>
    <t>YELLOW_B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</si>
</sst>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"/>
    <numFmt numFmtId="165" formatCode="0.000"/>
    <numFmt numFmtId="166" formatCode="0.00000000"/>
    <numFmt numFmtId="167" formatCode="0.0000"/>
    <numFmt numFmtId="168" formatCode="0.00000"/>
  </numFmts>
  <fonts count="8">
    <font>
      <sz val="10.0"/>
      <color rgb="FF000000"/>
      <name val="Arial"/>
    </font>
    <font>
      <b/>
      <sz val="12.0"/>
      <name val="Arial"/>
    </font>
    <font>
      <sz val="12.0"/>
      <name val="Arial"/>
    </font>
    <font>
      <name val="Arial"/>
    </font>
    <font/>
    <font>
      <sz val="12.0"/>
      <color rgb="FF000000"/>
      <name val="Arial"/>
    </font>
    <font>
      <sz val="12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1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4" fillId="0" fontId="4" numFmtId="0" xfId="0" applyBorder="1" applyFont="1"/>
    <xf borderId="2" fillId="0" fontId="4" numFmtId="0" xfId="0" applyBorder="1" applyFont="1"/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8" fillId="0" fontId="2" numFmtId="0" xfId="0" applyAlignment="1" applyBorder="1" applyFont="1">
      <alignment horizontal="right" vertical="bottom"/>
    </xf>
    <xf borderId="9" fillId="0" fontId="5" numFmtId="165" xfId="0" applyAlignment="1" applyBorder="1" applyFont="1" applyNumberFormat="1">
      <alignment horizontal="right" readingOrder="0" shrinkToFit="0" vertical="bottom" wrapText="0"/>
    </xf>
    <xf borderId="10" fillId="0" fontId="5" numFmtId="165" xfId="0" applyAlignment="1" applyBorder="1" applyFont="1" applyNumberFormat="1">
      <alignment horizontal="right" readingOrder="0" shrinkToFit="0" vertical="bottom" wrapText="0"/>
    </xf>
    <xf borderId="11" fillId="0" fontId="5" numFmtId="165" xfId="0" applyAlignment="1" applyBorder="1" applyFont="1" applyNumberFormat="1">
      <alignment horizontal="right" readingOrder="0" shrinkToFit="0" vertical="bottom" wrapText="0"/>
    </xf>
    <xf borderId="0" fillId="0" fontId="6" numFmtId="166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readingOrder="0" vertical="bottom"/>
    </xf>
    <xf borderId="12" fillId="0" fontId="2" numFmtId="0" xfId="0" applyAlignment="1" applyBorder="1" applyFont="1">
      <alignment horizontal="right" vertical="bottom"/>
    </xf>
    <xf borderId="13" fillId="0" fontId="5" numFmtId="165" xfId="0" applyAlignment="1" applyBorder="1" applyFont="1" applyNumberFormat="1">
      <alignment horizontal="right"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1" fillId="0" fontId="5" numFmtId="165" xfId="0" applyAlignment="1" applyBorder="1" applyFont="1" applyNumberFormat="1">
      <alignment horizontal="right" readingOrder="0" shrinkToFit="0" vertical="bottom" wrapText="0"/>
    </xf>
    <xf borderId="5" fillId="0" fontId="2" numFmtId="0" xfId="0" applyAlignment="1" applyBorder="1" applyFont="1">
      <alignment horizontal="right" vertical="bottom"/>
    </xf>
    <xf borderId="9" fillId="0" fontId="4" numFmtId="0" xfId="0" applyAlignment="1" applyBorder="1" applyFont="1">
      <alignment readingOrder="0"/>
    </xf>
    <xf borderId="9" fillId="0" fontId="4" numFmtId="165" xfId="0" applyBorder="1" applyFont="1" applyNumberFormat="1"/>
    <xf borderId="10" fillId="0" fontId="4" numFmtId="165" xfId="0" applyBorder="1" applyFont="1" applyNumberFormat="1"/>
    <xf borderId="11" fillId="0" fontId="4" numFmtId="165" xfId="0" applyBorder="1" applyFont="1" applyNumberFormat="1"/>
    <xf borderId="13" fillId="0" fontId="4" numFmtId="0" xfId="0" applyAlignment="1" applyBorder="1" applyFont="1">
      <alignment readingOrder="0"/>
    </xf>
    <xf borderId="13" fillId="0" fontId="4" numFmtId="165" xfId="0" applyBorder="1" applyFont="1" applyNumberFormat="1"/>
    <xf borderId="0" fillId="0" fontId="4" numFmtId="165" xfId="0" applyFont="1" applyNumberFormat="1"/>
    <xf borderId="1" fillId="0" fontId="4" numFmtId="165" xfId="0" applyBorder="1" applyFont="1" applyNumberFormat="1"/>
    <xf borderId="14" fillId="0" fontId="4" numFmtId="0" xfId="0" applyAlignment="1" applyBorder="1" applyFont="1">
      <alignment readingOrder="0"/>
    </xf>
    <xf borderId="14" fillId="0" fontId="4" numFmtId="165" xfId="0" applyBorder="1" applyFont="1" applyNumberFormat="1"/>
    <xf borderId="6" fillId="0" fontId="4" numFmtId="165" xfId="0" applyBorder="1" applyFont="1" applyNumberFormat="1"/>
    <xf borderId="7" fillId="0" fontId="4" numFmtId="165" xfId="0" applyBorder="1" applyFont="1" applyNumberFormat="1"/>
    <xf borderId="0" fillId="0" fontId="7" numFmtId="0" xfId="0" applyAlignment="1" applyFont="1">
      <alignment readingOrder="0"/>
    </xf>
    <xf borderId="0" fillId="0" fontId="7" numFmtId="0" xfId="0" applyFont="1"/>
    <xf borderId="0" fillId="0" fontId="4" numFmtId="0" xfId="0" applyAlignment="1" applyFont="1">
      <alignment readingOrder="0"/>
    </xf>
    <xf borderId="15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3" numFmtId="167" xfId="0" applyAlignment="1" applyFont="1" applyNumberFormat="1">
      <alignment horizontal="right" vertical="bottom"/>
    </xf>
    <xf borderId="0" fillId="0" fontId="4" numFmtId="168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10" fillId="0" fontId="4" numFmtId="165" xfId="0" applyAlignment="1" applyBorder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RED Can: R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Sheet1!$A$45:$A$53</c:f>
            </c:strRef>
          </c:cat>
          <c:val>
            <c:numRef>
              <c:f>Sheet1!$B$45:$B$53</c:f>
            </c:numRef>
          </c:val>
        </c:ser>
        <c:axId val="54863830"/>
        <c:axId val="146007689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Sheet1!$A$45:$A$53</c:f>
            </c:strRef>
          </c:cat>
          <c:val>
            <c:numRef>
              <c:f>Sheet1!$C$45:$C$53</c:f>
            </c:numRef>
          </c:val>
          <c:smooth val="0"/>
        </c:ser>
        <c:axId val="54863830"/>
        <c:axId val="146007689"/>
      </c:lineChart>
      <c:catAx>
        <c:axId val="548638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6007689"/>
      </c:catAx>
      <c:valAx>
        <c:axId val="146007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486383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RED Can: G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Sheet1!$G$45:$G$53</c:f>
            </c:strRef>
          </c:cat>
          <c:val>
            <c:numRef>
              <c:f>Sheet1!$H$45:$H$53</c:f>
            </c:numRef>
          </c:val>
        </c:ser>
        <c:axId val="1621068833"/>
        <c:axId val="1776618210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Sheet1!$G$45:$G$53</c:f>
            </c:strRef>
          </c:cat>
          <c:val>
            <c:numRef>
              <c:f>Sheet1!$I$45:$I$53</c:f>
            </c:numRef>
          </c:val>
          <c:smooth val="0"/>
        </c:ser>
        <c:axId val="1621068833"/>
        <c:axId val="1776618210"/>
      </c:lineChart>
      <c:catAx>
        <c:axId val="1621068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76618210"/>
      </c:catAx>
      <c:valAx>
        <c:axId val="1776618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21068833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RED Can: B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Sheet1!$M$45:$M$53</c:f>
            </c:strRef>
          </c:cat>
          <c:val>
            <c:numRef>
              <c:f>Sheet1!$N$45:$N$53</c:f>
            </c:numRef>
          </c:val>
        </c:ser>
        <c:axId val="922666732"/>
        <c:axId val="1880769184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Sheet1!$M$45:$M$53</c:f>
            </c:strRef>
          </c:cat>
          <c:val>
            <c:numRef>
              <c:f>Sheet1!$O$45:$O$53</c:f>
            </c:numRef>
          </c:val>
          <c:smooth val="0"/>
        </c:ser>
        <c:axId val="922666732"/>
        <c:axId val="1880769184"/>
      </c:lineChart>
      <c:catAx>
        <c:axId val="922666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80769184"/>
      </c:catAx>
      <c:valAx>
        <c:axId val="1880769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22666732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GREEN Can: G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Sheet1!$G$56:$G$64</c:f>
            </c:strRef>
          </c:cat>
          <c:val>
            <c:numRef>
              <c:f>Sheet1!$H$56:$H$64</c:f>
            </c:numRef>
          </c:val>
        </c:ser>
        <c:axId val="122160161"/>
        <c:axId val="953110428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Sheet1!$G$56:$G$64</c:f>
            </c:strRef>
          </c:cat>
          <c:val>
            <c:numRef>
              <c:f>Sheet1!$I$56:$I$64</c:f>
            </c:numRef>
          </c:val>
          <c:smooth val="0"/>
        </c:ser>
        <c:axId val="122160161"/>
        <c:axId val="953110428"/>
      </c:lineChart>
      <c:catAx>
        <c:axId val="122160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53110428"/>
      </c:catAx>
      <c:valAx>
        <c:axId val="953110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2160161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GREEN Can: B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Sheet1!$M$56:$M$64</c:f>
            </c:strRef>
          </c:cat>
          <c:val>
            <c:numRef>
              <c:f>Sheet1!$N$56:$N$64</c:f>
            </c:numRef>
          </c:val>
        </c:ser>
        <c:axId val="1385229386"/>
        <c:axId val="1080679936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Sheet1!$M$56:$M$64</c:f>
            </c:strRef>
          </c:cat>
          <c:val>
            <c:numRef>
              <c:f>Sheet1!$O$56:$O$64</c:f>
            </c:numRef>
          </c:val>
          <c:smooth val="0"/>
        </c:ser>
        <c:axId val="1385229386"/>
        <c:axId val="1080679936"/>
      </c:lineChart>
      <c:catAx>
        <c:axId val="1385229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80679936"/>
      </c:catAx>
      <c:valAx>
        <c:axId val="1080679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85229386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BLUE Can: R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Sheet1!$A$67:$A$76</c:f>
            </c:strRef>
          </c:cat>
          <c:val>
            <c:numRef>
              <c:f>Sheet1!$B$67:$B$76</c:f>
            </c:numRef>
          </c:val>
        </c:ser>
        <c:axId val="1929855485"/>
        <c:axId val="2122822445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Sheet1!$A$67:$A$76</c:f>
            </c:strRef>
          </c:cat>
          <c:val>
            <c:numRef>
              <c:f>Sheet1!$C$67:$C$76</c:f>
            </c:numRef>
          </c:val>
          <c:smooth val="0"/>
        </c:ser>
        <c:axId val="1929855485"/>
        <c:axId val="2122822445"/>
      </c:lineChart>
      <c:catAx>
        <c:axId val="1929855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22822445"/>
      </c:catAx>
      <c:valAx>
        <c:axId val="2122822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29855485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BLUE Can: G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Sheet1!$A$67:$A$75</c:f>
            </c:strRef>
          </c:cat>
          <c:val>
            <c:numRef>
              <c:f>Sheet1!$H$67:$H$76</c:f>
            </c:numRef>
          </c:val>
        </c:ser>
        <c:axId val="1408017647"/>
        <c:axId val="460447547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Sheet1!$A$67:$A$75</c:f>
            </c:strRef>
          </c:cat>
          <c:val>
            <c:numRef>
              <c:f>Sheet1!$I$67:$I$76</c:f>
            </c:numRef>
          </c:val>
          <c:smooth val="0"/>
        </c:ser>
        <c:axId val="1408017647"/>
        <c:axId val="460447547"/>
      </c:lineChart>
      <c:catAx>
        <c:axId val="1408017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60447547"/>
      </c:catAx>
      <c:valAx>
        <c:axId val="460447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08017647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BLUE Can: B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Sheet1!$M$67:$M$75</c:f>
            </c:strRef>
          </c:cat>
          <c:val>
            <c:numRef>
              <c:f>Sheet1!$N$67:$N$75</c:f>
            </c:numRef>
          </c:val>
        </c:ser>
        <c:axId val="1106211263"/>
        <c:axId val="995454878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Sheet1!$M$67:$M$75</c:f>
            </c:strRef>
          </c:cat>
          <c:val>
            <c:numRef>
              <c:f>Sheet1!$O$67:$O$75</c:f>
            </c:numRef>
          </c:val>
          <c:smooth val="0"/>
        </c:ser>
        <c:axId val="1106211263"/>
        <c:axId val="995454878"/>
      </c:lineChart>
      <c:catAx>
        <c:axId val="1106211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95454878"/>
      </c:catAx>
      <c:valAx>
        <c:axId val="995454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06211263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YELLOW Can: R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Sheet1!$A$78:$A$86</c:f>
            </c:strRef>
          </c:cat>
          <c:val>
            <c:numRef>
              <c:f>Sheet1!$B$78:$B$86</c:f>
            </c:numRef>
          </c:val>
        </c:ser>
        <c:axId val="1055815393"/>
        <c:axId val="592398585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Sheet1!$A$78:$A$86</c:f>
            </c:strRef>
          </c:cat>
          <c:val>
            <c:numRef>
              <c:f>Sheet1!$C$78:$C$86</c:f>
            </c:numRef>
          </c:val>
          <c:smooth val="0"/>
        </c:ser>
        <c:axId val="1055815393"/>
        <c:axId val="592398585"/>
      </c:lineChart>
      <c:catAx>
        <c:axId val="1055815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92398585"/>
      </c:catAx>
      <c:valAx>
        <c:axId val="592398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55815393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YELLOW Can: G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Sheet1!$G$78:$G$86</c:f>
            </c:strRef>
          </c:cat>
          <c:val>
            <c:numRef>
              <c:f>Sheet1!$H$78:$H$86</c:f>
            </c:numRef>
          </c:val>
        </c:ser>
        <c:axId val="1134206485"/>
        <c:axId val="2095627743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Sheet1!$G$78:$G$86</c:f>
            </c:strRef>
          </c:cat>
          <c:val>
            <c:numRef>
              <c:f>Sheet1!$I$78:$I$86</c:f>
            </c:numRef>
          </c:val>
          <c:smooth val="0"/>
        </c:ser>
        <c:axId val="1134206485"/>
        <c:axId val="2095627743"/>
      </c:lineChart>
      <c:catAx>
        <c:axId val="1134206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95627743"/>
      </c:catAx>
      <c:valAx>
        <c:axId val="20956277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34206485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YELLOW Can: B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Sheet1!$M$78:$M$86</c:f>
            </c:strRef>
          </c:cat>
          <c:val>
            <c:numRef>
              <c:f>Sheet1!$N$78:$N$86</c:f>
            </c:numRef>
          </c:val>
        </c:ser>
        <c:axId val="439335559"/>
        <c:axId val="2104812400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Sheet1!$M$78:$M$86</c:f>
            </c:strRef>
          </c:cat>
          <c:val>
            <c:numRef>
              <c:f>Sheet1!$O$78:$O$86</c:f>
            </c:numRef>
          </c:val>
          <c:smooth val="0"/>
        </c:ser>
        <c:axId val="439335559"/>
        <c:axId val="2104812400"/>
      </c:lineChart>
      <c:catAx>
        <c:axId val="439335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04812400"/>
      </c:catAx>
      <c:valAx>
        <c:axId val="2104812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39335559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GREEN Can: R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Sheet1!$A$56:$A$64</c:f>
            </c:strRef>
          </c:cat>
          <c:val>
            <c:numRef>
              <c:f>Sheet1!$B$56:$B$64</c:f>
            </c:numRef>
          </c:val>
        </c:ser>
        <c:axId val="229910776"/>
        <c:axId val="1343323863"/>
      </c:barChart>
      <c:lineChart>
        <c:varyColors val="0"/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Sheet1!$A$56:$A$64</c:f>
            </c:strRef>
          </c:cat>
          <c:val>
            <c:numRef>
              <c:f>Sheet1!$C$56:$C$64</c:f>
            </c:numRef>
          </c:val>
          <c:smooth val="0"/>
        </c:ser>
        <c:axId val="229910776"/>
        <c:axId val="1343323863"/>
      </c:lineChart>
      <c:catAx>
        <c:axId val="229910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Intensity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43323863"/>
      </c:catAx>
      <c:valAx>
        <c:axId val="13433238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2991077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13</xdr:col>
      <xdr:colOff>85725</xdr:colOff>
      <xdr:row>0</xdr:row>
      <xdr:rowOff>219075</xdr:rowOff>
    </xdr:from>
    <xdr:ext cx="5676900" cy="3514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57150</xdr:colOff>
      <xdr:row>17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57150</xdr:colOff>
      <xdr:row>0</xdr:row>
      <xdr:rowOff>219075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219075</xdr:colOff>
      <xdr:row>33</xdr:row>
      <xdr:rowOff>190500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23</xdr:col>
      <xdr:colOff>476250</xdr:colOff>
      <xdr:row>33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209550</xdr:colOff>
      <xdr:row>49</xdr:row>
      <xdr:rowOff>9525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23</xdr:col>
      <xdr:colOff>447675</xdr:colOff>
      <xdr:row>49</xdr:row>
      <xdr:rowOff>28575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17</xdr:col>
      <xdr:colOff>200025</xdr:colOff>
      <xdr:row>67</xdr:row>
      <xdr:rowOff>76200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23</xdr:col>
      <xdr:colOff>447675</xdr:colOff>
      <xdr:row>67</xdr:row>
      <xdr:rowOff>142875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17</xdr:col>
      <xdr:colOff>200025</xdr:colOff>
      <xdr:row>86</xdr:row>
      <xdr:rowOff>19050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23</xdr:col>
      <xdr:colOff>476250</xdr:colOff>
      <xdr:row>86</xdr:row>
      <xdr:rowOff>9525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19</xdr:col>
      <xdr:colOff>133350</xdr:colOff>
      <xdr:row>17</xdr:row>
      <xdr:rowOff>123825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4">
        <v>43536.0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4">
      <c r="A4" s="6"/>
      <c r="B4" s="7" t="s">
        <v>6</v>
      </c>
      <c r="C4" s="8"/>
      <c r="D4" s="9"/>
      <c r="E4" s="7" t="s">
        <v>7</v>
      </c>
      <c r="F4" s="8"/>
      <c r="G4" s="9"/>
      <c r="H4" s="7" t="s">
        <v>8</v>
      </c>
      <c r="I4" s="8"/>
      <c r="J4" s="9"/>
      <c r="K4" s="7" t="s">
        <v>9</v>
      </c>
      <c r="L4" s="8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1" t="s">
        <v>10</v>
      </c>
      <c r="B5" s="12" t="s">
        <v>11</v>
      </c>
      <c r="C5" s="12" t="s">
        <v>12</v>
      </c>
      <c r="D5" s="13" t="s">
        <v>13</v>
      </c>
      <c r="E5" s="12" t="s">
        <v>11</v>
      </c>
      <c r="F5" s="12" t="s">
        <v>12</v>
      </c>
      <c r="G5" s="13" t="s">
        <v>13</v>
      </c>
      <c r="H5" s="12" t="s">
        <v>11</v>
      </c>
      <c r="I5" s="12" t="s">
        <v>12</v>
      </c>
      <c r="J5" s="13" t="s">
        <v>13</v>
      </c>
      <c r="K5" s="12" t="s">
        <v>11</v>
      </c>
      <c r="L5" s="12" t="s">
        <v>12</v>
      </c>
      <c r="M5" s="13" t="s">
        <v>13</v>
      </c>
      <c r="N5" s="10"/>
      <c r="O5" s="14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15">
        <v>1.0</v>
      </c>
      <c r="B6" s="16">
        <v>0.214706</v>
      </c>
      <c r="C6" s="17">
        <v>0.029412</v>
      </c>
      <c r="D6" s="18">
        <v>0.022549</v>
      </c>
      <c r="E6" s="17">
        <v>0.023529</v>
      </c>
      <c r="F6" s="17">
        <v>0.103922</v>
      </c>
      <c r="G6" s="18">
        <v>0.035294</v>
      </c>
      <c r="H6" s="17">
        <v>0.053922</v>
      </c>
      <c r="I6" s="17">
        <v>0.116667</v>
      </c>
      <c r="J6" s="18">
        <v>0.243137</v>
      </c>
      <c r="K6" s="17">
        <v>0.173529</v>
      </c>
      <c r="L6" s="17">
        <v>0.077451</v>
      </c>
      <c r="M6" s="18">
        <v>0.035294</v>
      </c>
      <c r="N6" s="19"/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>
      <c r="A7" s="21">
        <v>2.0</v>
      </c>
      <c r="B7" s="22">
        <v>0.212745</v>
      </c>
      <c r="C7" s="23">
        <v>0.028431</v>
      </c>
      <c r="D7" s="24">
        <v>0.021569</v>
      </c>
      <c r="E7" s="23">
        <v>0.023529</v>
      </c>
      <c r="F7" s="23">
        <v>0.103922</v>
      </c>
      <c r="G7" s="24">
        <v>0.035294</v>
      </c>
      <c r="H7" s="23">
        <v>0.053922</v>
      </c>
      <c r="I7" s="23">
        <v>0.116667</v>
      </c>
      <c r="J7" s="24">
        <v>0.243137</v>
      </c>
      <c r="K7" s="23">
        <v>0.173529</v>
      </c>
      <c r="L7" s="23">
        <v>0.076471</v>
      </c>
      <c r="M7" s="24">
        <v>0.035294</v>
      </c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>
      <c r="A8" s="21">
        <v>3.0</v>
      </c>
      <c r="B8" s="22">
        <v>0.215686</v>
      </c>
      <c r="C8" s="23">
        <v>0.030392</v>
      </c>
      <c r="D8" s="24">
        <v>0.023529</v>
      </c>
      <c r="E8" s="23">
        <v>0.022549</v>
      </c>
      <c r="F8" s="23">
        <v>0.103922</v>
      </c>
      <c r="G8" s="24">
        <v>0.035294</v>
      </c>
      <c r="H8" s="23">
        <v>0.051961</v>
      </c>
      <c r="I8" s="23">
        <v>0.116667</v>
      </c>
      <c r="J8" s="24">
        <v>0.242157</v>
      </c>
      <c r="K8" s="23">
        <v>0.173529</v>
      </c>
      <c r="L8" s="23">
        <v>0.076471</v>
      </c>
      <c r="M8" s="24">
        <v>0.034314</v>
      </c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>
      <c r="A9" s="21">
        <v>4.0</v>
      </c>
      <c r="B9" s="22">
        <v>0.213725</v>
      </c>
      <c r="C9" s="23">
        <v>0.028431</v>
      </c>
      <c r="D9" s="24">
        <v>0.021569</v>
      </c>
      <c r="E9" s="23">
        <v>0.022549</v>
      </c>
      <c r="F9" s="23">
        <v>0.103922</v>
      </c>
      <c r="G9" s="24">
        <v>0.034314</v>
      </c>
      <c r="H9" s="23">
        <v>0.052941</v>
      </c>
      <c r="I9" s="23">
        <v>0.117647</v>
      </c>
      <c r="J9" s="24">
        <v>0.242157</v>
      </c>
      <c r="K9" s="23">
        <v>0.173529</v>
      </c>
      <c r="L9" s="23">
        <v>0.077451</v>
      </c>
      <c r="M9" s="24">
        <v>0.034314</v>
      </c>
      <c r="N9" s="19"/>
      <c r="O9" s="2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>
      <c r="A10" s="21">
        <v>5.0</v>
      </c>
      <c r="B10" s="22">
        <v>0.213725</v>
      </c>
      <c r="C10" s="23">
        <v>0.029412</v>
      </c>
      <c r="D10" s="24">
        <v>0.022549</v>
      </c>
      <c r="E10" s="23">
        <v>0.022549</v>
      </c>
      <c r="F10" s="23">
        <v>0.102941</v>
      </c>
      <c r="G10" s="24">
        <v>0.033333</v>
      </c>
      <c r="H10" s="23">
        <v>0.053922</v>
      </c>
      <c r="I10" s="23">
        <v>0.116667</v>
      </c>
      <c r="J10" s="24">
        <v>0.243137</v>
      </c>
      <c r="K10" s="23">
        <v>0.173529</v>
      </c>
      <c r="L10" s="23">
        <v>0.077451</v>
      </c>
      <c r="M10" s="24">
        <v>0.035294</v>
      </c>
      <c r="N10" s="19"/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>
      <c r="A11" s="21">
        <v>6.0</v>
      </c>
      <c r="B11" s="22">
        <v>0.215686</v>
      </c>
      <c r="C11" s="23">
        <v>0.029412</v>
      </c>
      <c r="D11" s="24">
        <v>0.023529</v>
      </c>
      <c r="E11" s="23">
        <v>0.023529</v>
      </c>
      <c r="F11" s="23">
        <v>0.103922</v>
      </c>
      <c r="G11" s="24">
        <v>0.034314</v>
      </c>
      <c r="H11" s="23">
        <v>0.053922</v>
      </c>
      <c r="I11" s="23">
        <v>0.116667</v>
      </c>
      <c r="J11" s="24">
        <v>0.243137</v>
      </c>
      <c r="K11" s="23">
        <v>0.17451</v>
      </c>
      <c r="L11" s="23">
        <v>0.077451</v>
      </c>
      <c r="M11" s="24">
        <v>0.035294</v>
      </c>
      <c r="N11" s="19"/>
      <c r="O11" s="20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>
      <c r="A12" s="21">
        <v>7.0</v>
      </c>
      <c r="B12" s="22">
        <v>0.215686</v>
      </c>
      <c r="C12" s="23">
        <v>0.029412</v>
      </c>
      <c r="D12" s="24">
        <v>0.022549</v>
      </c>
      <c r="E12" s="23">
        <v>0.023529</v>
      </c>
      <c r="F12" s="23">
        <v>0.103922</v>
      </c>
      <c r="G12" s="24">
        <v>0.033333</v>
      </c>
      <c r="H12" s="23">
        <v>0.052941</v>
      </c>
      <c r="I12" s="23">
        <v>0.115686</v>
      </c>
      <c r="J12" s="24">
        <v>0.242157</v>
      </c>
      <c r="K12" s="23">
        <v>0.17451</v>
      </c>
      <c r="L12" s="23">
        <v>0.076471</v>
      </c>
      <c r="M12" s="24">
        <v>0.034314</v>
      </c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>
      <c r="A13" s="21">
        <v>8.0</v>
      </c>
      <c r="B13" s="22">
        <v>0.215686</v>
      </c>
      <c r="C13" s="23">
        <v>0.029412</v>
      </c>
      <c r="D13" s="24">
        <v>0.023529</v>
      </c>
      <c r="E13" s="23">
        <v>0.023529</v>
      </c>
      <c r="F13" s="23">
        <v>0.103922</v>
      </c>
      <c r="G13" s="24">
        <v>0.034314</v>
      </c>
      <c r="H13" s="23">
        <v>0.052941</v>
      </c>
      <c r="I13" s="23">
        <v>0.116667</v>
      </c>
      <c r="J13" s="24">
        <v>0.243137</v>
      </c>
      <c r="K13" s="23">
        <v>0.17451</v>
      </c>
      <c r="L13" s="23">
        <v>0.076471</v>
      </c>
      <c r="M13" s="24">
        <v>0.035294</v>
      </c>
      <c r="N13" s="19"/>
      <c r="O13" s="2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>
      <c r="A14" s="21">
        <v>9.0</v>
      </c>
      <c r="B14" s="22">
        <v>0.215686</v>
      </c>
      <c r="C14" s="23">
        <v>0.029412</v>
      </c>
      <c r="D14" s="24">
        <v>0.022549</v>
      </c>
      <c r="E14" s="23">
        <v>0.023529</v>
      </c>
      <c r="F14" s="23">
        <v>0.103922</v>
      </c>
      <c r="G14" s="24">
        <v>0.034314</v>
      </c>
      <c r="H14" s="23">
        <v>0.051961</v>
      </c>
      <c r="I14" s="23">
        <v>0.115686</v>
      </c>
      <c r="J14" s="24">
        <v>0.242157</v>
      </c>
      <c r="K14" s="23">
        <v>0.17451</v>
      </c>
      <c r="L14" s="23">
        <v>0.077451</v>
      </c>
      <c r="M14" s="24">
        <v>0.035294</v>
      </c>
      <c r="N14" s="19"/>
      <c r="O14" s="20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>
      <c r="A15" s="21">
        <v>10.0</v>
      </c>
      <c r="B15" s="22">
        <v>0.216667</v>
      </c>
      <c r="C15" s="23">
        <v>0.029412</v>
      </c>
      <c r="D15" s="24">
        <v>0.023529</v>
      </c>
      <c r="E15" s="23">
        <v>0.023529</v>
      </c>
      <c r="F15" s="23">
        <v>0.103922</v>
      </c>
      <c r="G15" s="24">
        <v>0.035294</v>
      </c>
      <c r="H15" s="23">
        <v>0.052941</v>
      </c>
      <c r="I15" s="23">
        <v>0.115686</v>
      </c>
      <c r="J15" s="24">
        <v>0.242157</v>
      </c>
      <c r="K15" s="23">
        <v>0.173529</v>
      </c>
      <c r="L15" s="23">
        <v>0.076471</v>
      </c>
      <c r="M15" s="24">
        <v>0.035294</v>
      </c>
      <c r="N15" s="19"/>
      <c r="O15" s="20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>
      <c r="A16" s="21">
        <v>11.0</v>
      </c>
      <c r="B16" s="22">
        <v>0.216667</v>
      </c>
      <c r="C16" s="23">
        <v>0.029412</v>
      </c>
      <c r="D16" s="24">
        <v>0.023529</v>
      </c>
      <c r="E16" s="23">
        <v>0.023529</v>
      </c>
      <c r="F16" s="23">
        <v>0.103922</v>
      </c>
      <c r="G16" s="24">
        <v>0.034314</v>
      </c>
      <c r="H16" s="23">
        <v>0.051961</v>
      </c>
      <c r="I16" s="23">
        <v>0.115686</v>
      </c>
      <c r="J16" s="24">
        <v>0.241176</v>
      </c>
      <c r="K16" s="23">
        <v>0.17549</v>
      </c>
      <c r="L16" s="23">
        <v>0.078431</v>
      </c>
      <c r="M16" s="24">
        <v>0.035294</v>
      </c>
      <c r="O16" s="20"/>
    </row>
    <row r="17">
      <c r="A17" s="21">
        <v>12.0</v>
      </c>
      <c r="B17" s="22">
        <v>0.216667</v>
      </c>
      <c r="C17" s="23">
        <v>0.029412</v>
      </c>
      <c r="D17" s="24">
        <v>0.022549</v>
      </c>
      <c r="E17" s="23">
        <v>0.02451</v>
      </c>
      <c r="F17" s="23">
        <v>0.104902</v>
      </c>
      <c r="G17" s="24">
        <v>0.035294</v>
      </c>
      <c r="H17" s="23">
        <v>0.051961</v>
      </c>
      <c r="I17" s="23">
        <v>0.115686</v>
      </c>
      <c r="J17" s="24">
        <v>0.241176</v>
      </c>
      <c r="K17" s="23">
        <v>0.17549</v>
      </c>
      <c r="L17" s="23">
        <v>0.077451</v>
      </c>
      <c r="M17" s="24">
        <v>0.036275</v>
      </c>
      <c r="O17" s="20"/>
    </row>
    <row r="18">
      <c r="A18" s="21">
        <v>13.0</v>
      </c>
      <c r="B18" s="22">
        <v>0.216667</v>
      </c>
      <c r="C18" s="23">
        <v>0.029412</v>
      </c>
      <c r="D18" s="24">
        <v>0.022549</v>
      </c>
      <c r="E18" s="23">
        <v>0.02451</v>
      </c>
      <c r="F18" s="23">
        <v>0.104902</v>
      </c>
      <c r="G18" s="24">
        <v>0.034314</v>
      </c>
      <c r="H18" s="23">
        <v>0.051961</v>
      </c>
      <c r="I18" s="23">
        <v>0.115686</v>
      </c>
      <c r="J18" s="24">
        <v>0.241176</v>
      </c>
      <c r="K18" s="23">
        <v>0.17549</v>
      </c>
      <c r="L18" s="23">
        <v>0.077451</v>
      </c>
      <c r="M18" s="24">
        <v>0.035294</v>
      </c>
      <c r="O18" s="20"/>
    </row>
    <row r="19">
      <c r="A19" s="21">
        <v>14.0</v>
      </c>
      <c r="B19" s="22">
        <v>0.217647</v>
      </c>
      <c r="C19" s="23">
        <v>0.029412</v>
      </c>
      <c r="D19" s="24">
        <v>0.023529</v>
      </c>
      <c r="E19" s="23">
        <v>0.022549</v>
      </c>
      <c r="F19" s="23">
        <v>0.103922</v>
      </c>
      <c r="G19" s="24">
        <v>0.031373</v>
      </c>
      <c r="H19" s="23">
        <v>0.051961</v>
      </c>
      <c r="I19" s="23">
        <v>0.115686</v>
      </c>
      <c r="J19" s="24">
        <v>0.240196</v>
      </c>
      <c r="K19" s="23">
        <v>0.17549</v>
      </c>
      <c r="L19" s="23">
        <v>0.078431</v>
      </c>
      <c r="M19" s="24">
        <v>0.036275</v>
      </c>
      <c r="O19" s="20"/>
    </row>
    <row r="20">
      <c r="A20" s="21">
        <v>15.0</v>
      </c>
      <c r="B20" s="22">
        <v>0.217647</v>
      </c>
      <c r="C20" s="23">
        <v>0.030392</v>
      </c>
      <c r="D20" s="24">
        <v>0.02451</v>
      </c>
      <c r="E20" s="23">
        <v>0.022549</v>
      </c>
      <c r="F20" s="23">
        <v>0.103922</v>
      </c>
      <c r="G20" s="24">
        <v>0.031373</v>
      </c>
      <c r="H20" s="23">
        <v>0.051961</v>
      </c>
      <c r="I20" s="23">
        <v>0.114706</v>
      </c>
      <c r="J20" s="24">
        <v>0.240196</v>
      </c>
      <c r="K20" s="23">
        <v>0.17451</v>
      </c>
      <c r="L20" s="23">
        <v>0.077451</v>
      </c>
      <c r="M20" s="24">
        <v>0.035294</v>
      </c>
      <c r="O20" s="20"/>
    </row>
    <row r="21">
      <c r="A21" s="21">
        <v>16.0</v>
      </c>
      <c r="B21" s="22">
        <v>0.218627</v>
      </c>
      <c r="C21" s="23">
        <v>0.030392</v>
      </c>
      <c r="D21" s="24">
        <v>0.023529</v>
      </c>
      <c r="E21" s="23">
        <v>0.023529</v>
      </c>
      <c r="F21" s="23">
        <v>0.104902</v>
      </c>
      <c r="G21" s="24">
        <v>0.032353</v>
      </c>
      <c r="H21" s="23">
        <v>0.051961</v>
      </c>
      <c r="I21" s="23">
        <v>0.114706</v>
      </c>
      <c r="J21" s="24">
        <v>0.240196</v>
      </c>
      <c r="K21" s="23">
        <v>0.17451</v>
      </c>
      <c r="L21" s="23">
        <v>0.077451</v>
      </c>
      <c r="M21" s="24">
        <v>0.034314</v>
      </c>
      <c r="O21" s="20"/>
    </row>
    <row r="22">
      <c r="A22" s="21">
        <v>17.0</v>
      </c>
      <c r="B22" s="22">
        <v>0.219608</v>
      </c>
      <c r="C22" s="23">
        <v>0.029412</v>
      </c>
      <c r="D22" s="24">
        <v>0.023529</v>
      </c>
      <c r="E22" s="23">
        <v>0.022549</v>
      </c>
      <c r="F22" s="23">
        <v>0.103922</v>
      </c>
      <c r="G22" s="24">
        <v>0.032353</v>
      </c>
      <c r="H22" s="23">
        <v>0.052941</v>
      </c>
      <c r="I22" s="23">
        <v>0.115686</v>
      </c>
      <c r="J22" s="24">
        <v>0.240196</v>
      </c>
      <c r="K22" s="23">
        <v>0.17549</v>
      </c>
      <c r="L22" s="23">
        <v>0.078431</v>
      </c>
      <c r="M22" s="24">
        <v>0.035294</v>
      </c>
      <c r="O22" s="20"/>
    </row>
    <row r="23">
      <c r="A23" s="21">
        <v>18.0</v>
      </c>
      <c r="B23" s="22">
        <v>0.219608</v>
      </c>
      <c r="C23" s="23">
        <v>0.030392</v>
      </c>
      <c r="D23" s="24">
        <v>0.023529</v>
      </c>
      <c r="E23" s="23">
        <v>0.023529</v>
      </c>
      <c r="F23" s="23">
        <v>0.104902</v>
      </c>
      <c r="G23" s="24">
        <v>0.032353</v>
      </c>
      <c r="H23" s="23">
        <v>0.052941</v>
      </c>
      <c r="I23" s="23">
        <v>0.114706</v>
      </c>
      <c r="J23" s="24">
        <v>0.240196</v>
      </c>
      <c r="K23" s="23">
        <v>0.17451</v>
      </c>
      <c r="L23" s="23">
        <v>0.078431</v>
      </c>
      <c r="M23" s="24">
        <v>0.035294</v>
      </c>
      <c r="O23" s="20"/>
    </row>
    <row r="24">
      <c r="A24" s="21">
        <v>19.0</v>
      </c>
      <c r="B24" s="22">
        <v>0.217647</v>
      </c>
      <c r="C24" s="23">
        <v>0.029412</v>
      </c>
      <c r="D24" s="24">
        <v>0.022549</v>
      </c>
      <c r="E24" s="23">
        <v>0.023529</v>
      </c>
      <c r="F24" s="23">
        <v>0.104902</v>
      </c>
      <c r="G24" s="24">
        <v>0.033333</v>
      </c>
      <c r="H24" s="23">
        <v>0.051961</v>
      </c>
      <c r="I24" s="23">
        <v>0.114706</v>
      </c>
      <c r="J24" s="24">
        <v>0.240196</v>
      </c>
      <c r="K24" s="23">
        <v>0.17549</v>
      </c>
      <c r="L24" s="23">
        <v>0.079412</v>
      </c>
      <c r="M24" s="24">
        <v>0.036275</v>
      </c>
      <c r="O24" s="20"/>
    </row>
    <row r="25">
      <c r="A25" s="21">
        <v>20.0</v>
      </c>
      <c r="B25" s="22">
        <v>0.219608</v>
      </c>
      <c r="C25" s="23">
        <v>0.030392</v>
      </c>
      <c r="D25" s="24">
        <v>0.023529</v>
      </c>
      <c r="E25" s="23">
        <v>0.022549</v>
      </c>
      <c r="F25" s="23">
        <v>0.103922</v>
      </c>
      <c r="G25" s="24">
        <v>0.032353</v>
      </c>
      <c r="H25" s="23">
        <v>0.051961</v>
      </c>
      <c r="I25" s="23">
        <v>0.114706</v>
      </c>
      <c r="J25" s="24">
        <v>0.240196</v>
      </c>
      <c r="K25" s="23">
        <v>0.17549</v>
      </c>
      <c r="L25" s="23">
        <v>0.079412</v>
      </c>
      <c r="M25" s="24">
        <v>0.036275</v>
      </c>
      <c r="O25" s="20"/>
    </row>
    <row r="26">
      <c r="A26" s="21">
        <v>21.0</v>
      </c>
      <c r="B26" s="22">
        <v>0.218627</v>
      </c>
      <c r="C26" s="23">
        <v>0.029412</v>
      </c>
      <c r="D26" s="24">
        <v>0.021569</v>
      </c>
      <c r="E26" s="23">
        <v>0.023529</v>
      </c>
      <c r="F26" s="23">
        <v>0.104902</v>
      </c>
      <c r="G26" s="24">
        <v>0.031373</v>
      </c>
      <c r="H26" s="23">
        <v>0.051961</v>
      </c>
      <c r="I26" s="23">
        <v>0.115686</v>
      </c>
      <c r="J26" s="24">
        <v>0.240196</v>
      </c>
      <c r="K26" s="23">
        <v>0.17549</v>
      </c>
      <c r="L26" s="23">
        <v>0.079412</v>
      </c>
      <c r="M26" s="24">
        <v>0.035294</v>
      </c>
      <c r="O26" s="20"/>
    </row>
    <row r="27">
      <c r="A27" s="21">
        <v>22.0</v>
      </c>
      <c r="B27" s="22">
        <v>0.219608</v>
      </c>
      <c r="C27" s="23">
        <v>0.029412</v>
      </c>
      <c r="D27" s="24">
        <v>0.022549</v>
      </c>
      <c r="E27" s="23">
        <v>0.022549</v>
      </c>
      <c r="F27" s="23">
        <v>0.103922</v>
      </c>
      <c r="G27" s="24">
        <v>0.031373</v>
      </c>
      <c r="H27" s="23">
        <v>0.052941</v>
      </c>
      <c r="I27" s="23">
        <v>0.114706</v>
      </c>
      <c r="J27" s="24">
        <v>0.240196</v>
      </c>
      <c r="K27" s="23">
        <v>0.17549</v>
      </c>
      <c r="L27" s="23">
        <v>0.079412</v>
      </c>
      <c r="M27" s="24">
        <v>0.035294</v>
      </c>
      <c r="O27" s="20"/>
    </row>
    <row r="28">
      <c r="A28" s="21">
        <v>23.0</v>
      </c>
      <c r="B28" s="22">
        <v>0.219608</v>
      </c>
      <c r="C28" s="23">
        <v>0.030392</v>
      </c>
      <c r="D28" s="24">
        <v>0.023529</v>
      </c>
      <c r="E28" s="23">
        <v>0.020588</v>
      </c>
      <c r="F28" s="23">
        <v>0.101961</v>
      </c>
      <c r="G28" s="24">
        <v>0.029412</v>
      </c>
      <c r="H28" s="23">
        <v>0.052941</v>
      </c>
      <c r="I28" s="23">
        <v>0.115686</v>
      </c>
      <c r="J28" s="24">
        <v>0.240196</v>
      </c>
      <c r="K28" s="23">
        <v>0.17549</v>
      </c>
      <c r="L28" s="23">
        <v>0.079412</v>
      </c>
      <c r="M28" s="24">
        <v>0.035294</v>
      </c>
      <c r="O28" s="20"/>
    </row>
    <row r="29">
      <c r="A29" s="21">
        <v>24.0</v>
      </c>
      <c r="B29" s="22">
        <v>0.219608</v>
      </c>
      <c r="C29" s="23">
        <v>0.030392</v>
      </c>
      <c r="D29" s="24">
        <v>0.022549</v>
      </c>
      <c r="E29" s="23">
        <v>0.021569</v>
      </c>
      <c r="F29" s="23">
        <v>0.1</v>
      </c>
      <c r="G29" s="24">
        <v>0.029412</v>
      </c>
      <c r="H29" s="23">
        <v>0.052941</v>
      </c>
      <c r="I29" s="23">
        <v>0.115686</v>
      </c>
      <c r="J29" s="24">
        <v>0.240196</v>
      </c>
      <c r="K29" s="23">
        <v>0.176471</v>
      </c>
      <c r="L29" s="23">
        <v>0.080392</v>
      </c>
      <c r="M29" s="24">
        <v>0.036275</v>
      </c>
      <c r="O29" s="20"/>
    </row>
    <row r="30">
      <c r="A30" s="21">
        <v>25.0</v>
      </c>
      <c r="B30" s="22">
        <v>0.220588</v>
      </c>
      <c r="C30" s="23">
        <v>0.030392</v>
      </c>
      <c r="D30" s="24">
        <v>0.023529</v>
      </c>
      <c r="E30" s="23">
        <v>0.021569</v>
      </c>
      <c r="F30" s="23">
        <v>0.1</v>
      </c>
      <c r="G30" s="24">
        <v>0.030392</v>
      </c>
      <c r="H30" s="23">
        <v>0.051961</v>
      </c>
      <c r="I30" s="23">
        <v>0.114706</v>
      </c>
      <c r="J30" s="24">
        <v>0.239216</v>
      </c>
      <c r="K30" s="23">
        <v>0.176471</v>
      </c>
      <c r="L30" s="23">
        <v>0.080392</v>
      </c>
      <c r="M30" s="24">
        <v>0.035294</v>
      </c>
      <c r="O30" s="20"/>
    </row>
    <row r="31">
      <c r="A31" s="21">
        <v>26.0</v>
      </c>
      <c r="B31" s="22">
        <v>0.220588</v>
      </c>
      <c r="C31" s="23">
        <v>0.031373</v>
      </c>
      <c r="D31" s="24">
        <v>0.023529</v>
      </c>
      <c r="E31" s="23">
        <v>0.020588</v>
      </c>
      <c r="F31" s="23">
        <v>0.09902</v>
      </c>
      <c r="G31" s="24">
        <v>0.029412</v>
      </c>
      <c r="H31" s="23">
        <v>0.051961</v>
      </c>
      <c r="I31" s="23">
        <v>0.115686</v>
      </c>
      <c r="J31" s="24">
        <v>0.240196</v>
      </c>
      <c r="K31" s="23">
        <v>0.177451</v>
      </c>
      <c r="L31" s="23">
        <v>0.081373</v>
      </c>
      <c r="M31" s="24">
        <v>0.036275</v>
      </c>
      <c r="O31" s="20"/>
    </row>
    <row r="32">
      <c r="A32" s="21">
        <v>27.0</v>
      </c>
      <c r="B32" s="22">
        <v>0.219608</v>
      </c>
      <c r="C32" s="23">
        <v>0.030392</v>
      </c>
      <c r="D32" s="24">
        <v>0.023529</v>
      </c>
      <c r="E32" s="23">
        <v>0.019608</v>
      </c>
      <c r="F32" s="23">
        <v>0.097059</v>
      </c>
      <c r="G32" s="24">
        <v>0.028431</v>
      </c>
      <c r="H32" s="23">
        <v>0.052941</v>
      </c>
      <c r="I32" s="23">
        <v>0.114706</v>
      </c>
      <c r="J32" s="24">
        <v>0.239216</v>
      </c>
      <c r="K32" s="23">
        <v>0.177451</v>
      </c>
      <c r="L32" s="23">
        <v>0.080392</v>
      </c>
      <c r="M32" s="24">
        <v>0.036275</v>
      </c>
      <c r="O32" s="20"/>
    </row>
    <row r="33">
      <c r="A33" s="21">
        <v>28.0</v>
      </c>
      <c r="B33" s="22">
        <v>0.219608</v>
      </c>
      <c r="C33" s="23">
        <v>0.029412</v>
      </c>
      <c r="D33" s="24">
        <v>0.022549</v>
      </c>
      <c r="E33" s="23">
        <v>0.020588</v>
      </c>
      <c r="F33" s="23">
        <v>0.097059</v>
      </c>
      <c r="G33" s="24">
        <v>0.029412</v>
      </c>
      <c r="H33" s="23">
        <v>0.052941</v>
      </c>
      <c r="I33" s="23">
        <v>0.114706</v>
      </c>
      <c r="J33" s="24">
        <v>0.239216</v>
      </c>
      <c r="K33" s="23">
        <v>0.177451</v>
      </c>
      <c r="L33" s="23">
        <v>0.080392</v>
      </c>
      <c r="M33" s="24">
        <v>0.036275</v>
      </c>
      <c r="O33" s="20"/>
    </row>
    <row r="34">
      <c r="A34" s="21">
        <v>29.0</v>
      </c>
      <c r="B34" s="22">
        <v>0.220588</v>
      </c>
      <c r="C34" s="23">
        <v>0.030392</v>
      </c>
      <c r="D34" s="24">
        <v>0.023529</v>
      </c>
      <c r="E34" s="23">
        <v>0.020588</v>
      </c>
      <c r="F34" s="23">
        <v>0.096078</v>
      </c>
      <c r="G34" s="24">
        <v>0.028431</v>
      </c>
      <c r="H34" s="23">
        <v>0.051961</v>
      </c>
      <c r="I34" s="23">
        <v>0.114706</v>
      </c>
      <c r="J34" s="24">
        <v>0.239216</v>
      </c>
      <c r="K34" s="23">
        <v>0.176471</v>
      </c>
      <c r="L34" s="23">
        <v>0.081373</v>
      </c>
      <c r="M34" s="24">
        <v>0.035294</v>
      </c>
      <c r="O34" s="20"/>
    </row>
    <row r="35">
      <c r="A35" s="25">
        <v>30.0</v>
      </c>
      <c r="B35" s="22">
        <v>0.219608</v>
      </c>
      <c r="C35" s="23">
        <v>0.029412</v>
      </c>
      <c r="D35" s="24">
        <v>0.021569</v>
      </c>
      <c r="E35" s="23">
        <v>0.019608</v>
      </c>
      <c r="F35" s="23">
        <v>0.096078</v>
      </c>
      <c r="G35" s="24">
        <v>0.027451</v>
      </c>
      <c r="H35" s="23">
        <v>0.051961</v>
      </c>
      <c r="I35" s="23">
        <v>0.115686</v>
      </c>
      <c r="J35" s="24">
        <v>0.239216</v>
      </c>
      <c r="K35" s="23">
        <v>0.177451</v>
      </c>
      <c r="L35" s="23">
        <v>0.081373</v>
      </c>
      <c r="M35" s="24">
        <v>0.036275</v>
      </c>
      <c r="O35" s="20"/>
    </row>
    <row r="36">
      <c r="A36" s="26" t="s">
        <v>14</v>
      </c>
      <c r="B36" s="27">
        <f t="shared" ref="B36:M36" si="1">AVERAGE(B6:B35)</f>
        <v>0.2176143333</v>
      </c>
      <c r="C36" s="28">
        <f t="shared" si="1"/>
        <v>0.02973863333</v>
      </c>
      <c r="D36" s="29">
        <f t="shared" si="1"/>
        <v>0.0229737</v>
      </c>
      <c r="E36" s="28">
        <f t="shared" si="1"/>
        <v>0.02254886667</v>
      </c>
      <c r="F36" s="28">
        <f t="shared" si="1"/>
        <v>0.1026146</v>
      </c>
      <c r="G36" s="29">
        <f t="shared" si="1"/>
        <v>0.03232033333</v>
      </c>
      <c r="H36" s="28">
        <f t="shared" si="1"/>
        <v>0.0525818</v>
      </c>
      <c r="I36" s="28">
        <f t="shared" si="1"/>
        <v>0.1156209</v>
      </c>
      <c r="J36" s="29">
        <f t="shared" si="1"/>
        <v>0.2409476667</v>
      </c>
      <c r="K36" s="28">
        <f t="shared" si="1"/>
        <v>0.1752287</v>
      </c>
      <c r="L36" s="28">
        <f t="shared" si="1"/>
        <v>0.0785295</v>
      </c>
      <c r="M36" s="29">
        <f t="shared" si="1"/>
        <v>0.03545763333</v>
      </c>
    </row>
    <row r="37">
      <c r="A37" s="30" t="s">
        <v>15</v>
      </c>
      <c r="B37" s="31">
        <f>B36/SQRT(B36^2+C36^2+D36^2)</f>
        <v>0.9854151706</v>
      </c>
      <c r="C37" s="32">
        <f>C36/SQRT(B36^2+C36^2+D36^2)</f>
        <v>0.1346643853</v>
      </c>
      <c r="D37" s="33">
        <f>D36/SQRT(B36^2+C36^2+D36^2)</f>
        <v>0.1040309807</v>
      </c>
      <c r="E37" s="32">
        <f>E36/SQRT(E36^2+F36^2+G36^2)</f>
        <v>0.2051354503</v>
      </c>
      <c r="F37" s="32">
        <f>F36/SQRT(E36^2+F36^2+G36^2)</f>
        <v>0.9335232892</v>
      </c>
      <c r="G37" s="33">
        <f>G36/SQRT(E36^2+F36^2+G36^2)</f>
        <v>0.2940301271</v>
      </c>
      <c r="H37" s="32">
        <f>H36/SQRT(H36^2+I36^2+J36^2)</f>
        <v>0.1930484096</v>
      </c>
      <c r="I37" s="32">
        <f>I36/SQRT(H36^2+I36^2+J36^2)</f>
        <v>0.4244896687</v>
      </c>
      <c r="J37" s="33">
        <f>J36/SQRT(H36^2+I36^2+J36^2)</f>
        <v>0.8846133804</v>
      </c>
      <c r="K37" s="32">
        <f>K36/SQRT(K36^2+L36^2+M36^2)</f>
        <v>0.897379737</v>
      </c>
      <c r="L37" s="32">
        <f>L36/SQRT(K36^2+L36^2+M36^2)</f>
        <v>0.4021646115</v>
      </c>
      <c r="M37" s="33">
        <f>M36/SQRT(K36^2+L36^2+M36^2)</f>
        <v>0.1815853321</v>
      </c>
    </row>
    <row r="38">
      <c r="A38" s="34" t="s">
        <v>16</v>
      </c>
      <c r="B38" s="35">
        <f t="shared" ref="B38:M38" si="2">STDEV(B6:B35)</f>
        <v>0.002266391456</v>
      </c>
      <c r="C38" s="36">
        <f t="shared" si="2"/>
        <v>0.0006479027962</v>
      </c>
      <c r="D38" s="37">
        <f t="shared" si="2"/>
        <v>0.0007584471045</v>
      </c>
      <c r="E38" s="36">
        <f t="shared" si="2"/>
        <v>0.001362271018</v>
      </c>
      <c r="F38" s="36">
        <f t="shared" si="2"/>
        <v>0.00282442195</v>
      </c>
      <c r="G38" s="37">
        <f t="shared" si="2"/>
        <v>0.002394307435</v>
      </c>
      <c r="H38" s="36">
        <f t="shared" si="2"/>
        <v>0.0007042899285</v>
      </c>
      <c r="I38" s="36">
        <f t="shared" si="2"/>
        <v>0.0008114811214</v>
      </c>
      <c r="J38" s="37">
        <f t="shared" si="2"/>
        <v>0.001354534233</v>
      </c>
      <c r="K38" s="36">
        <f t="shared" si="2"/>
        <v>0.001259676509</v>
      </c>
      <c r="L38" s="36">
        <f t="shared" si="2"/>
        <v>0.001594392258</v>
      </c>
      <c r="M38" s="37">
        <f t="shared" si="2"/>
        <v>0.0006351641918</v>
      </c>
    </row>
    <row r="41">
      <c r="A41" s="38" t="s">
        <v>17</v>
      </c>
      <c r="B41" s="39"/>
    </row>
    <row r="42">
      <c r="A42" s="40" t="s">
        <v>18</v>
      </c>
    </row>
    <row r="44">
      <c r="A44" s="41" t="s">
        <v>19</v>
      </c>
      <c r="B44" s="42" t="s">
        <v>20</v>
      </c>
      <c r="C44" s="42" t="s">
        <v>21</v>
      </c>
      <c r="D44" s="42" t="s">
        <v>22</v>
      </c>
      <c r="E44" s="43" t="s">
        <v>23</v>
      </c>
      <c r="G44" s="41" t="s">
        <v>24</v>
      </c>
      <c r="H44" s="42" t="s">
        <v>20</v>
      </c>
      <c r="I44" s="42" t="s">
        <v>21</v>
      </c>
      <c r="J44" s="42" t="s">
        <v>22</v>
      </c>
      <c r="K44" s="43" t="s">
        <v>23</v>
      </c>
      <c r="M44" s="41" t="s">
        <v>25</v>
      </c>
      <c r="N44" s="42" t="s">
        <v>20</v>
      </c>
      <c r="O44" s="42" t="s">
        <v>21</v>
      </c>
      <c r="P44" s="42" t="s">
        <v>22</v>
      </c>
      <c r="Q44" s="43" t="s">
        <v>23</v>
      </c>
    </row>
    <row r="45">
      <c r="A45" s="44">
        <v>0.213</v>
      </c>
      <c r="B45" s="40">
        <v>1.0</v>
      </c>
      <c r="C45" s="45">
        <f t="shared" ref="C45:C53" si="3">NORMDIST(A45,D45,E45,FALSE) / 958.78442 * 30</f>
        <v>0.2742269293</v>
      </c>
      <c r="D45" s="46">
        <v>0.218</v>
      </c>
      <c r="E45" s="40">
        <v>0.002</v>
      </c>
      <c r="F45" s="46"/>
      <c r="G45" s="46">
        <v>0.025</v>
      </c>
      <c r="H45" s="40">
        <v>0.0</v>
      </c>
      <c r="I45" s="45">
        <f t="shared" ref="I45:I53" si="4">NORMDIST(G45,J45,K45,FALSE) / 999.86468 * 30</f>
        <v>0.00004460762175</v>
      </c>
      <c r="J45" s="47">
        <v>0.03</v>
      </c>
      <c r="K45" s="40">
        <v>0.001</v>
      </c>
      <c r="L45" s="46"/>
      <c r="M45" s="46">
        <v>0.019</v>
      </c>
      <c r="N45" s="40">
        <v>0.0</v>
      </c>
      <c r="O45" s="45">
        <f t="shared" ref="O45:O53" si="5">NORMDIST(M45,P45,Q45,FALSE) / 977.01575 * 30</f>
        <v>0.8289165223</v>
      </c>
      <c r="P45" s="47">
        <v>0.023</v>
      </c>
      <c r="Q45" s="40">
        <v>0.002</v>
      </c>
    </row>
    <row r="46">
      <c r="A46" s="44">
        <v>0.214</v>
      </c>
      <c r="B46" s="40">
        <v>2.0</v>
      </c>
      <c r="C46" s="45">
        <f t="shared" si="3"/>
        <v>0.8446784082</v>
      </c>
      <c r="D46" s="46">
        <v>0.218</v>
      </c>
      <c r="E46" s="40">
        <v>0.002</v>
      </c>
      <c r="F46" s="46"/>
      <c r="G46" s="46">
        <v>0.026</v>
      </c>
      <c r="H46" s="40">
        <v>0.0</v>
      </c>
      <c r="I46" s="45">
        <f t="shared" si="4"/>
        <v>0.004015450144</v>
      </c>
      <c r="J46" s="48">
        <v>0.03</v>
      </c>
      <c r="K46" s="40">
        <v>0.001</v>
      </c>
      <c r="L46" s="46"/>
      <c r="M46" s="46">
        <v>0.02</v>
      </c>
      <c r="N46" s="40">
        <v>0.0</v>
      </c>
      <c r="O46" s="45">
        <f t="shared" si="5"/>
        <v>1.988467366</v>
      </c>
      <c r="P46" s="48">
        <v>0.023</v>
      </c>
      <c r="Q46" s="40">
        <v>0.002</v>
      </c>
    </row>
    <row r="47">
      <c r="A47" s="44">
        <v>0.215</v>
      </c>
      <c r="B47" s="40">
        <v>1.0</v>
      </c>
      <c r="C47" s="45">
        <f t="shared" si="3"/>
        <v>2.026278165</v>
      </c>
      <c r="D47" s="46">
        <v>0.218</v>
      </c>
      <c r="E47" s="40">
        <v>0.002</v>
      </c>
      <c r="F47" s="46"/>
      <c r="G47" s="46">
        <v>0.027</v>
      </c>
      <c r="H47" s="40">
        <v>0.0</v>
      </c>
      <c r="I47" s="45">
        <f t="shared" si="4"/>
        <v>0.1329734463</v>
      </c>
      <c r="J47" s="48">
        <v>0.03</v>
      </c>
      <c r="K47" s="40">
        <v>0.001</v>
      </c>
      <c r="L47" s="46"/>
      <c r="M47" s="46">
        <v>0.021</v>
      </c>
      <c r="N47" s="40">
        <v>0.0</v>
      </c>
      <c r="O47" s="45">
        <f t="shared" si="5"/>
        <v>3.714946118</v>
      </c>
      <c r="P47" s="48">
        <v>0.023</v>
      </c>
      <c r="Q47" s="40">
        <v>0.002</v>
      </c>
    </row>
    <row r="48">
      <c r="A48" s="44">
        <v>0.216</v>
      </c>
      <c r="B48" s="40">
        <v>5.0</v>
      </c>
      <c r="C48" s="45">
        <f t="shared" si="3"/>
        <v>3.78558599</v>
      </c>
      <c r="D48" s="46">
        <v>0.218</v>
      </c>
      <c r="E48" s="40">
        <v>0.002</v>
      </c>
      <c r="F48" s="46"/>
      <c r="G48" s="46">
        <v>0.028</v>
      </c>
      <c r="H48" s="40">
        <v>0.0</v>
      </c>
      <c r="I48" s="45">
        <f t="shared" si="4"/>
        <v>1.619948207</v>
      </c>
      <c r="J48" s="48">
        <v>0.03</v>
      </c>
      <c r="K48" s="40">
        <v>0.001</v>
      </c>
      <c r="L48" s="46"/>
      <c r="M48" s="46">
        <v>0.022</v>
      </c>
      <c r="N48" s="40">
        <v>4.0</v>
      </c>
      <c r="O48" s="45">
        <f t="shared" si="5"/>
        <v>5.405214708</v>
      </c>
      <c r="P48" s="48">
        <v>0.023</v>
      </c>
      <c r="Q48" s="40">
        <v>0.002</v>
      </c>
    </row>
    <row r="49">
      <c r="A49" s="44">
        <v>0.217</v>
      </c>
      <c r="B49" s="40">
        <v>4.0</v>
      </c>
      <c r="C49" s="45">
        <f t="shared" si="3"/>
        <v>5.507995115</v>
      </c>
      <c r="D49" s="46">
        <v>0.218</v>
      </c>
      <c r="E49" s="40">
        <v>0.002</v>
      </c>
      <c r="F49" s="46"/>
      <c r="G49" s="46">
        <v>0.029</v>
      </c>
      <c r="H49" s="40">
        <v>2.0</v>
      </c>
      <c r="I49" s="45">
        <f t="shared" si="4"/>
        <v>7.260104173</v>
      </c>
      <c r="J49" s="48">
        <v>0.03</v>
      </c>
      <c r="K49" s="40">
        <v>0.001</v>
      </c>
      <c r="L49" s="46"/>
      <c r="M49" s="46">
        <v>0.023</v>
      </c>
      <c r="N49" s="40">
        <v>10.0</v>
      </c>
      <c r="O49" s="45">
        <f t="shared" si="5"/>
        <v>6.124910684</v>
      </c>
      <c r="P49" s="48">
        <v>0.023</v>
      </c>
      <c r="Q49" s="40">
        <v>0.002</v>
      </c>
    </row>
    <row r="50">
      <c r="A50" s="44">
        <v>0.218</v>
      </c>
      <c r="B50" s="40">
        <v>3.0</v>
      </c>
      <c r="C50" s="45">
        <f t="shared" si="3"/>
        <v>6.241376144</v>
      </c>
      <c r="D50" s="46">
        <v>0.218</v>
      </c>
      <c r="E50" s="40">
        <v>0.002</v>
      </c>
      <c r="F50" s="46"/>
      <c r="G50" s="46">
        <v>0.03</v>
      </c>
      <c r="H50" s="40">
        <v>17.0</v>
      </c>
      <c r="I50" s="45">
        <f t="shared" si="4"/>
        <v>11.96988818</v>
      </c>
      <c r="J50" s="48">
        <v>0.03</v>
      </c>
      <c r="K50" s="40">
        <v>0.001</v>
      </c>
      <c r="L50" s="46"/>
      <c r="M50" s="46">
        <v>0.024</v>
      </c>
      <c r="N50" s="40">
        <v>15.0</v>
      </c>
      <c r="O50" s="45">
        <f t="shared" si="5"/>
        <v>5.405214708</v>
      </c>
      <c r="P50" s="48">
        <v>0.023</v>
      </c>
      <c r="Q50" s="40">
        <v>0.002</v>
      </c>
    </row>
    <row r="51">
      <c r="A51" s="44">
        <v>0.219</v>
      </c>
      <c r="B51" s="40">
        <v>2.0</v>
      </c>
      <c r="C51" s="45">
        <f t="shared" si="3"/>
        <v>5.507995115</v>
      </c>
      <c r="D51" s="46">
        <v>0.218</v>
      </c>
      <c r="E51" s="40">
        <v>0.002</v>
      </c>
      <c r="F51" s="46"/>
      <c r="G51" s="46">
        <v>0.031</v>
      </c>
      <c r="H51" s="40">
        <v>10.0</v>
      </c>
      <c r="I51" s="45">
        <f t="shared" si="4"/>
        <v>7.260104173</v>
      </c>
      <c r="J51" s="48">
        <v>0.03</v>
      </c>
      <c r="K51" s="40">
        <v>0.001</v>
      </c>
      <c r="L51" s="46"/>
      <c r="M51" s="46">
        <v>0.025</v>
      </c>
      <c r="N51" s="40">
        <v>1.0</v>
      </c>
      <c r="O51" s="45">
        <f t="shared" si="5"/>
        <v>3.714946118</v>
      </c>
      <c r="P51" s="48">
        <v>0.023</v>
      </c>
      <c r="Q51" s="40">
        <v>0.002</v>
      </c>
    </row>
    <row r="52">
      <c r="A52" s="44">
        <v>0.22</v>
      </c>
      <c r="B52" s="40">
        <v>9.0</v>
      </c>
      <c r="C52" s="45">
        <f t="shared" si="3"/>
        <v>3.78558599</v>
      </c>
      <c r="D52" s="46">
        <v>0.218</v>
      </c>
      <c r="E52" s="40">
        <v>0.002</v>
      </c>
      <c r="F52" s="46"/>
      <c r="G52" s="46">
        <v>0.032</v>
      </c>
      <c r="H52" s="40">
        <v>1.0</v>
      </c>
      <c r="I52" s="45">
        <f t="shared" si="4"/>
        <v>1.619948207</v>
      </c>
      <c r="J52" s="48">
        <v>0.03</v>
      </c>
      <c r="K52" s="40">
        <v>0.001</v>
      </c>
      <c r="L52" s="46"/>
      <c r="M52" s="46">
        <v>0.026</v>
      </c>
      <c r="N52" s="40">
        <v>0.0</v>
      </c>
      <c r="O52" s="45">
        <f t="shared" si="5"/>
        <v>1.988467366</v>
      </c>
      <c r="P52" s="48">
        <v>0.023</v>
      </c>
      <c r="Q52" s="40">
        <v>0.002</v>
      </c>
    </row>
    <row r="53">
      <c r="A53" s="44">
        <v>0.221</v>
      </c>
      <c r="B53" s="40">
        <v>3.0</v>
      </c>
      <c r="C53" s="45">
        <f t="shared" si="3"/>
        <v>2.026278165</v>
      </c>
      <c r="D53" s="46">
        <v>0.218</v>
      </c>
      <c r="E53" s="40">
        <v>0.002</v>
      </c>
      <c r="F53" s="46"/>
      <c r="G53" s="46">
        <v>0.033</v>
      </c>
      <c r="H53" s="40">
        <v>0.0</v>
      </c>
      <c r="I53" s="45">
        <f t="shared" si="4"/>
        <v>0.1329734463</v>
      </c>
      <c r="J53" s="48">
        <v>0.03</v>
      </c>
      <c r="K53" s="40">
        <v>0.001</v>
      </c>
      <c r="L53" s="46"/>
      <c r="M53" s="46">
        <v>0.027</v>
      </c>
      <c r="N53" s="40">
        <v>0.0</v>
      </c>
      <c r="O53" s="45">
        <f t="shared" si="5"/>
        <v>0.8289165223</v>
      </c>
      <c r="P53" s="48">
        <v>0.023</v>
      </c>
      <c r="Q53" s="40">
        <v>0.002</v>
      </c>
    </row>
    <row r="54">
      <c r="D54" s="46"/>
      <c r="J54" s="40"/>
    </row>
    <row r="55">
      <c r="A55" s="41" t="s">
        <v>26</v>
      </c>
      <c r="B55" s="42" t="s">
        <v>20</v>
      </c>
      <c r="C55" s="42" t="s">
        <v>21</v>
      </c>
      <c r="D55" s="42" t="s">
        <v>22</v>
      </c>
      <c r="E55" s="43" t="s">
        <v>23</v>
      </c>
      <c r="G55" s="41" t="s">
        <v>27</v>
      </c>
      <c r="H55" s="42" t="s">
        <v>20</v>
      </c>
      <c r="I55" s="42" t="s">
        <v>21</v>
      </c>
      <c r="J55" s="42" t="s">
        <v>22</v>
      </c>
      <c r="K55" s="43" t="s">
        <v>23</v>
      </c>
      <c r="M55" s="41" t="s">
        <v>28</v>
      </c>
      <c r="N55" s="42" t="s">
        <v>20</v>
      </c>
      <c r="O55" s="42" t="s">
        <v>21</v>
      </c>
      <c r="P55" s="42" t="s">
        <v>22</v>
      </c>
      <c r="Q55" s="43" t="s">
        <v>23</v>
      </c>
    </row>
    <row r="56">
      <c r="A56" s="46">
        <v>0.019</v>
      </c>
      <c r="B56" s="40">
        <v>0.0</v>
      </c>
      <c r="C56" s="45">
        <f t="shared" ref="C56:C64" si="6">NORMDIST(A56,D56,E56,FALSE) / 999.99702 * 30</f>
        <v>0.004014918737</v>
      </c>
      <c r="D56" s="48">
        <v>0.023</v>
      </c>
      <c r="E56" s="40">
        <v>0.001</v>
      </c>
      <c r="F56" s="46"/>
      <c r="G56" s="46">
        <v>0.095</v>
      </c>
      <c r="H56" s="40">
        <v>0.0</v>
      </c>
      <c r="I56" s="45">
        <f t="shared" ref="I56:I64" si="7">NORMDIST(G56,J56,K56,FALSE) / 629.07244 * 30</f>
        <v>0.1811553853</v>
      </c>
      <c r="J56" s="48">
        <v>0.103</v>
      </c>
      <c r="K56" s="40">
        <v>0.003</v>
      </c>
      <c r="L56" s="46"/>
      <c r="M56" s="46">
        <v>0.026</v>
      </c>
      <c r="N56" s="40">
        <v>0.0</v>
      </c>
      <c r="O56" s="45">
        <f t="shared" ref="O56:O64" si="8">NORMDIST(M56,P56,Q56,FALSE) / 666.29767 * 30</f>
        <v>0.09977181247</v>
      </c>
      <c r="P56" s="40">
        <v>0.032</v>
      </c>
      <c r="Q56" s="40">
        <v>0.002</v>
      </c>
    </row>
    <row r="57">
      <c r="A57" s="46">
        <v>0.02</v>
      </c>
      <c r="B57" s="40">
        <v>2.0</v>
      </c>
      <c r="C57" s="45">
        <f t="shared" si="6"/>
        <v>0.1329558486</v>
      </c>
      <c r="D57" s="48">
        <v>0.023</v>
      </c>
      <c r="E57" s="40">
        <v>0.001</v>
      </c>
      <c r="F57" s="46"/>
      <c r="G57" s="46">
        <v>0.0965</v>
      </c>
      <c r="H57" s="40">
        <v>2.0</v>
      </c>
      <c r="I57" s="45">
        <f t="shared" si="7"/>
        <v>0.6064901445</v>
      </c>
      <c r="J57" s="48">
        <v>0.103</v>
      </c>
      <c r="K57" s="40">
        <v>0.003</v>
      </c>
      <c r="L57" s="46"/>
      <c r="M57" s="46">
        <v>0.0275</v>
      </c>
      <c r="N57" s="40">
        <v>1.0</v>
      </c>
      <c r="O57" s="45">
        <f t="shared" si="8"/>
        <v>0.7145376593</v>
      </c>
      <c r="P57" s="40">
        <v>0.032</v>
      </c>
      <c r="Q57" s="40">
        <v>0.002</v>
      </c>
    </row>
    <row r="58">
      <c r="A58" s="46">
        <v>0.021</v>
      </c>
      <c r="B58" s="40">
        <v>4.0</v>
      </c>
      <c r="C58" s="45">
        <f t="shared" si="6"/>
        <v>1.619733822</v>
      </c>
      <c r="D58" s="48">
        <v>0.023</v>
      </c>
      <c r="E58" s="40">
        <v>0.001</v>
      </c>
      <c r="F58" s="46"/>
      <c r="G58" s="46">
        <v>0.098</v>
      </c>
      <c r="H58" s="40">
        <v>2.0</v>
      </c>
      <c r="I58" s="45">
        <f t="shared" si="7"/>
        <v>1.581330423</v>
      </c>
      <c r="J58" s="48">
        <v>0.103</v>
      </c>
      <c r="K58" s="40">
        <v>0.003</v>
      </c>
      <c r="L58" s="46"/>
      <c r="M58" s="46">
        <v>0.029</v>
      </c>
      <c r="N58" s="40">
        <v>2.0</v>
      </c>
      <c r="O58" s="45">
        <f t="shared" si="8"/>
        <v>2.915759761</v>
      </c>
      <c r="P58" s="40">
        <v>0.032</v>
      </c>
      <c r="Q58" s="40">
        <v>0.002</v>
      </c>
    </row>
    <row r="59">
      <c r="A59" s="46">
        <v>0.022</v>
      </c>
      <c r="B59" s="40">
        <v>2.0</v>
      </c>
      <c r="C59" s="45">
        <f t="shared" si="6"/>
        <v>7.259143368</v>
      </c>
      <c r="D59" s="48">
        <v>0.023</v>
      </c>
      <c r="E59" s="40">
        <v>0.001</v>
      </c>
      <c r="F59" s="46"/>
      <c r="G59" s="46">
        <v>0.0995</v>
      </c>
      <c r="H59" s="40">
        <v>1.0</v>
      </c>
      <c r="I59" s="45">
        <f t="shared" si="7"/>
        <v>3.211056036</v>
      </c>
      <c r="J59" s="48">
        <v>0.103</v>
      </c>
      <c r="K59" s="40">
        <v>0.003</v>
      </c>
      <c r="L59" s="46"/>
      <c r="M59" s="46">
        <v>0.0305</v>
      </c>
      <c r="N59" s="40">
        <v>5.0</v>
      </c>
      <c r="O59" s="45">
        <f t="shared" si="8"/>
        <v>6.779344557</v>
      </c>
      <c r="P59" s="40">
        <v>0.032</v>
      </c>
      <c r="Q59" s="40">
        <v>0.002</v>
      </c>
    </row>
    <row r="60">
      <c r="A60" s="46">
        <v>0.023</v>
      </c>
      <c r="B60" s="40">
        <v>8.0</v>
      </c>
      <c r="C60" s="45">
        <f t="shared" si="6"/>
        <v>11.96830408</v>
      </c>
      <c r="D60" s="48">
        <v>0.023</v>
      </c>
      <c r="E60" s="40">
        <v>0.001</v>
      </c>
      <c r="F60" s="46"/>
      <c r="G60" s="46">
        <v>0.101</v>
      </c>
      <c r="H60" s="40">
        <v>2.0</v>
      </c>
      <c r="I60" s="45">
        <f t="shared" si="7"/>
        <v>5.078079808</v>
      </c>
      <c r="J60" s="48">
        <v>0.103</v>
      </c>
      <c r="K60" s="40">
        <v>0.003</v>
      </c>
      <c r="L60" s="46"/>
      <c r="M60" s="46">
        <v>0.032</v>
      </c>
      <c r="N60" s="40">
        <v>4.0</v>
      </c>
      <c r="O60" s="45">
        <f t="shared" si="8"/>
        <v>8.981172343</v>
      </c>
      <c r="P60" s="40">
        <v>0.032</v>
      </c>
      <c r="Q60" s="40">
        <v>0.002</v>
      </c>
    </row>
    <row r="61">
      <c r="A61" s="46">
        <v>0.024</v>
      </c>
      <c r="B61" s="40">
        <v>12.0</v>
      </c>
      <c r="C61" s="45">
        <f t="shared" si="6"/>
        <v>7.259143368</v>
      </c>
      <c r="D61" s="48">
        <v>0.023</v>
      </c>
      <c r="E61" s="40">
        <v>0.001</v>
      </c>
      <c r="F61" s="46"/>
      <c r="G61" s="46">
        <v>0.1025</v>
      </c>
      <c r="H61" s="40">
        <v>1.0</v>
      </c>
      <c r="I61" s="45">
        <f t="shared" si="7"/>
        <v>6.254283149</v>
      </c>
      <c r="J61" s="48">
        <v>0.103</v>
      </c>
      <c r="K61" s="40">
        <v>0.003</v>
      </c>
      <c r="L61" s="46"/>
      <c r="M61" s="46">
        <v>0.0335</v>
      </c>
      <c r="N61" s="40">
        <v>7.0</v>
      </c>
      <c r="O61" s="45">
        <f t="shared" si="8"/>
        <v>6.779344557</v>
      </c>
      <c r="P61" s="40">
        <v>0.032</v>
      </c>
      <c r="Q61" s="40">
        <v>0.002</v>
      </c>
    </row>
    <row r="62">
      <c r="A62" s="46">
        <v>0.025</v>
      </c>
      <c r="B62" s="40">
        <v>2.0</v>
      </c>
      <c r="C62" s="45">
        <f t="shared" si="6"/>
        <v>1.619733822</v>
      </c>
      <c r="D62" s="48">
        <v>0.023</v>
      </c>
      <c r="E62" s="40">
        <v>0.001</v>
      </c>
      <c r="F62" s="46"/>
      <c r="G62" s="46">
        <v>0.104</v>
      </c>
      <c r="H62" s="40">
        <v>16.0</v>
      </c>
      <c r="I62" s="45">
        <f t="shared" si="7"/>
        <v>5.999042458</v>
      </c>
      <c r="J62" s="48">
        <v>0.103</v>
      </c>
      <c r="K62" s="40">
        <v>0.003</v>
      </c>
      <c r="L62" s="46"/>
      <c r="M62" s="46">
        <v>0.035</v>
      </c>
      <c r="N62" s="40">
        <v>6.0</v>
      </c>
      <c r="O62" s="45">
        <f t="shared" si="8"/>
        <v>2.915759761</v>
      </c>
      <c r="P62" s="40">
        <v>0.032</v>
      </c>
      <c r="Q62" s="40">
        <v>0.002</v>
      </c>
    </row>
    <row r="63">
      <c r="A63" s="46">
        <v>0.026</v>
      </c>
      <c r="B63" s="40">
        <v>0.0</v>
      </c>
      <c r="C63" s="45">
        <f t="shared" si="6"/>
        <v>0.1329558486</v>
      </c>
      <c r="D63" s="48">
        <v>0.023</v>
      </c>
      <c r="E63" s="40">
        <v>0.001</v>
      </c>
      <c r="F63" s="46"/>
      <c r="G63" s="46">
        <v>0.1055</v>
      </c>
      <c r="H63" s="40">
        <v>6.0</v>
      </c>
      <c r="I63" s="45">
        <f t="shared" si="7"/>
        <v>4.481389701</v>
      </c>
      <c r="J63" s="48">
        <v>0.103</v>
      </c>
      <c r="K63" s="40">
        <v>0.003</v>
      </c>
      <c r="L63" s="46"/>
      <c r="M63" s="46">
        <v>0.0365</v>
      </c>
      <c r="N63" s="40">
        <v>5.0</v>
      </c>
      <c r="O63" s="45">
        <f t="shared" si="8"/>
        <v>0.7145376593</v>
      </c>
      <c r="P63" s="40">
        <v>0.032</v>
      </c>
      <c r="Q63" s="40">
        <v>0.002</v>
      </c>
    </row>
    <row r="64">
      <c r="A64" s="46">
        <v>0.027</v>
      </c>
      <c r="B64" s="40">
        <v>0.0</v>
      </c>
      <c r="C64" s="45">
        <f t="shared" si="6"/>
        <v>0.004014918737</v>
      </c>
      <c r="D64" s="48">
        <v>0.023</v>
      </c>
      <c r="E64" s="40">
        <v>0.001</v>
      </c>
      <c r="F64" s="46"/>
      <c r="G64" s="46">
        <v>0.107</v>
      </c>
      <c r="H64" s="40">
        <v>0.0</v>
      </c>
      <c r="I64" s="45">
        <f t="shared" si="7"/>
        <v>2.607173105</v>
      </c>
      <c r="J64" s="48">
        <v>0.103</v>
      </c>
      <c r="K64" s="40">
        <v>0.003</v>
      </c>
      <c r="L64" s="46"/>
      <c r="M64" s="46">
        <v>0.038</v>
      </c>
      <c r="N64" s="40">
        <v>0.0</v>
      </c>
      <c r="O64" s="45">
        <f t="shared" si="8"/>
        <v>0.09977181247</v>
      </c>
      <c r="P64" s="40">
        <v>0.032</v>
      </c>
      <c r="Q64" s="40">
        <v>0.002</v>
      </c>
    </row>
    <row r="65">
      <c r="C65" s="40"/>
      <c r="J65" s="40"/>
    </row>
    <row r="66">
      <c r="A66" s="41" t="s">
        <v>29</v>
      </c>
      <c r="B66" s="42" t="s">
        <v>20</v>
      </c>
      <c r="C66" s="42" t="s">
        <v>21</v>
      </c>
      <c r="D66" s="42" t="s">
        <v>22</v>
      </c>
      <c r="E66" s="43" t="s">
        <v>23</v>
      </c>
      <c r="G66" s="41" t="s">
        <v>30</v>
      </c>
      <c r="H66" s="42"/>
      <c r="I66" s="42" t="s">
        <v>21</v>
      </c>
      <c r="J66" s="42" t="s">
        <v>22</v>
      </c>
      <c r="K66" s="43" t="s">
        <v>23</v>
      </c>
      <c r="M66" s="41" t="s">
        <v>31</v>
      </c>
      <c r="N66" s="42" t="s">
        <v>20</v>
      </c>
      <c r="O66" s="42" t="s">
        <v>21</v>
      </c>
      <c r="P66" s="42" t="s">
        <v>22</v>
      </c>
      <c r="Q66" s="43" t="s">
        <v>23</v>
      </c>
    </row>
    <row r="67">
      <c r="A67" s="46">
        <v>0.051</v>
      </c>
      <c r="B67" s="40">
        <v>0.0</v>
      </c>
      <c r="C67" s="45">
        <f t="shared" ref="C67:C75" si="9">NORMDIST(A67,D67,E67,FALSE) / 1954.03151 * 30</f>
        <v>0.828916518</v>
      </c>
      <c r="D67" s="46">
        <v>0.053</v>
      </c>
      <c r="E67" s="40">
        <v>0.001</v>
      </c>
      <c r="G67" s="46">
        <v>0.114</v>
      </c>
      <c r="H67" s="40">
        <v>0.0</v>
      </c>
      <c r="I67" s="45">
        <f t="shared" ref="I67:I75" si="10">NORMDIST(G67,J67,K67,FALSE) / 1954.03151 * 30</f>
        <v>0.828916518</v>
      </c>
      <c r="J67" s="46">
        <v>0.116</v>
      </c>
      <c r="K67" s="40">
        <v>0.001</v>
      </c>
      <c r="M67" s="46">
        <v>0.237</v>
      </c>
      <c r="N67" s="40">
        <v>0.0</v>
      </c>
      <c r="O67" s="45">
        <f t="shared" ref="O67:O75" si="11">NORMDIST(M67,P67,Q67,FALSE) / 999.99702 * 30</f>
        <v>0.004014918737</v>
      </c>
      <c r="P67" s="40">
        <v>0.241</v>
      </c>
      <c r="Q67" s="40">
        <v>0.001</v>
      </c>
    </row>
    <row r="68">
      <c r="A68" s="46">
        <v>0.0515</v>
      </c>
      <c r="B68" s="40">
        <v>0.0</v>
      </c>
      <c r="C68" s="45">
        <f t="shared" si="9"/>
        <v>1.988467356</v>
      </c>
      <c r="D68" s="46">
        <v>0.053</v>
      </c>
      <c r="E68" s="40">
        <v>0.001</v>
      </c>
      <c r="G68" s="46">
        <v>0.1145</v>
      </c>
      <c r="H68" s="40">
        <v>0.0</v>
      </c>
      <c r="I68" s="45">
        <f t="shared" si="10"/>
        <v>1.988467356</v>
      </c>
      <c r="J68" s="46">
        <v>0.116</v>
      </c>
      <c r="K68" s="40">
        <v>0.001</v>
      </c>
      <c r="M68" s="46">
        <v>0.238</v>
      </c>
      <c r="N68" s="40">
        <v>0.0</v>
      </c>
      <c r="O68" s="45">
        <f t="shared" si="11"/>
        <v>0.1329558486</v>
      </c>
      <c r="P68" s="40">
        <v>0.241</v>
      </c>
      <c r="Q68" s="40">
        <v>0.001</v>
      </c>
    </row>
    <row r="69">
      <c r="A69" s="46">
        <v>0.052</v>
      </c>
      <c r="B69" s="40">
        <v>15.0</v>
      </c>
      <c r="C69" s="45">
        <f t="shared" si="9"/>
        <v>3.714946099</v>
      </c>
      <c r="D69" s="46">
        <v>0.053</v>
      </c>
      <c r="E69" s="40">
        <v>0.001</v>
      </c>
      <c r="G69" s="46">
        <v>0.115</v>
      </c>
      <c r="H69" s="40">
        <v>10.0</v>
      </c>
      <c r="I69" s="45">
        <f t="shared" si="10"/>
        <v>3.714946099</v>
      </c>
      <c r="J69" s="46">
        <v>0.116</v>
      </c>
      <c r="K69" s="40">
        <v>0.001</v>
      </c>
      <c r="M69" s="46">
        <v>0.239</v>
      </c>
      <c r="N69" s="40">
        <v>0.0</v>
      </c>
      <c r="O69" s="45">
        <f t="shared" si="11"/>
        <v>1.619733822</v>
      </c>
      <c r="P69" s="40">
        <v>0.241</v>
      </c>
      <c r="Q69" s="40">
        <v>0.001</v>
      </c>
    </row>
    <row r="70">
      <c r="A70" s="46">
        <v>0.0525</v>
      </c>
      <c r="B70" s="40">
        <v>0.0</v>
      </c>
      <c r="C70" s="45">
        <f t="shared" si="9"/>
        <v>5.40521468</v>
      </c>
      <c r="D70" s="46">
        <v>0.053</v>
      </c>
      <c r="E70" s="40">
        <v>0.001</v>
      </c>
      <c r="G70" s="46">
        <v>0.1155</v>
      </c>
      <c r="H70" s="40">
        <v>13.0</v>
      </c>
      <c r="I70" s="45">
        <f t="shared" si="10"/>
        <v>5.40521468</v>
      </c>
      <c r="J70" s="46">
        <v>0.116</v>
      </c>
      <c r="K70" s="40">
        <v>0.001</v>
      </c>
      <c r="M70" s="46">
        <v>0.24</v>
      </c>
      <c r="N70" s="40">
        <v>5.0</v>
      </c>
      <c r="O70" s="45">
        <f t="shared" si="11"/>
        <v>7.259143368</v>
      </c>
      <c r="P70" s="40">
        <v>0.241</v>
      </c>
      <c r="Q70" s="40">
        <v>0.001</v>
      </c>
    </row>
    <row r="71">
      <c r="A71" s="46">
        <v>0.053</v>
      </c>
      <c r="B71" s="40">
        <v>11.0</v>
      </c>
      <c r="C71" s="45">
        <f t="shared" si="9"/>
        <v>6.124910653</v>
      </c>
      <c r="D71" s="46">
        <v>0.053</v>
      </c>
      <c r="E71" s="40">
        <v>0.001</v>
      </c>
      <c r="G71" s="46">
        <v>0.116</v>
      </c>
      <c r="H71" s="40">
        <v>0.0</v>
      </c>
      <c r="I71" s="45">
        <f t="shared" si="10"/>
        <v>6.124910653</v>
      </c>
      <c r="J71" s="46">
        <v>0.116</v>
      </c>
      <c r="K71" s="40">
        <v>0.001</v>
      </c>
      <c r="M71" s="46">
        <v>0.241</v>
      </c>
      <c r="N71" s="40">
        <v>12.0</v>
      </c>
      <c r="O71" s="45">
        <f t="shared" si="11"/>
        <v>11.96830408</v>
      </c>
      <c r="P71" s="40">
        <v>0.241</v>
      </c>
      <c r="Q71" s="40">
        <v>0.001</v>
      </c>
    </row>
    <row r="72">
      <c r="A72" s="46">
        <v>0.0535</v>
      </c>
      <c r="B72" s="40">
        <v>0.0</v>
      </c>
      <c r="C72" s="45">
        <f t="shared" si="9"/>
        <v>5.40521468</v>
      </c>
      <c r="D72" s="46">
        <v>0.053</v>
      </c>
      <c r="E72" s="40">
        <v>0.001</v>
      </c>
      <c r="G72" s="46">
        <v>0.1165</v>
      </c>
      <c r="H72" s="40">
        <v>6.0</v>
      </c>
      <c r="I72" s="45">
        <f t="shared" si="10"/>
        <v>5.40521468</v>
      </c>
      <c r="J72" s="46">
        <v>0.116</v>
      </c>
      <c r="K72" s="40">
        <v>0.001</v>
      </c>
      <c r="M72" s="46">
        <v>0.242</v>
      </c>
      <c r="N72" s="40">
        <v>3.0</v>
      </c>
      <c r="O72" s="45">
        <f t="shared" si="11"/>
        <v>7.259143368</v>
      </c>
      <c r="P72" s="40">
        <v>0.241</v>
      </c>
      <c r="Q72" s="40">
        <v>0.001</v>
      </c>
    </row>
    <row r="73">
      <c r="A73" s="46">
        <v>0.054</v>
      </c>
      <c r="B73" s="40">
        <v>4.0</v>
      </c>
      <c r="C73" s="45">
        <f t="shared" si="9"/>
        <v>3.714946099</v>
      </c>
      <c r="D73" s="46">
        <v>0.053</v>
      </c>
      <c r="E73" s="40">
        <v>0.001</v>
      </c>
      <c r="G73" s="46">
        <v>0.117</v>
      </c>
      <c r="H73" s="40">
        <v>0.0</v>
      </c>
      <c r="I73" s="45">
        <f t="shared" si="10"/>
        <v>3.714946099</v>
      </c>
      <c r="J73" s="46">
        <v>0.116</v>
      </c>
      <c r="K73" s="40">
        <v>0.001</v>
      </c>
      <c r="M73" s="46">
        <v>0.243</v>
      </c>
      <c r="N73" s="40">
        <v>5.0</v>
      </c>
      <c r="O73" s="45">
        <f t="shared" si="11"/>
        <v>1.619733822</v>
      </c>
      <c r="P73" s="40">
        <v>0.241</v>
      </c>
      <c r="Q73" s="40">
        <v>0.001</v>
      </c>
    </row>
    <row r="74">
      <c r="A74" s="46">
        <v>0.0545</v>
      </c>
      <c r="B74" s="40">
        <v>0.0</v>
      </c>
      <c r="C74" s="45">
        <f t="shared" si="9"/>
        <v>1.988467356</v>
      </c>
      <c r="D74" s="46">
        <v>0.053</v>
      </c>
      <c r="E74" s="40">
        <v>0.001</v>
      </c>
      <c r="G74" s="46">
        <v>0.1175</v>
      </c>
      <c r="H74" s="40">
        <v>1.0</v>
      </c>
      <c r="I74" s="45">
        <f t="shared" si="10"/>
        <v>1.988467356</v>
      </c>
      <c r="J74" s="46">
        <v>0.116</v>
      </c>
      <c r="K74" s="40">
        <v>0.001</v>
      </c>
      <c r="M74" s="46">
        <v>0.244</v>
      </c>
      <c r="N74" s="40">
        <v>5.0</v>
      </c>
      <c r="O74" s="45">
        <f t="shared" si="11"/>
        <v>0.1329558486</v>
      </c>
      <c r="P74" s="40">
        <v>0.241</v>
      </c>
      <c r="Q74" s="40">
        <v>0.001</v>
      </c>
    </row>
    <row r="75">
      <c r="A75" s="46">
        <v>0.055</v>
      </c>
      <c r="B75" s="40">
        <v>0.0</v>
      </c>
      <c r="C75" s="45">
        <f t="shared" si="9"/>
        <v>0.828916518</v>
      </c>
      <c r="D75" s="46">
        <v>0.053</v>
      </c>
      <c r="E75" s="40">
        <v>0.001</v>
      </c>
      <c r="G75" s="46">
        <v>0.118</v>
      </c>
      <c r="H75" s="40">
        <v>0.0</v>
      </c>
      <c r="I75" s="45">
        <f t="shared" si="10"/>
        <v>0.828916518</v>
      </c>
      <c r="J75" s="46">
        <v>0.116</v>
      </c>
      <c r="K75" s="40">
        <v>0.001</v>
      </c>
      <c r="M75" s="46">
        <v>0.245</v>
      </c>
      <c r="N75" s="40">
        <v>0.0</v>
      </c>
      <c r="O75" s="45">
        <f t="shared" si="11"/>
        <v>0.004014918737</v>
      </c>
      <c r="P75" s="40">
        <v>0.241</v>
      </c>
      <c r="Q75" s="40">
        <v>0.001</v>
      </c>
    </row>
    <row r="76">
      <c r="J76" s="40"/>
    </row>
    <row r="77">
      <c r="A77" s="41" t="s">
        <v>32</v>
      </c>
      <c r="B77" s="42" t="s">
        <v>20</v>
      </c>
      <c r="C77" s="42" t="s">
        <v>21</v>
      </c>
      <c r="D77" s="42" t="s">
        <v>22</v>
      </c>
      <c r="E77" s="43" t="s">
        <v>23</v>
      </c>
      <c r="G77" s="41" t="s">
        <v>33</v>
      </c>
      <c r="H77" s="42" t="s">
        <v>20</v>
      </c>
      <c r="I77" s="42" t="s">
        <v>21</v>
      </c>
      <c r="J77" s="42" t="s">
        <v>22</v>
      </c>
      <c r="K77" s="43" t="s">
        <v>23</v>
      </c>
      <c r="M77" s="41" t="s">
        <v>34</v>
      </c>
      <c r="N77" s="42" t="s">
        <v>20</v>
      </c>
      <c r="O77" s="42" t="s">
        <v>21</v>
      </c>
      <c r="P77" s="42" t="s">
        <v>22</v>
      </c>
      <c r="Q77" s="43" t="s">
        <v>23</v>
      </c>
    </row>
    <row r="78">
      <c r="A78" s="46">
        <v>0.1735</v>
      </c>
      <c r="B78" s="40">
        <v>0.0</v>
      </c>
      <c r="C78" s="45">
        <f t="shared" ref="C78:C86" si="12">NORMDIST(A78,D78,E78,FALSE) / 1917.56884 * 30</f>
        <v>2.026278165</v>
      </c>
      <c r="D78" s="46">
        <v>0.175</v>
      </c>
      <c r="E78" s="40">
        <v>0.001</v>
      </c>
      <c r="G78" s="46">
        <v>0.075</v>
      </c>
      <c r="H78" s="40">
        <v>0.0</v>
      </c>
      <c r="I78" s="45">
        <f t="shared" ref="I78:I86" si="13">NORMDIST(G78,J78,K78,FALSE) / 977.01575 * 30</f>
        <v>0.8289165223</v>
      </c>
      <c r="J78" s="46">
        <v>0.079</v>
      </c>
      <c r="K78" s="40">
        <v>0.002</v>
      </c>
      <c r="M78" s="46">
        <v>0.033</v>
      </c>
      <c r="N78" s="40">
        <v>0.0</v>
      </c>
      <c r="O78" s="45">
        <f t="shared" ref="O78:O86" si="14">NORMDIST(M78,P78,Q78,FALSE) / 1954.03151 * 30</f>
        <v>0.828916518</v>
      </c>
      <c r="P78" s="40">
        <v>0.035</v>
      </c>
      <c r="Q78" s="40">
        <v>0.001</v>
      </c>
    </row>
    <row r="79">
      <c r="A79" s="46">
        <v>0.174</v>
      </c>
      <c r="B79" s="40">
        <v>6.0</v>
      </c>
      <c r="C79" s="45">
        <f t="shared" si="12"/>
        <v>3.78558599</v>
      </c>
      <c r="D79" s="46">
        <v>0.175</v>
      </c>
      <c r="E79" s="40">
        <v>0.001</v>
      </c>
      <c r="G79" s="46">
        <v>0.076</v>
      </c>
      <c r="H79" s="40">
        <v>0.0</v>
      </c>
      <c r="I79" s="45">
        <f t="shared" si="13"/>
        <v>1.988467366</v>
      </c>
      <c r="J79" s="46">
        <v>0.079</v>
      </c>
      <c r="K79" s="40">
        <v>0.002</v>
      </c>
      <c r="M79" s="46">
        <v>0.0335</v>
      </c>
      <c r="N79" s="40">
        <v>0.0</v>
      </c>
      <c r="O79" s="45">
        <f t="shared" si="14"/>
        <v>1.988467356</v>
      </c>
      <c r="P79" s="40">
        <v>0.035</v>
      </c>
      <c r="Q79" s="40">
        <v>0.001</v>
      </c>
    </row>
    <row r="80">
      <c r="A80" s="46">
        <v>0.1745</v>
      </c>
      <c r="B80" s="40">
        <v>0.0</v>
      </c>
      <c r="C80" s="45">
        <f t="shared" si="12"/>
        <v>5.507995115</v>
      </c>
      <c r="D80" s="46">
        <v>0.175</v>
      </c>
      <c r="E80" s="40">
        <v>0.001</v>
      </c>
      <c r="G80" s="46">
        <v>0.077</v>
      </c>
      <c r="H80" s="40">
        <v>5.0</v>
      </c>
      <c r="I80" s="45">
        <f t="shared" si="13"/>
        <v>3.714946118</v>
      </c>
      <c r="J80" s="46">
        <v>0.079</v>
      </c>
      <c r="K80" s="40">
        <v>0.002</v>
      </c>
      <c r="M80" s="46">
        <v>0.034</v>
      </c>
      <c r="N80" s="40">
        <v>0.0</v>
      </c>
      <c r="O80" s="45">
        <f t="shared" si="14"/>
        <v>3.714946099</v>
      </c>
      <c r="P80" s="40">
        <v>0.035</v>
      </c>
      <c r="Q80" s="40">
        <v>0.001</v>
      </c>
    </row>
    <row r="81">
      <c r="A81" s="46">
        <v>0.175</v>
      </c>
      <c r="B81" s="40">
        <v>7.0</v>
      </c>
      <c r="C81" s="45">
        <f t="shared" si="12"/>
        <v>6.241376144</v>
      </c>
      <c r="D81" s="46">
        <v>0.175</v>
      </c>
      <c r="E81" s="40">
        <v>0.001</v>
      </c>
      <c r="G81" s="46">
        <v>0.078</v>
      </c>
      <c r="H81" s="40">
        <v>9.0</v>
      </c>
      <c r="I81" s="45">
        <f t="shared" si="13"/>
        <v>5.405214708</v>
      </c>
      <c r="J81" s="46">
        <v>0.079</v>
      </c>
      <c r="K81" s="40">
        <v>0.002</v>
      </c>
      <c r="M81" s="46">
        <v>0.0345</v>
      </c>
      <c r="N81" s="40">
        <v>4.0</v>
      </c>
      <c r="O81" s="45">
        <f t="shared" si="14"/>
        <v>5.40521468</v>
      </c>
      <c r="P81" s="40">
        <v>0.035</v>
      </c>
      <c r="Q81" s="40">
        <v>0.001</v>
      </c>
    </row>
    <row r="82">
      <c r="A82" s="46">
        <v>0.1755</v>
      </c>
      <c r="B82" s="40">
        <v>10.0</v>
      </c>
      <c r="C82" s="45">
        <f t="shared" si="12"/>
        <v>5.507995115</v>
      </c>
      <c r="D82" s="46">
        <v>0.175</v>
      </c>
      <c r="E82" s="40">
        <v>0.001</v>
      </c>
      <c r="G82" s="46">
        <v>0.079</v>
      </c>
      <c r="H82" s="40">
        <v>4.0</v>
      </c>
      <c r="I82" s="45">
        <f t="shared" si="13"/>
        <v>6.124910684</v>
      </c>
      <c r="J82" s="46">
        <v>0.079</v>
      </c>
      <c r="K82" s="40">
        <v>0.002</v>
      </c>
      <c r="M82" s="46">
        <v>0.035</v>
      </c>
      <c r="N82" s="40">
        <v>0.0</v>
      </c>
      <c r="O82" s="45">
        <f t="shared" si="14"/>
        <v>6.124910653</v>
      </c>
      <c r="P82" s="40">
        <v>0.035</v>
      </c>
      <c r="Q82" s="40">
        <v>0.001</v>
      </c>
    </row>
    <row r="83">
      <c r="A83" s="46">
        <v>0.176</v>
      </c>
      <c r="B83" s="40">
        <v>0.0</v>
      </c>
      <c r="C83" s="45">
        <f t="shared" si="12"/>
        <v>3.78558599</v>
      </c>
      <c r="D83" s="46">
        <v>0.175</v>
      </c>
      <c r="E83" s="40">
        <v>0.001</v>
      </c>
      <c r="G83" s="46">
        <v>0.08</v>
      </c>
      <c r="H83" s="40">
        <v>5.0</v>
      </c>
      <c r="I83" s="45">
        <f t="shared" si="13"/>
        <v>5.405214708</v>
      </c>
      <c r="J83" s="46">
        <v>0.079</v>
      </c>
      <c r="K83" s="40">
        <v>0.002</v>
      </c>
      <c r="M83" s="46">
        <v>0.0355</v>
      </c>
      <c r="N83" s="40">
        <v>17.0</v>
      </c>
      <c r="O83" s="45">
        <f t="shared" si="14"/>
        <v>5.40521468</v>
      </c>
      <c r="P83" s="40">
        <v>0.035</v>
      </c>
      <c r="Q83" s="40">
        <v>0.001</v>
      </c>
    </row>
    <row r="84">
      <c r="A84" s="46">
        <v>0.1765</v>
      </c>
      <c r="B84" s="40">
        <v>3.0</v>
      </c>
      <c r="C84" s="45">
        <f t="shared" si="12"/>
        <v>2.026278165</v>
      </c>
      <c r="D84" s="46">
        <v>0.175</v>
      </c>
      <c r="E84" s="40">
        <v>0.001</v>
      </c>
      <c r="G84" s="46">
        <v>0.081</v>
      </c>
      <c r="H84" s="40">
        <v>4.0</v>
      </c>
      <c r="I84" s="45">
        <f t="shared" si="13"/>
        <v>3.714946118</v>
      </c>
      <c r="J84" s="46">
        <v>0.079</v>
      </c>
      <c r="K84" s="40">
        <v>0.002</v>
      </c>
      <c r="M84" s="46">
        <v>0.036</v>
      </c>
      <c r="N84" s="40">
        <v>0.0</v>
      </c>
      <c r="O84" s="45">
        <f t="shared" si="14"/>
        <v>3.714946099</v>
      </c>
      <c r="P84" s="40">
        <v>0.035</v>
      </c>
      <c r="Q84" s="40">
        <v>0.001</v>
      </c>
    </row>
    <row r="85">
      <c r="A85" s="46">
        <v>0.177</v>
      </c>
      <c r="B85" s="40">
        <v>0.0</v>
      </c>
      <c r="C85" s="45">
        <f t="shared" si="12"/>
        <v>0.8446784082</v>
      </c>
      <c r="D85" s="46">
        <v>0.175</v>
      </c>
      <c r="E85" s="40">
        <v>0.001</v>
      </c>
      <c r="G85" s="46">
        <v>0.082</v>
      </c>
      <c r="H85" s="40">
        <v>3.0</v>
      </c>
      <c r="I85" s="45">
        <f t="shared" si="13"/>
        <v>1.988467366</v>
      </c>
      <c r="J85" s="46">
        <v>0.079</v>
      </c>
      <c r="K85" s="40">
        <v>0.002</v>
      </c>
      <c r="M85" s="46">
        <v>0.0365</v>
      </c>
      <c r="N85" s="40">
        <v>9.0</v>
      </c>
      <c r="O85" s="45">
        <f t="shared" si="14"/>
        <v>1.988467356</v>
      </c>
      <c r="P85" s="40">
        <v>0.035</v>
      </c>
      <c r="Q85" s="40">
        <v>0.001</v>
      </c>
    </row>
    <row r="86">
      <c r="A86" s="46">
        <v>0.1775</v>
      </c>
      <c r="B86" s="40">
        <v>4.0</v>
      </c>
      <c r="C86" s="45">
        <f t="shared" si="12"/>
        <v>0.2742269293</v>
      </c>
      <c r="D86" s="46">
        <v>0.175</v>
      </c>
      <c r="E86" s="40">
        <v>0.001</v>
      </c>
      <c r="G86" s="46">
        <v>0.083</v>
      </c>
      <c r="H86" s="40">
        <v>0.0</v>
      </c>
      <c r="I86" s="45">
        <f t="shared" si="13"/>
        <v>0.8289165223</v>
      </c>
      <c r="J86" s="46">
        <v>0.079</v>
      </c>
      <c r="K86" s="40">
        <v>0.002</v>
      </c>
      <c r="M86" s="46">
        <v>0.037</v>
      </c>
      <c r="N86" s="40">
        <v>0.0</v>
      </c>
      <c r="O86" s="45">
        <f t="shared" si="14"/>
        <v>0.828916518</v>
      </c>
      <c r="P86" s="40">
        <v>0.035</v>
      </c>
      <c r="Q86" s="40">
        <v>0.001</v>
      </c>
    </row>
  </sheetData>
  <mergeCells count="6">
    <mergeCell ref="E4:G4"/>
    <mergeCell ref="H4:J4"/>
    <mergeCell ref="K4:M4"/>
    <mergeCell ref="A1:B1"/>
    <mergeCell ref="B4:D4"/>
    <mergeCell ref="A42:E42"/>
  </mergeCells>
  <drawing r:id="rId1"/>
</worksheet>
</file>