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cardo\Downloads\"/>
    </mc:Choice>
  </mc:AlternateContent>
  <bookViews>
    <workbookView xWindow="0" yWindow="0" windowWidth="21570" windowHeight="8055"/>
  </bookViews>
  <sheets>
    <sheet name="#p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" l="1"/>
  <c r="L5" i="2"/>
  <c r="M3" i="2"/>
  <c r="M4" i="2" s="1"/>
  <c r="M8" i="2" s="1"/>
  <c r="M9" i="2" s="1"/>
  <c r="N3" i="2"/>
  <c r="N4" i="2" s="1"/>
  <c r="N8" i="2" s="1"/>
  <c r="N9" i="2" s="1"/>
  <c r="L3" i="2"/>
  <c r="L4" i="2" s="1"/>
  <c r="L8" i="2" s="1"/>
  <c r="L9" i="2" s="1"/>
  <c r="K3" i="2"/>
  <c r="K4" i="2" s="1"/>
  <c r="K8" i="2" s="1"/>
  <c r="K9" i="2" s="1"/>
  <c r="H3" i="2"/>
  <c r="H5" i="2" s="1"/>
  <c r="H7" i="2" s="1"/>
  <c r="F3" i="2"/>
  <c r="F4" i="2" s="1"/>
  <c r="F8" i="2" s="1"/>
  <c r="F9" i="2" s="1"/>
  <c r="G3" i="2"/>
  <c r="G5" i="2" s="1"/>
  <c r="G7" i="2" s="1"/>
  <c r="E3" i="2"/>
  <c r="E4" i="2" s="1"/>
  <c r="E8" i="2" s="1"/>
  <c r="E9" i="2" s="1"/>
  <c r="N5" i="2" l="1"/>
  <c r="K5" i="2"/>
  <c r="K7" i="2" s="1"/>
  <c r="M7" i="2"/>
  <c r="E5" i="2"/>
  <c r="E7" i="2" s="1"/>
  <c r="G4" i="2"/>
  <c r="G8" i="2" s="1"/>
  <c r="G9" i="2" s="1"/>
  <c r="F5" i="2"/>
  <c r="F7" i="2" s="1"/>
  <c r="H4" i="2"/>
  <c r="H8" i="2" s="1"/>
  <c r="H9" i="2" s="1"/>
  <c r="L7" i="2"/>
  <c r="N7" i="2"/>
</calcChain>
</file>

<file path=xl/sharedStrings.xml><?xml version="1.0" encoding="utf-8"?>
<sst xmlns="http://schemas.openxmlformats.org/spreadsheetml/2006/main" count="23" uniqueCount="14">
  <si>
    <t>Faces</t>
  </si>
  <si>
    <t>Ico</t>
  </si>
  <si>
    <t>Tetra</t>
  </si>
  <si>
    <t>Cube</t>
  </si>
  <si>
    <t>Octa</t>
  </si>
  <si>
    <t>#Vertexes</t>
  </si>
  <si>
    <t>#Faces</t>
  </si>
  <si>
    <t>Subdivisions</t>
  </si>
  <si>
    <t>#Bits</t>
  </si>
  <si>
    <t>Area</t>
  </si>
  <si>
    <t>Multiplier</t>
  </si>
  <si>
    <t>Worst radius</t>
  </si>
  <si>
    <t>Avg. radius</t>
  </si>
  <si>
    <t>Ceil(#Bits)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</si>
</sst>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1" xfId="2"/>
    <xf numFmtId="11" fontId="1" fillId="2" borderId="0" xfId="1" applyNumberFormat="1"/>
    <xf numFmtId="2" fontId="1" fillId="2" borderId="0" xfId="1" applyNumberFormat="1"/>
    <xf numFmtId="1" fontId="1" fillId="2" borderId="0" xfId="1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Q11" sqref="Q11"/>
    </sheetView>
  </sheetViews>
  <sheetFormatPr defaultRowHeight="15" x14ac:dyDescent="0.25"/>
  <cols>
    <col min="1" max="1" width="13.140625" customWidth="1"/>
    <col min="2" max="3" width="3.7109375" customWidth="1"/>
    <col min="4" max="8" width="12.7109375" customWidth="1"/>
    <col min="9" max="9" width="3.7109375" customWidth="1"/>
    <col min="10" max="14" width="12.7109375" customWidth="1"/>
  </cols>
  <sheetData>
    <row r="1" spans="1:14" x14ac:dyDescent="0.25">
      <c r="D1" s="2"/>
      <c r="E1" s="2" t="s">
        <v>2</v>
      </c>
      <c r="F1" s="2" t="s">
        <v>4</v>
      </c>
      <c r="G1" s="2" t="s">
        <v>3</v>
      </c>
      <c r="H1" s="2" t="s">
        <v>1</v>
      </c>
      <c r="J1" s="2"/>
      <c r="K1" s="2" t="s">
        <v>2</v>
      </c>
      <c r="L1" s="2" t="s">
        <v>4</v>
      </c>
      <c r="M1" s="2" t="s">
        <v>3</v>
      </c>
      <c r="N1" s="2" t="s">
        <v>1</v>
      </c>
    </row>
    <row r="2" spans="1:14" x14ac:dyDescent="0.25">
      <c r="A2" s="2" t="s">
        <v>7</v>
      </c>
      <c r="B2" s="1">
        <v>21</v>
      </c>
      <c r="D2" s="2" t="s">
        <v>0</v>
      </c>
      <c r="E2" s="1">
        <v>4</v>
      </c>
      <c r="F2" s="1">
        <v>8</v>
      </c>
      <c r="G2" s="1">
        <v>6</v>
      </c>
      <c r="H2" s="1">
        <v>20</v>
      </c>
      <c r="J2" s="2" t="s">
        <v>10</v>
      </c>
      <c r="K2" s="1">
        <v>2</v>
      </c>
      <c r="L2" s="1">
        <v>4</v>
      </c>
      <c r="M2" s="1">
        <v>6</v>
      </c>
      <c r="N2" s="1">
        <v>10</v>
      </c>
    </row>
    <row r="3" spans="1:14" x14ac:dyDescent="0.25">
      <c r="D3" s="2" t="s">
        <v>6</v>
      </c>
      <c r="E3" s="3">
        <f>E2*POWER(4,$B$2)</f>
        <v>17592186044416</v>
      </c>
      <c r="F3" s="3">
        <f>F2*POWER(4,$B$2)</f>
        <v>35184372088832</v>
      </c>
      <c r="G3" s="3">
        <f>G2*POWER(4,$B$2)</f>
        <v>26388279066624</v>
      </c>
      <c r="H3" s="3">
        <f>H2*POWER(4,$B$2)</f>
        <v>87960930222080</v>
      </c>
      <c r="J3" s="2" t="s">
        <v>5</v>
      </c>
      <c r="K3" s="3">
        <f>2+K2*POWER(4,$B$2)</f>
        <v>8796093022210</v>
      </c>
      <c r="L3" s="3">
        <f>2+L2*POWER(4,$B$2)</f>
        <v>17592186044418</v>
      </c>
      <c r="M3" s="3">
        <f>2+M2*POWER(4,$B$2)</f>
        <v>26388279066626</v>
      </c>
      <c r="N3" s="3">
        <f>2+N2*POWER(4,$B$2)</f>
        <v>43980465111042</v>
      </c>
    </row>
    <row r="4" spans="1:14" x14ac:dyDescent="0.25">
      <c r="D4" s="2" t="s">
        <v>9</v>
      </c>
      <c r="E4" s="4">
        <f>510.072*10^12 / E3</f>
        <v>28.994236345170066</v>
      </c>
      <c r="F4" s="4">
        <f>510.072*10^12 / F3</f>
        <v>14.497118172585033</v>
      </c>
      <c r="G4" s="4">
        <f>510.072*10^12 / G3</f>
        <v>19.329490896780044</v>
      </c>
      <c r="H4" s="4">
        <f>510.072*10^12 / H3</f>
        <v>5.7988472690340132</v>
      </c>
      <c r="J4" s="2" t="s">
        <v>9</v>
      </c>
      <c r="K4" s="4">
        <f>510.072*10^12 / K3</f>
        <v>57.988472690326944</v>
      </c>
      <c r="L4" s="4">
        <f>510.072*10^12 / L3</f>
        <v>28.994236345166769</v>
      </c>
      <c r="M4" s="4">
        <f>510.072*10^12 / M3</f>
        <v>19.32949089677858</v>
      </c>
      <c r="N4" s="4">
        <f>510.072*10^12 / N3</f>
        <v>11.597694538067499</v>
      </c>
    </row>
    <row r="5" spans="1:14" x14ac:dyDescent="0.25">
      <c r="D5" s="2" t="s">
        <v>8</v>
      </c>
      <c r="E5" s="4">
        <f>LOG(E3,2)</f>
        <v>44</v>
      </c>
      <c r="F5" s="4">
        <f>LOG(F3,2)</f>
        <v>45</v>
      </c>
      <c r="G5" s="4">
        <f>LOG(G3,2)</f>
        <v>44.584962500721154</v>
      </c>
      <c r="H5" s="4">
        <f>LOG(H3,2)</f>
        <v>46.321928094887362</v>
      </c>
      <c r="J5" s="2" t="s">
        <v>8</v>
      </c>
      <c r="K5" s="4">
        <f>LOG(K3-2,2)</f>
        <v>43</v>
      </c>
      <c r="L5" s="4">
        <f t="shared" ref="L5:N5" si="0">LOG(L3-2,2)</f>
        <v>44</v>
      </c>
      <c r="M5" s="4">
        <f t="shared" si="0"/>
        <v>44.584962500721154</v>
      </c>
      <c r="N5" s="4">
        <f t="shared" si="0"/>
        <v>45.321928094887369</v>
      </c>
    </row>
    <row r="7" spans="1:14" x14ac:dyDescent="0.25">
      <c r="D7" s="2" t="s">
        <v>13</v>
      </c>
      <c r="E7" s="5">
        <f>_xlfn.CEILING.MATH(E5)</f>
        <v>44</v>
      </c>
      <c r="F7" s="5">
        <f>_xlfn.CEILING.MATH(F5)</f>
        <v>45</v>
      </c>
      <c r="G7" s="5">
        <f>_xlfn.CEILING.MATH(G5)</f>
        <v>45</v>
      </c>
      <c r="H7" s="5">
        <f>_xlfn.CEILING.MATH(H5)</f>
        <v>47</v>
      </c>
      <c r="J7" s="2" t="s">
        <v>13</v>
      </c>
      <c r="K7" s="5">
        <f>_xlfn.CEILING.MATH(K5)</f>
        <v>43</v>
      </c>
      <c r="L7" s="5">
        <f>_xlfn.CEILING.MATH(L5)</f>
        <v>44</v>
      </c>
      <c r="M7" s="5">
        <f>_xlfn.CEILING.MATH(M5)</f>
        <v>45</v>
      </c>
      <c r="N7" s="5">
        <f>_xlfn.CEILING.MATH(N5)</f>
        <v>46</v>
      </c>
    </row>
    <row r="8" spans="1:14" x14ac:dyDescent="0.25">
      <c r="D8" s="2" t="s">
        <v>11</v>
      </c>
      <c r="E8" s="4">
        <f>SQRT(4 * E4 / (3 * SQRT(3)))</f>
        <v>4.7243807578463395</v>
      </c>
      <c r="F8" s="4">
        <f>SQRT(4 * F4 / (3 * SQRT(3)))</f>
        <v>3.3406416707803874</v>
      </c>
      <c r="G8" s="4">
        <f>SQRT(G4/2)</f>
        <v>3.1088173713471852</v>
      </c>
      <c r="H8" s="4">
        <f>SQRT(4 * H4 / (3 * SQRT(3)))</f>
        <v>2.1128073052272778</v>
      </c>
      <c r="J8" s="2" t="s">
        <v>11</v>
      </c>
      <c r="K8" s="4">
        <f>SQRT(2 * K4 / (3 * SQRT(3)))</f>
        <v>4.724380757845803</v>
      </c>
      <c r="L8" s="4">
        <f>SQRT(2 * L4 / (3 * SQRT(3)))</f>
        <v>3.3406416707801974</v>
      </c>
      <c r="M8" s="4">
        <f>SQRT(M4/2)</f>
        <v>3.1088173713470675</v>
      </c>
      <c r="N8" s="4">
        <f>SQRT(2 * N4 / (3 * SQRT(3)))</f>
        <v>2.1128073052272298</v>
      </c>
    </row>
    <row r="9" spans="1:14" x14ac:dyDescent="0.25">
      <c r="D9" s="2" t="s">
        <v>12</v>
      </c>
      <c r="E9" s="4">
        <f>0.46*E8</f>
        <v>2.1732151486093163</v>
      </c>
      <c r="F9" s="4">
        <f>0.46*F8</f>
        <v>1.5366951685589783</v>
      </c>
      <c r="G9" s="4">
        <f>0.54*G8</f>
        <v>1.6787613805274801</v>
      </c>
      <c r="H9" s="4">
        <f>0.46*H8</f>
        <v>0.97189136040454782</v>
      </c>
      <c r="J9" s="2" t="s">
        <v>12</v>
      </c>
      <c r="K9" s="4">
        <f>0.61*K8</f>
        <v>2.8818722622859396</v>
      </c>
      <c r="L9" s="4">
        <f>0.61*L8</f>
        <v>2.0377914191759205</v>
      </c>
      <c r="M9" s="4">
        <f>0.54*M8</f>
        <v>1.6787613805274166</v>
      </c>
      <c r="N9" s="4">
        <f>0.61*N8</f>
        <v>1.2888124561886101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Gherardi</dc:creator>
  <cp:lastModifiedBy>Riccardo Gherardi</cp:lastModifiedBy>
  <dcterms:created xsi:type="dcterms:W3CDTF">2016-02-01T17:19:08Z</dcterms:created>
  <dcterms:modified xsi:type="dcterms:W3CDTF">2016-02-20T12:29:56Z</dcterms:modified>
</cp:coreProperties>
</file>