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rober\Documents\"/>
    </mc:Choice>
  </mc:AlternateContent>
  <xr:revisionPtr revIDLastSave="0" documentId="13_ncr:1_{A133591A-D736-424F-A745-714CE0F8F802}" xr6:coauthVersionLast="47" xr6:coauthVersionMax="47" xr10:uidLastSave="{00000000-0000-0000-0000-000000000000}"/>
  <bookViews>
    <workbookView xWindow="-108" yWindow="-108" windowWidth="30936" windowHeight="16896" xr2:uid="{88A79C12-4F3A-408A-BD7E-C62D72A4CDA2}"/>
  </bookViews>
  <sheets>
    <sheet name="Personal Budget" sheetId="1" r:id="rId1"/>
    <sheet name="Track Stock Pric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 l="1"/>
  <c r="D4" i="1"/>
  <c r="D5" i="1"/>
  <c r="D6" i="1"/>
  <c r="D7" i="1"/>
  <c r="D2" i="1"/>
  <c r="D8" i="1" s="1"/>
  <c r="C8" i="1"/>
  <c r="B8" i="1"/>
  <c r="B20" i="1"/>
  <c r="B7" i="1" s="1"/>
  <c r="C6" i="2" a="1"/>
  <c r="F7" i="2" a="1"/>
  <c r="C3" i="2" a="1"/>
  <c r="C2" i="2" a="1"/>
  <c r="D2" i="2" a="1"/>
  <c r="F6" i="2" a="1"/>
  <c r="E3" i="2" a="1"/>
  <c r="F2" i="2" a="1"/>
  <c r="D7" i="2" a="1"/>
  <c r="C8" i="2" a="1"/>
  <c r="D8" i="2" a="1"/>
  <c r="E5" i="2" a="1"/>
  <c r="F4" i="2" a="1"/>
  <c r="B8" i="2" a="1"/>
  <c r="C5" i="2" a="1"/>
  <c r="B7" i="2" a="1"/>
  <c r="D5" i="2" a="1"/>
  <c r="E8" i="2" a="1"/>
  <c r="B3" i="2" a="1"/>
  <c r="F3" i="2" a="1"/>
  <c r="E2" i="2" a="1"/>
  <c r="E7" i="2" a="1"/>
  <c r="D4" i="2" a="1"/>
  <c r="B2" i="2" a="1"/>
  <c r="E6" i="2" a="1"/>
  <c r="B6" i="2" a="1"/>
  <c r="B4" i="2" a="1"/>
  <c r="B5" i="2" a="1"/>
  <c r="D6" i="2" a="1"/>
  <c r="C7" i="2" a="1"/>
  <c r="F8" i="2" a="1"/>
  <c r="F5" i="2" a="1"/>
  <c r="C4" i="2" a="1"/>
  <c r="E4" i="2" a="1"/>
  <c r="D3" i="2" a="1"/>
  <c r="C8" i="2" l="1"/>
  <c r="D7" i="2"/>
  <c r="F2" i="2"/>
  <c r="D6" i="2"/>
  <c r="E3" i="2"/>
  <c r="B5" i="2"/>
  <c r="B4" i="2"/>
  <c r="B13" i="2" s="1"/>
  <c r="F6" i="2"/>
  <c r="F15" i="2" s="1"/>
  <c r="D2" i="2"/>
  <c r="C2" i="2"/>
  <c r="C3" i="2"/>
  <c r="C12" i="2" s="1"/>
  <c r="B6" i="2"/>
  <c r="B15" i="2" s="1"/>
  <c r="E6" i="2"/>
  <c r="E15" i="2" s="1"/>
  <c r="B2" i="2"/>
  <c r="D4" i="2"/>
  <c r="D3" i="2"/>
  <c r="D12" i="2" s="1"/>
  <c r="F5" i="2"/>
  <c r="F8" i="2"/>
  <c r="C7" i="2"/>
  <c r="D5" i="2"/>
  <c r="B7" i="2"/>
  <c r="C5" i="2"/>
  <c r="B8" i="2"/>
  <c r="F4" i="2"/>
  <c r="F13" i="2" s="1"/>
  <c r="E5" i="2"/>
  <c r="D8" i="2"/>
  <c r="D17" i="2" s="1"/>
  <c r="F7" i="2"/>
  <c r="F16" i="2" s="1"/>
  <c r="C6" i="2"/>
  <c r="E4" i="2"/>
  <c r="E13" i="2" s="1"/>
  <c r="C4" i="2"/>
  <c r="C13" i="2" s="1"/>
  <c r="E7" i="2"/>
  <c r="E16" i="2" s="1"/>
  <c r="E2" i="2"/>
  <c r="F3" i="2"/>
  <c r="F12" i="2" s="1"/>
  <c r="B3" i="2"/>
  <c r="E8" i="2"/>
  <c r="C15" i="2" l="1"/>
  <c r="C17" i="2"/>
  <c r="E14" i="2"/>
  <c r="B17" i="2"/>
  <c r="C14" i="2"/>
  <c r="B14" i="2"/>
  <c r="E12" i="2"/>
  <c r="D14" i="2"/>
  <c r="D15" i="2"/>
  <c r="D13" i="2"/>
  <c r="E17" i="2"/>
  <c r="C16" i="2"/>
  <c r="B16" i="2"/>
  <c r="B12" i="2"/>
  <c r="F17" i="2"/>
  <c r="D16" i="2"/>
  <c r="F14"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0">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futureMetadata>
  <cellMetadata count="1">
    <bk>
      <rc t="1" v="0"/>
    </bk>
  </cellMetadata>
  <valueMetadata count="4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valueMetadata>
</metadata>
</file>

<file path=xl/sharedStrings.xml><?xml version="1.0" encoding="utf-8"?>
<sst xmlns="http://schemas.openxmlformats.org/spreadsheetml/2006/main" count="28" uniqueCount="23">
  <si>
    <t>Expense Categories</t>
  </si>
  <si>
    <t>Rent</t>
  </si>
  <si>
    <t>Groceries</t>
  </si>
  <si>
    <t>Utilties</t>
  </si>
  <si>
    <t>Car</t>
  </si>
  <si>
    <t>Gym</t>
  </si>
  <si>
    <t>Other Subscriptions</t>
  </si>
  <si>
    <t>Monthly Budgeted Amounts</t>
  </si>
  <si>
    <t>Actual Spending</t>
  </si>
  <si>
    <t>Difference</t>
  </si>
  <si>
    <t>Total Expenses</t>
  </si>
  <si>
    <t>Netflix</t>
  </si>
  <si>
    <t>MLB.tv</t>
  </si>
  <si>
    <t>Apple Music</t>
  </si>
  <si>
    <t>Crunchyroll</t>
  </si>
  <si>
    <t>Hulu Plus</t>
  </si>
  <si>
    <t>Shonen Jump</t>
  </si>
  <si>
    <t>Youtube Premium</t>
  </si>
  <si>
    <t>Total</t>
  </si>
  <si>
    <t>Price</t>
  </si>
  <si>
    <t>Dates</t>
  </si>
  <si>
    <t>Daily Changes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</si>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</sst>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1"/>
      <color theme="1"/>
      <name val="Aptos Narrow"/>
      <family val="2"/>
      <scheme val="minor"/>
    </font>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3">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s>
  <cellStyleXfs count="2">
    <xf numFmtId="0" fontId="0" fillId="0" borderId="0"/>
    <xf numFmtId="44" fontId="1" fillId="0" borderId="0" applyFont="0" applyFill="0" applyBorder="0" applyAlignment="0" applyProtection="0"/>
  </cellStyleXfs>
  <cellXfs count="12">
    <xf numFmtId="0" fontId="0" fillId="0" borderId="0" xfId="0"/>
    <xf numFmtId="0" fontId="2" fillId="0" borderId="0" xfId="0" applyFont="1"/>
    <xf numFmtId="44" fontId="0" fillId="0" borderId="0" xfId="1" applyFont="1" applyAlignment="1">
      <alignment vertical="center"/>
    </xf>
    <xf numFmtId="44" fontId="0" fillId="0" borderId="0" xfId="1" applyFont="1"/>
    <xf numFmtId="44" fontId="0" fillId="0" borderId="0" xfId="0" applyNumberFormat="1"/>
    <xf numFmtId="14" fontId="0" fillId="0" borderId="0" xfId="0" applyNumberFormat="1"/>
    <xf numFmtId="0" fontId="0" fillId="0" borderId="0" xfId="0" applyAlignment="1">
      <alignment horizontal="center"/>
    </xf>
    <xf numFmtId="44" fontId="0" fillId="0" borderId="0" xfId="1" applyFont="1" applyAlignment="1">
      <alignment horizontal="right"/>
    </xf>
    <xf numFmtId="14" fontId="0" fillId="2" borderId="1" xfId="0" applyNumberFormat="1" applyFill="1" applyBorder="1"/>
    <xf numFmtId="14" fontId="0" fillId="0" borderId="1" xfId="0" applyNumberFormat="1" applyBorder="1"/>
    <xf numFmtId="44" fontId="0" fillId="0" borderId="0" xfId="0" applyNumberFormat="1" applyAlignment="1">
      <alignment horizontal="right"/>
    </xf>
    <xf numFmtId="14" fontId="0" fillId="2" borderId="2" xfId="0" applyNumberFormat="1" applyFill="1" applyBorder="1"/>
  </cellXfs>
  <cellStyles count="2">
    <cellStyle name="Currency" xfId="1" builtinId="4"/>
    <cellStyle name="Normal" xfId="0" builtinId="0"/>
  </cellStyles>
  <dxfs count="14">
    <dxf>
      <fill>
        <patternFill>
          <fgColor rgb="FFFF7D7D"/>
          <bgColor theme="9" tint="0.39994506668294322"/>
        </patternFill>
      </fill>
    </dxf>
    <dxf>
      <fill>
        <patternFill>
          <fgColor rgb="FFFF7D7D"/>
          <bgColor rgb="FFFF7575"/>
        </patternFill>
      </fill>
    </dxf>
    <dxf>
      <fill>
        <patternFill patternType="none">
          <bgColor auto="1"/>
        </patternFill>
      </fill>
    </dxf>
    <dxf>
      <font>
        <color rgb="FF9C0006"/>
      </font>
      <fill>
        <patternFill>
          <bgColor rgb="FFFFC7CE"/>
        </patternFill>
      </fill>
    </dxf>
    <dxf>
      <fill>
        <patternFill>
          <bgColor theme="9" tint="0.39994506668294322"/>
        </patternFill>
      </fil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alignment horizontal="right" vertical="bottom" textRotation="0" wrapText="0" indent="0" justifyLastLine="0" shrinkToFit="0" readingOrder="0"/>
    </dxf>
    <dxf>
      <numFmt numFmtId="19" formatCode="m/d/yyyy"/>
    </dxf>
    <dxf>
      <numFmt numFmtId="19" formatCode="m/d/yyyy"/>
    </dxf>
    <dxf>
      <alignment horizontal="general"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FF7575"/>
      <color rgb="FFFF7D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18" Type="http://schemas.openxmlformats.org/officeDocument/2006/relationships/customXml" Target="../customXml/item3.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SupportingPropertyBag" Target="richData/rdsupportingpropertybag.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Structure" Target="richData/rdsupportingpropertybagstructure.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styles" Target="styles.xml"/><Relationship Id="rId9" Type="http://schemas.microsoft.com/office/2017/06/relationships/rdArray" Target="richData/rdarray.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Budgeted Amounts vs. Actual Spending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Monthly Budgeted Amounts</c:v>
          </c:tx>
          <c:spPr>
            <a:solidFill>
              <a:srgbClr val="C00000"/>
            </a:solidFill>
            <a:ln>
              <a:noFill/>
            </a:ln>
            <a:effectLst/>
          </c:spPr>
          <c:invertIfNegative val="0"/>
          <c:val>
            <c:numRef>
              <c:f>'Personal Budget'!$B$2:$B$7</c:f>
              <c:numCache>
                <c:formatCode>_("$"* #,##0.00_);_("$"* \(#,##0.00\);_("$"* "-"??_);_(@_)</c:formatCode>
                <c:ptCount val="6"/>
                <c:pt idx="0">
                  <c:v>100</c:v>
                </c:pt>
                <c:pt idx="1">
                  <c:v>600</c:v>
                </c:pt>
                <c:pt idx="2">
                  <c:v>227.08</c:v>
                </c:pt>
                <c:pt idx="3">
                  <c:v>329.26</c:v>
                </c:pt>
                <c:pt idx="4">
                  <c:v>90</c:v>
                </c:pt>
                <c:pt idx="5">
                  <c:v>103.92999999999999</c:v>
                </c:pt>
              </c:numCache>
            </c:numRef>
          </c:val>
          <c:extLst>
            <c:ext xmlns:c16="http://schemas.microsoft.com/office/drawing/2014/chart" uri="{C3380CC4-5D6E-409C-BE32-E72D297353CC}">
              <c16:uniqueId val="{00000000-52F5-4184-80A0-3684285ADD95}"/>
            </c:ext>
          </c:extLst>
        </c:ser>
        <c:ser>
          <c:idx val="1"/>
          <c:order val="1"/>
          <c:tx>
            <c:v>Actual Spending</c:v>
          </c:tx>
          <c:spPr>
            <a:solidFill>
              <a:schemeClr val="accent6">
                <a:lumMod val="50000"/>
                <a:alpha val="98000"/>
              </a:schemeClr>
            </a:solidFill>
            <a:ln>
              <a:noFill/>
            </a:ln>
            <a:effectLst/>
          </c:spPr>
          <c:invertIfNegative val="0"/>
          <c:val>
            <c:numRef>
              <c:f>'Personal Budget'!$C$2:$C$7</c:f>
              <c:numCache>
                <c:formatCode>_("$"* #,##0.00_);_("$"* \(#,##0.00\);_("$"* "-"??_);_(@_)</c:formatCode>
                <c:ptCount val="6"/>
                <c:pt idx="0">
                  <c:v>100</c:v>
                </c:pt>
                <c:pt idx="1">
                  <c:v>500</c:v>
                </c:pt>
                <c:pt idx="2">
                  <c:v>227.08</c:v>
                </c:pt>
                <c:pt idx="3">
                  <c:v>330</c:v>
                </c:pt>
                <c:pt idx="4">
                  <c:v>90</c:v>
                </c:pt>
                <c:pt idx="5">
                  <c:v>103.93</c:v>
                </c:pt>
              </c:numCache>
            </c:numRef>
          </c:val>
          <c:extLst>
            <c:ext xmlns:c16="http://schemas.microsoft.com/office/drawing/2014/chart" uri="{C3380CC4-5D6E-409C-BE32-E72D297353CC}">
              <c16:uniqueId val="{00000001-52F5-4184-80A0-3684285ADD95}"/>
            </c:ext>
          </c:extLst>
        </c:ser>
        <c:dLbls>
          <c:showLegendKey val="0"/>
          <c:showVal val="0"/>
          <c:showCatName val="0"/>
          <c:showSerName val="0"/>
          <c:showPercent val="0"/>
          <c:showBubbleSize val="0"/>
        </c:dLbls>
        <c:gapWidth val="219"/>
        <c:overlap val="-27"/>
        <c:axId val="722407336"/>
        <c:axId val="722398696"/>
      </c:barChart>
      <c:catAx>
        <c:axId val="72240733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398696"/>
        <c:crosses val="autoZero"/>
        <c:auto val="1"/>
        <c:lblAlgn val="ctr"/>
        <c:lblOffset val="100"/>
        <c:noMultiLvlLbl val="0"/>
      </c:catAx>
      <c:valAx>
        <c:axId val="72239869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407336"/>
        <c:crosses val="autoZero"/>
        <c:crossBetween val="between"/>
      </c:valAx>
      <c:spPr>
        <a:noFill/>
        <a:ln>
          <a:noFill/>
        </a:ln>
        <a:effectLst/>
      </c:spPr>
    </c:plotArea>
    <c:legend>
      <c:legendPos val="b"/>
      <c:legendEntry>
        <c:idx val="0"/>
        <c:txPr>
          <a:bodyPr rot="0" spcFirstLastPara="1" vertOverflow="ellipsis" vert="horz" wrap="square" anchor="ctr" anchorCtr="1"/>
          <a:lstStyle/>
          <a:p>
            <a:pPr>
              <a:defRPr sz="900" b="0" i="0" u="none" strike="noStrike" kern="1200" baseline="0">
                <a:solidFill>
                  <a:srgbClr val="FF0000"/>
                </a:solidFill>
                <a:latin typeface="+mn-lt"/>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accent3">
                    <a:lumMod val="50000"/>
                  </a:schemeClr>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594360</xdr:colOff>
      <xdr:row>3</xdr:row>
      <xdr:rowOff>95250</xdr:rowOff>
    </xdr:from>
    <xdr:to>
      <xdr:col>15</xdr:col>
      <xdr:colOff>228600</xdr:colOff>
      <xdr:row>23</xdr:row>
      <xdr:rowOff>91440</xdr:rowOff>
    </xdr:to>
    <xdr:graphicFrame macro="">
      <xdr:nvGraphicFramePr>
        <xdr:cNvPr id="2" name="Chart 1">
          <a:extLst>
            <a:ext uri="{FF2B5EF4-FFF2-40B4-BE49-F238E27FC236}">
              <a16:creationId xmlns:a16="http://schemas.microsoft.com/office/drawing/2014/main" id="{DC7E81CC-131C-6CE0-8259-6F5AD7DCAE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6">
  <a r="1">
    <v t="i">0</v>
  </a>
  <a r="1">
    <v>170.26</v>
  </a>
  <a r="1">
    <v>182.55</v>
  </a>
  <a r="1">
    <v>179.33</v>
  </a>
  <a r="1">
    <v>171.21</v>
  </a>
  <a r="1">
    <v>182.39</v>
  </a>
  <a r="1">
    <v>168.33</v>
  </a>
  <a r="1">
    <v>176.97</v>
  </a>
  <a r="1">
    <v>510.02</v>
  </a>
  <a r="1">
    <v>517.92999999999995</v>
  </a>
  <a r="1">
    <v>508.45</v>
  </a>
  <a r="1">
    <v>514.45000000000005</v>
  </a>
  <a r="1">
    <v>509.04</v>
  </a>
  <a r="1">
    <v>515.36</v>
  </a>
  <a r="1">
    <v>509.23</v>
  </a>
  <a r="1">
    <v>238.15</v>
  </a>
  <a r="1">
    <v>256.08</v>
  </a>
  <a r="1">
    <v>238.99</v>
  </a>
  <a r="1">
    <v>254.43</v>
  </a>
  <a r="1">
    <v>237.88</v>
  </a>
  <a r="1">
    <v>245.5</v>
  </a>
  <a r="1">
    <v>236.7</v>
  </a>
  <a r="1">
    <v>178.43</v>
  </a>
  <a r="1">
    <v>177.75</v>
  </a>
  <a r="1">
    <v>183.61</v>
  </a>
  <a r="1">
    <v>170.29</v>
  </a>
  <a r="1">
    <v>176.24</v>
  </a>
  <a r="1">
    <v>176.67</v>
  </a>
  <a r="1">
    <v>174.88</v>
  </a>
  <a r="1">
    <v>220.71</v>
  </a>
  <a r="1">
    <v>231.23</v>
  </a>
  <a r="1">
    <v>234.05</v>
  </a>
  <a r="1">
    <v>231.62</v>
  </a>
  <a r="1">
    <v>231.43</v>
  </a>
  <a r="1">
    <v>231.48</v>
  </a>
  <a r="1">
    <v>227.63</v>
  </a>
</arrayData>
</file>

<file path=xl/richData/rdrichvalue.xml><?xml version="1.0" encoding="utf-8"?>
<rvData xmlns="http://schemas.microsoft.com/office/spreadsheetml/2017/richdata" count="89">
  <rv s="0">
    <v>https://www.bing.com/financeapi/forcetrigger?t=bvsk7w&amp;q=XNYS%3aPLTR&amp;form=skydnc</v>
    <v>Learn more on Bing</v>
  </rv>
  <rv s="1">
    <v>en-US</v>
    <v>bvsk7w</v>
    <v>268435456</v>
    <v>1</v>
    <v>Powered by Refinitiv</v>
    <v>0</v>
    <v>PALANTIR TECHNOLOGIES INC. (XNAS:PLTR)</v>
    <v>2</v>
    <v>3</v>
    <v>Finance</v>
    <v>4</v>
    <v>190</v>
    <v>38.774999999999999</v>
    <v>2.6288</v>
    <v>2.64</v>
    <v>3.8429999999999996E-4</v>
    <v>1.4704999999999999E-2</v>
    <v>7.0000000000000007E-2</v>
    <v>USD</v>
    <v>Palantir Technologies Inc. is engaged in building software to assist in counterterrorism investigations and operations. The Company has built four principal software platforms, including Palantir Gotham (Gotham), Palantir Foundry (Foundry), Palantir Apollo (Apollo), and Palantir Artificial Intelligence Platform (AIP). Apollo is a cloud-agnostic, single control layer that coordinates ongoing delivery of new features, security updates, and platform configurations, helping to ensure the continuous operation of critical systems. Gotham enables users to identify patterns hidden deep within datasets, ranging from signals intelligence sources to reports from confidential informants. Foundry transforms the ways organizations operate by creating a central operating system for their data. AIP enables responsible artificial intelligence (AI)-advantage across the enterprise by using primary, core components built to effectively activate large language models and other AI within any organization.</v>
    <v>4164</v>
    <v>Nasdaq Stock Market</v>
    <v>XNAS</v>
    <v>XNAS</v>
    <v>1200 17Th Street, Floor 15, DENVER, CO, 80202 US</v>
    <v>186.18</v>
    <v>Software &amp; IT Services</v>
    <v>Stock</v>
    <v>45937.999987510935</v>
    <v>0</v>
    <v>179.42009999999999</v>
    <v>431986461290</v>
    <v>PALANTIR TECHNOLOGIES INC.</v>
    <v>PALANTIR TECHNOLOGIES INC.</v>
    <v>180.31</v>
    <v>605.3768</v>
    <v>179.53</v>
    <v>182.17</v>
    <v>182.24</v>
    <v>2371337000</v>
    <v>PLTR</v>
    <v>PALANTIR TECHNOLOGIES INC. (XNAS:PLTR)</v>
    <v>58179256</v>
    <v>58374005</v>
    <v>2003</v>
  </rv>
  <rv s="2">
    <v>1</v>
  </rv>
  <rv s="0">
    <v>http://en.wikipedia.org/wiki/Public_domain</v>
    <v>Public domain</v>
  </rv>
  <rv s="0">
    <v>https://en.wikipedia.org/wiki/Microsoft</v>
    <v>Wikipedia</v>
  </rv>
  <rv s="3">
    <v>3</v>
    <v>4</v>
  </rv>
  <rv s="4">
    <v>9</v>
    <v>https://www.bing.com/th?id=AMMS_e6e837c7bf3a77408619758b7447855a&amp;qlt=95</v>
    <v>5</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555.45000000000005</v>
    <v>344.79</v>
    <v>1.0188999999999999</v>
    <v>-4.59</v>
    <v>-1.059E-3</v>
    <v>-8.683999999999999E-3</v>
    <v>-0.55500000000000005</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 US</v>
    <v>529.79999999999995</v>
    <v>6</v>
    <v>Software &amp; IT Services</v>
    <v>Stock</v>
    <v>45937.999994027341</v>
    <v>7</v>
    <v>521.44000000000005</v>
    <v>3894830844660</v>
    <v>MICROSOFT CORPORATION</v>
    <v>MICROSOFT CORPORATION</v>
    <v>528.28499999999997</v>
    <v>38.411900000000003</v>
    <v>528.57000000000005</v>
    <v>523.98</v>
    <v>523.42499999999995</v>
    <v>7433167000</v>
    <v>MSFT</v>
    <v>MICROSOFT CORPORATION (XNAS:MSFT)</v>
    <v>14615208</v>
    <v>20175267</v>
    <v>1993</v>
  </rv>
  <rv s="2">
    <v>8</v>
  </rv>
  <rv s="0">
    <v>https://www.bing.com/financeapi/forcetrigger?t=a1nhlh&amp;q=XNAS%3aAMZN&amp;form=skydnc</v>
    <v>Learn more on Bing</v>
  </rv>
  <rv s="1">
    <v>en-US</v>
    <v>a1nhlh</v>
    <v>268435456</v>
    <v>1</v>
    <v>Powered by Refinitiv</v>
    <v>0</v>
    <v>AMAZON.COM, INC. (XNAS:AMZN)</v>
    <v>2</v>
    <v>3</v>
    <v>Finance</v>
    <v>4</v>
    <v>242.52</v>
    <v>161.38</v>
    <v>1.2836000000000001</v>
    <v>0.88</v>
    <v>-7.6649999999999993E-4</v>
    <v>3.9839999999999997E-3</v>
    <v>-0.17</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1546000</v>
    <v>Nasdaq Stock Market</v>
    <v>XNAS</v>
    <v>XNAS</v>
    <v>410 Terry Avenue North, SEATTLE, WA, 98109 US</v>
    <v>222.89</v>
    <v>Diversified Retail</v>
    <v>Stock</v>
    <v>45937.999980566405</v>
    <v>10</v>
    <v>220.17</v>
    <v>2365263739800</v>
    <v>AMAZON.COM, INC.</v>
    <v>AMAZON.COM, INC.</v>
    <v>220.88</v>
    <v>33.8431</v>
    <v>220.9</v>
    <v>221.78</v>
    <v>221.61</v>
    <v>10664910000</v>
    <v>AMZN</v>
    <v>AMAZON.COM, INC. (XNAS:AMZN)</v>
    <v>31194678</v>
    <v>45504897</v>
    <v>1996</v>
  </rv>
  <rv s="2">
    <v>11</v>
  </rv>
  <rv s="0">
    <v>https://www.bing.com/financeapi/forcetrigger?t=a1yv52&amp;q=XNAS%3aNVDA&amp;form=skydnc</v>
    <v>Learn more on Bing</v>
  </rv>
  <rv s="1">
    <v>en-US</v>
    <v>a1yv52</v>
    <v>268435456</v>
    <v>1</v>
    <v>Powered by Refinitiv</v>
    <v>0</v>
    <v>NVIDIA CORPORATION (XNAS:NVDA)</v>
    <v>2</v>
    <v>3</v>
    <v>Finance</v>
    <v>4</v>
    <v>191.05</v>
    <v>86.62</v>
    <v>2.1105999999999998</v>
    <v>-0.5</v>
    <v>-2.7020000000000001E-4</v>
    <v>-2.6950000000000003E-3</v>
    <v>-0.05</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industrial AI and digital twin applications.</v>
    <v>36000</v>
    <v>Nasdaq Stock Market</v>
    <v>XNAS</v>
    <v>XNAS</v>
    <v>2788 San Tomas Expressway, SANTA CLARA, CA, 95051 US</v>
    <v>189.06</v>
    <v>Semiconductors &amp; Semiconductor Equipment</v>
    <v>Stock</v>
    <v>45937.999970682809</v>
    <v>13</v>
    <v>184</v>
    <v>4496472000000</v>
    <v>NVIDIA CORPORATION</v>
    <v>NVIDIA CORPORATION</v>
    <v>186.23</v>
    <v>52.665300000000002</v>
    <v>185.54</v>
    <v>185.04</v>
    <v>184.99</v>
    <v>24300000000</v>
    <v>NVDA</v>
    <v>NVIDIA CORPORATION (XNAS:NVDA)</v>
    <v>140088008</v>
    <v>179856844</v>
    <v>1998</v>
  </rv>
  <rv s="2">
    <v>14</v>
  </rv>
  <rv s="0">
    <v>https://www.bing.com/financeapi/forcetrigger?t=a1mou2&amp;q=XNAS%3aAAPL&amp;form=skydnc</v>
    <v>Learn more on Bing</v>
  </rv>
  <rv s="1">
    <v>en-US</v>
    <v>a1mou2</v>
    <v>268435456</v>
    <v>1</v>
    <v>Powered by Refinitiv</v>
    <v>0</v>
    <v>APPLE INC. (XNAS:AAPL)</v>
    <v>2</v>
    <v>3</v>
    <v>Finance</v>
    <v>4</v>
    <v>260.10000000000002</v>
    <v>169.21010000000001</v>
    <v>1.0839000000000001</v>
    <v>-0.21</v>
    <v>-2.0660000000000001E-3</v>
    <v>-8.1809999999999999E-4</v>
    <v>-0.53</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257.39999999999998</v>
    <v>Computers, Phones &amp; Household Electronics</v>
    <v>Stock</v>
    <v>45937.999954918749</v>
    <v>16</v>
    <v>255.43</v>
    <v>3806263227200</v>
    <v>APPLE INC.</v>
    <v>APPLE INC.</v>
    <v>256.80500000000001</v>
    <v>35.374899999999997</v>
    <v>256.69</v>
    <v>256.48</v>
    <v>255.95</v>
    <v>14840390000</v>
    <v>AAPL</v>
    <v>APPLE INC. (XNAS:AAPL)</v>
    <v>31955776</v>
    <v>58028014</v>
    <v>1977</v>
  </rv>
  <rv s="2">
    <v>17</v>
  </rv>
  <rv s="6">
    <fb>171.21</fb>
    <v>10</v>
  </rv>
  <rv s="6">
    <fb>515.36</fb>
    <v>10</v>
  </rv>
  <rv s="6">
    <fb>231.43</fb>
    <v>10</v>
  </rv>
  <rv s="6">
    <fb>177.75</fb>
    <v>10</v>
  </rv>
  <rv s="6">
    <fb>236.7</fb>
    <v>10</v>
  </rv>
  <rv s="6">
    <fb>170.26</fb>
    <v>10</v>
  </rv>
  <rv s="6">
    <fb>509.04</fb>
    <v>10</v>
  </rv>
  <rv s="6">
    <fb>234.05</fb>
    <v>10</v>
  </rv>
  <rv s="6">
    <fb>174.88</fb>
    <v>10</v>
  </rv>
  <rv s="6">
    <fb>238.15</fb>
    <v>10</v>
  </rv>
  <rv s="6">
    <fb>168.33</fb>
    <v>10</v>
  </rv>
  <rv s="6">
    <fb>510.02</fb>
    <v>10</v>
  </rv>
  <rv s="6">
    <fb>231.62</fb>
    <v>10</v>
  </rv>
  <rv s="6">
    <fb>170.29</fb>
    <v>10</v>
  </rv>
  <rv s="6">
    <fb>238.99</fb>
    <v>10</v>
  </rv>
  <rv s="6">
    <fb>176.97</fb>
    <v>10</v>
  </rv>
  <rv s="6">
    <fb>508.45</fb>
    <v>10</v>
  </rv>
  <rv s="6">
    <fb>231.23</fb>
    <v>10</v>
  </rv>
  <rv s="6">
    <fb>176.24</fb>
    <v>10</v>
  </rv>
  <rv s="6">
    <fb>237.88</fb>
    <v>10</v>
  </rv>
  <rv s="6">
    <fb>182.39</fb>
    <v>10</v>
  </rv>
  <rv s="6">
    <fb>517.92999999999995</fb>
    <v>10</v>
  </rv>
  <rv s="6">
    <fb>231.48</fb>
    <v>10</v>
  </rv>
  <rv s="6">
    <fb>176.67</fb>
    <v>10</v>
  </rv>
  <rv s="6">
    <fb>245.5</fb>
    <v>10</v>
  </rv>
  <rv s="6">
    <fb>179.33</fb>
    <v>10</v>
  </rv>
  <rv s="6">
    <fb>514.45000000000005</fb>
    <v>10</v>
  </rv>
  <rv s="6">
    <fb>227.63</fb>
    <v>10</v>
  </rv>
  <rv s="6">
    <fb>183.61</fb>
    <v>10</v>
  </rv>
  <rv s="6">
    <fb>256.08</fb>
    <v>10</v>
  </rv>
  <rv s="6">
    <fb>182.55</fb>
    <v>10</v>
  </rv>
  <rv s="6">
    <fb>509.23</fb>
    <v>10</v>
  </rv>
  <rv s="6">
    <fb>220.71</fb>
    <v>10</v>
  </rv>
  <rv s="6">
    <fb>178.43</fb>
    <v>10</v>
  </rv>
  <rv s="6">
    <fb>254.43</fb>
    <v>10</v>
  </rv>
  <rv s="7">
    <v>11</v>
    <v>bvsk7w</v>
    <v>Daily</v>
    <v>45916</v>
    <v>45916</v>
    <v>0</v>
    <v>1</v>
    <v>638935776000000000,638942893414383923,0</v>
    <v>0</v>
    <v>bvsk7w</v>
    <v>XNAS:PLTR</v>
    <v>1</v>
  </rv>
  <rv s="7">
    <v>11</v>
    <v>bvsk7w</v>
    <v>Daily</v>
    <v>45923</v>
    <v>45923</v>
    <v>0</v>
    <v>1</v>
    <v>638941824000000000,638942886423220163,0</v>
    <v>0</v>
    <v>bvsk7w</v>
    <v>XNAS:PLTR</v>
    <v>2</v>
  </rv>
  <rv s="7">
    <v>11</v>
    <v>bvsk7w</v>
    <v>Daily</v>
    <v>45922</v>
    <v>45922</v>
    <v>0</v>
    <v>1</v>
    <v>638940960000000000,638942893688927507,0</v>
    <v>0</v>
    <v>bvsk7w</v>
    <v>XNAS:PLTR</v>
    <v>3</v>
  </rv>
  <rv s="7">
    <v>11</v>
    <v>bvsk7w</v>
    <v>Daily</v>
    <v>45915</v>
    <v>45915</v>
    <v>0</v>
    <v>1</v>
    <v>638934912000000000,638942893366650150,0</v>
    <v>0</v>
    <v>bvsk7w</v>
    <v>XNAS:PLTR</v>
    <v>4</v>
  </rv>
  <rv s="7">
    <v>11</v>
    <v>bvsk7w</v>
    <v>Daily</v>
    <v>45919</v>
    <v>45919</v>
    <v>0</v>
    <v>1</v>
    <v>638938368000000000,638942893546732001,0</v>
    <v>0</v>
    <v>bvsk7w</v>
    <v>XNAS:PLTR</v>
    <v>5</v>
  </rv>
  <rv s="7">
    <v>11</v>
    <v>bvsk7w</v>
    <v>Daily</v>
    <v>45917</v>
    <v>45917</v>
    <v>0</v>
    <v>1</v>
    <v>638936640000000000,638942893453246668,0</v>
    <v>0</v>
    <v>bvsk7w</v>
    <v>XNAS:PLTR</v>
    <v>6</v>
  </rv>
  <rv s="7">
    <v>11</v>
    <v>bvsk7w</v>
    <v>Daily</v>
    <v>45918</v>
    <v>45918</v>
    <v>0</v>
    <v>1</v>
    <v>638937504000000000,638942893497535407,0</v>
    <v>0</v>
    <v>bvsk7w</v>
    <v>XNAS:PLTR</v>
    <v>7</v>
  </rv>
  <rv s="7">
    <v>11</v>
    <v>a1xzim</v>
    <v>Daily</v>
    <v>45917</v>
    <v>45917</v>
    <v>0</v>
    <v>1</v>
    <v>638936640000000000,638942893453605522,0</v>
    <v>0</v>
    <v>a1xzim</v>
    <v>XNAS:MSFT</v>
    <v>8</v>
  </rv>
  <rv s="7">
    <v>11</v>
    <v>a1xzim</v>
    <v>Daily</v>
    <v>45919</v>
    <v>45919</v>
    <v>0</v>
    <v>1</v>
    <v>638938368000000000,638942893546599656,0</v>
    <v>0</v>
    <v>a1xzim</v>
    <v>XNAS:MSFT</v>
    <v>9</v>
  </rv>
  <rv s="7">
    <v>11</v>
    <v>a1xzim</v>
    <v>Daily</v>
    <v>45918</v>
    <v>45918</v>
    <v>0</v>
    <v>1</v>
    <v>638937504000000000,638942893496800564,0</v>
    <v>0</v>
    <v>a1xzim</v>
    <v>XNAS:MSFT</v>
    <v>10</v>
  </rv>
  <rv s="7">
    <v>11</v>
    <v>a1xzim</v>
    <v>Daily</v>
    <v>45922</v>
    <v>45922</v>
    <v>0</v>
    <v>1</v>
    <v>638940960000000000,638942893688951785,0</v>
    <v>0</v>
    <v>a1xzim</v>
    <v>XNAS:MSFT</v>
    <v>11</v>
  </rv>
  <rv s="7">
    <v>11</v>
    <v>a1xzim</v>
    <v>Daily</v>
    <v>45916</v>
    <v>45916</v>
    <v>0</v>
    <v>1</v>
    <v>638935776000000000,638942893414520621,0</v>
    <v>0</v>
    <v>a1xzim</v>
    <v>XNAS:MSFT</v>
    <v>12</v>
  </rv>
  <rv s="7">
    <v>11</v>
    <v>a1xzim</v>
    <v>Daily</v>
    <v>45915</v>
    <v>45915</v>
    <v>0</v>
    <v>1</v>
    <v>638934912000000000,638942893365705681,0</v>
    <v>0</v>
    <v>a1xzim</v>
    <v>XNAS:MSFT</v>
    <v>13</v>
  </rv>
  <rv s="7">
    <v>11</v>
    <v>a1xzim</v>
    <v>Daily</v>
    <v>45923</v>
    <v>45923</v>
    <v>0</v>
    <v>1</v>
    <v>638941824000000000,638942887166774065,0</v>
    <v>0</v>
    <v>a1xzim</v>
    <v>XNAS:MSFT</v>
    <v>14</v>
  </rv>
  <rv s="7">
    <v>11</v>
    <v>a1mou2</v>
    <v>Daily</v>
    <v>45916</v>
    <v>45916</v>
    <v>0</v>
    <v>1</v>
    <v>638935776000000000,638942893414684022,0</v>
    <v>0</v>
    <v>a1mou2</v>
    <v>XNAS:AAPL</v>
    <v>15</v>
  </rv>
  <rv s="7">
    <v>11</v>
    <v>a1mou2</v>
    <v>Daily</v>
    <v>45922</v>
    <v>45922</v>
    <v>0</v>
    <v>1</v>
    <v>638940960000000000,638942893688859816,0</v>
    <v>0</v>
    <v>a1mou2</v>
    <v>XNAS:AAPL</v>
    <v>16</v>
  </rv>
  <rv s="7">
    <v>11</v>
    <v>a1mou2</v>
    <v>Daily</v>
    <v>45917</v>
    <v>45917</v>
    <v>0</v>
    <v>1</v>
    <v>638936640000000000,638942893452862159,0</v>
    <v>0</v>
    <v>a1mou2</v>
    <v>XNAS:AAPL</v>
    <v>17</v>
  </rv>
  <rv s="7">
    <v>11</v>
    <v>a1mou2</v>
    <v>Daily</v>
    <v>45923</v>
    <v>45923</v>
    <v>0</v>
    <v>1</v>
    <v>638941824000000000,638942889474932570,0</v>
    <v>0</v>
    <v>a1mou2</v>
    <v>XNAS:AAPL</v>
    <v>18</v>
  </rv>
  <rv s="7">
    <v>11</v>
    <v>a1mou2</v>
    <v>Daily</v>
    <v>45918</v>
    <v>45918</v>
    <v>0</v>
    <v>1</v>
    <v>638937504000000000,638942893497279699,0</v>
    <v>0</v>
    <v>a1mou2</v>
    <v>XNAS:AAPL</v>
    <v>19</v>
  </rv>
  <rv s="7">
    <v>11</v>
    <v>a1mou2</v>
    <v>Daily</v>
    <v>45919</v>
    <v>45919</v>
    <v>0</v>
    <v>1</v>
    <v>638938368000000000,638942893546978226,0</v>
    <v>0</v>
    <v>a1mou2</v>
    <v>XNAS:AAPL</v>
    <v>20</v>
  </rv>
  <rv s="7">
    <v>11</v>
    <v>a1mou2</v>
    <v>Daily</v>
    <v>45915</v>
    <v>45915</v>
    <v>0</v>
    <v>1</v>
    <v>638934912000000000,638942893366176964,0</v>
    <v>0</v>
    <v>a1mou2</v>
    <v>XNAS:AAPL</v>
    <v>21</v>
  </rv>
  <rv s="7">
    <v>11</v>
    <v>a1yv52</v>
    <v>Daily</v>
    <v>45923</v>
    <v>45923</v>
    <v>0</v>
    <v>1</v>
    <v>638941824000000000,638942889472026848,0</v>
    <v>0</v>
    <v>a1yv52</v>
    <v>XNAS:NVDA</v>
    <v>22</v>
  </rv>
  <rv s="7">
    <v>11</v>
    <v>a1yv52</v>
    <v>Daily</v>
    <v>45915</v>
    <v>45915</v>
    <v>0</v>
    <v>1</v>
    <v>638934912000000000,638942893366412540,0</v>
    <v>0</v>
    <v>a1yv52</v>
    <v>XNAS:NVDA</v>
    <v>23</v>
  </rv>
  <rv s="7">
    <v>11</v>
    <v>a1yv52</v>
    <v>Daily</v>
    <v>45922</v>
    <v>45922</v>
    <v>0</v>
    <v>1</v>
    <v>638940960000000000,638942893688897635,0</v>
    <v>0</v>
    <v>a1yv52</v>
    <v>XNAS:NVDA</v>
    <v>24</v>
  </rv>
  <rv s="7">
    <v>11</v>
    <v>a1yv52</v>
    <v>Daily</v>
    <v>45917</v>
    <v>45917</v>
    <v>0</v>
    <v>1</v>
    <v>638936640000000000,638942893452497144,0</v>
    <v>0</v>
    <v>a1yv52</v>
    <v>XNAS:NVDA</v>
    <v>25</v>
  </rv>
  <rv s="7">
    <v>11</v>
    <v>a1yv52</v>
    <v>Daily</v>
    <v>45918</v>
    <v>45918</v>
    <v>0</v>
    <v>1</v>
    <v>638937504000000000,638942893496569459,0</v>
    <v>0</v>
    <v>a1yv52</v>
    <v>XNAS:NVDA</v>
    <v>26</v>
  </rv>
  <rv s="7">
    <v>11</v>
    <v>a1yv52</v>
    <v>Daily</v>
    <v>45919</v>
    <v>45919</v>
    <v>0</v>
    <v>1</v>
    <v>638938368000000000,638942893547108913,0</v>
    <v>0</v>
    <v>a1yv52</v>
    <v>XNAS:NVDA</v>
    <v>27</v>
  </rv>
  <rv s="7">
    <v>11</v>
    <v>a1yv52</v>
    <v>Daily</v>
    <v>45916</v>
    <v>45916</v>
    <v>0</v>
    <v>1</v>
    <v>638935776000000000,638942893414812296,0</v>
    <v>0</v>
    <v>a1yv52</v>
    <v>XNAS:NVDA</v>
    <v>28</v>
  </rv>
  <rv s="7">
    <v>11</v>
    <v>a1nhlh</v>
    <v>Daily</v>
    <v>45923</v>
    <v>45923</v>
    <v>0</v>
    <v>1</v>
    <v>638941824000000000,638942889473482118,0</v>
    <v>0</v>
    <v>a1nhlh</v>
    <v>XNAS:AMZN</v>
    <v>29</v>
  </rv>
  <rv s="7">
    <v>11</v>
    <v>a1nhlh</v>
    <v>Daily</v>
    <v>45918</v>
    <v>45918</v>
    <v>0</v>
    <v>1</v>
    <v>638937504000000000,638942893497041395,0</v>
    <v>0</v>
    <v>a1nhlh</v>
    <v>XNAS:AMZN</v>
    <v>30</v>
  </rv>
  <rv s="7">
    <v>11</v>
    <v>a1nhlh</v>
    <v>Daily</v>
    <v>45916</v>
    <v>45916</v>
    <v>0</v>
    <v>1</v>
    <v>638935776000000000,638942893414944500,0</v>
    <v>0</v>
    <v>a1nhlh</v>
    <v>XNAS:AMZN</v>
    <v>31</v>
  </rv>
  <rv s="7">
    <v>11</v>
    <v>a1nhlh</v>
    <v>Daily</v>
    <v>45917</v>
    <v>45917</v>
    <v>0</v>
    <v>1</v>
    <v>638936640000000000,638942893453987503,0</v>
    <v>0</v>
    <v>a1nhlh</v>
    <v>XNAS:AMZN</v>
    <v>32</v>
  </rv>
  <rv s="7">
    <v>11</v>
    <v>a1nhlh</v>
    <v>Daily</v>
    <v>45915</v>
    <v>45915</v>
    <v>0</v>
    <v>1</v>
    <v>638934912000000000,638942893365947741,0</v>
    <v>0</v>
    <v>a1nhlh</v>
    <v>XNAS:AMZN</v>
    <v>33</v>
  </rv>
  <rv s="7">
    <v>11</v>
    <v>a1nhlh</v>
    <v>Daily</v>
    <v>45919</v>
    <v>45919</v>
    <v>0</v>
    <v>1</v>
    <v>638938368000000000,638942893546853389,0</v>
    <v>0</v>
    <v>a1nhlh</v>
    <v>XNAS:AMZN</v>
    <v>34</v>
  </rv>
  <rv s="7">
    <v>11</v>
    <v>a1nhlh</v>
    <v>Daily</v>
    <v>45922</v>
    <v>45922</v>
    <v>0</v>
    <v>1</v>
    <v>638940960000000000,638942893688871351,0</v>
    <v>0</v>
    <v>a1nhlh</v>
    <v>XNAS:AMZN</v>
    <v>35</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2">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8">
      <v>Powered by Refinitiv</v>
    </spb>
    <spb s="9">
      <v>1</v>
    </spb>
    <spb s="10">
      <v>11</v>
      <v>1</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4B0D4F-AA0D-4DBD-96B5-10E3E30A2BEE}" name="Table2" displayName="Table2" ref="A1:D8" totalsRowShown="0" headerRowDxfId="13">
  <autoFilter ref="A1:D8" xr:uid="{224B0D4F-AA0D-4DBD-96B5-10E3E30A2BEE}">
    <filterColumn colId="0" hiddenButton="1"/>
    <filterColumn colId="1" hiddenButton="1"/>
    <filterColumn colId="2" hiddenButton="1"/>
    <filterColumn colId="3" hiddenButton="1"/>
  </autoFilter>
  <tableColumns count="4">
    <tableColumn id="1" xr3:uid="{6DB0A9CC-F290-4B92-8915-30FCE245D1E1}" name="Expense Categories"/>
    <tableColumn id="2" xr3:uid="{CFFFCEB1-F485-4BE4-B49D-F032435EA2A3}" name="Monthly Budgeted Amounts" dataDxfId="12" dataCellStyle="Currency"/>
    <tableColumn id="3" xr3:uid="{6882C2E9-0FE8-4335-B5EE-33DD0E0006A5}" name="Actual Spending"/>
    <tableColumn id="4" xr3:uid="{E9676C56-6857-4426-B173-7BAFD1C36089}" name="Difference"/>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0DC52B-1792-4482-86F1-B3EA06E73AFA}" name="Table5" displayName="Table5" ref="A12:B20" totalsRowShown="0">
  <autoFilter ref="A12:B20" xr:uid="{520DC52B-1792-4482-86F1-B3EA06E73AFA}">
    <filterColumn colId="0" hiddenButton="1"/>
    <filterColumn colId="1" hiddenButton="1"/>
  </autoFilter>
  <tableColumns count="2">
    <tableColumn id="1" xr3:uid="{5FE526B2-24FD-4BB7-B352-F7B00319AF1E}" name="Other Subscriptions"/>
    <tableColumn id="2" xr3:uid="{4AEC71D4-0A21-428E-B9C7-F4382282F4E7}" name="Price"/>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19D77D1-E5CC-4489-AA08-33A2E71166BF}" name="Table7" displayName="Table7" ref="A2:F17" headerRowCount="0" totalsRowShown="0">
  <tableColumns count="6">
    <tableColumn id="1" xr3:uid="{B9100F2C-88EF-494E-ADB2-AFFBE147318A}" name="Column1" headerRowDxfId="11" dataDxfId="10"/>
    <tableColumn id="2" xr3:uid="{E5208920-8CF3-4CAB-89AE-46B8538B404E}" name="Column2" dataDxfId="9" dataCellStyle="Currency">
      <calculatedColumnFormula array="1">IFERROR(_xlfn.STOCKHISTORY(B$1,$A2,$A2,0,0,1), "-")</calculatedColumnFormula>
    </tableColumn>
    <tableColumn id="3" xr3:uid="{CDB9B460-6164-4712-96AB-9348BAF24931}" name="Column3" dataDxfId="8">
      <calculatedColumnFormula array="1">IFERROR(_xlfn.STOCKHISTORY(C$1,$A2,$A2,0,0,1), "-")</calculatedColumnFormula>
    </tableColumn>
    <tableColumn id="4" xr3:uid="{D2503726-3AC8-433D-B69E-0E36033F31C2}" name="Column4" dataDxfId="7">
      <calculatedColumnFormula array="1">IFERROR(_xlfn.STOCKHISTORY(D$1,$A2,$A2,0,0,1), "-")</calculatedColumnFormula>
    </tableColumn>
    <tableColumn id="5" xr3:uid="{931209CD-A6B7-4E16-9E1B-7D61C7CC61BF}" name="Column5" dataDxfId="6">
      <calculatedColumnFormula array="1">IFERROR(_xlfn.STOCKHISTORY(E$1,$A2,$A2,0,0,1), "-")</calculatedColumnFormula>
    </tableColumn>
    <tableColumn id="6" xr3:uid="{9DA68144-0CCF-4531-B3AE-D41F79BE13A1}" name="Column6" dataDxfId="5">
      <calculatedColumnFormula array="1">IFERROR(_xlfn.STOCKHISTORY(F$1,$A2,$A2,0,0,1), "-")</calculatedColumnFormula>
    </tableColumn>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C6017-77EB-4D56-8797-A91A39B2BAC9}">
  <sheetPr>
    <tabColor theme="6"/>
  </sheetPr>
  <dimension ref="A1:D20"/>
  <sheetViews>
    <sheetView tabSelected="1" workbookViewId="0">
      <selection activeCell="C4" sqref="C4"/>
    </sheetView>
  </sheetViews>
  <sheetFormatPr defaultRowHeight="14.4" x14ac:dyDescent="0.3"/>
  <cols>
    <col min="1" max="1" width="19" customWidth="1"/>
    <col min="2" max="2" width="25.33203125" customWidth="1"/>
    <col min="3" max="3" width="16.33203125" customWidth="1"/>
    <col min="4" max="4" width="11.44140625" customWidth="1"/>
  </cols>
  <sheetData>
    <row r="1" spans="1:4" x14ac:dyDescent="0.3">
      <c r="A1" s="1" t="s">
        <v>0</v>
      </c>
      <c r="B1" s="1" t="s">
        <v>7</v>
      </c>
      <c r="C1" s="1" t="s">
        <v>8</v>
      </c>
      <c r="D1" s="1" t="s">
        <v>9</v>
      </c>
    </row>
    <row r="2" spans="1:4" x14ac:dyDescent="0.3">
      <c r="A2" t="s">
        <v>1</v>
      </c>
      <c r="B2" s="2">
        <v>100</v>
      </c>
      <c r="C2" s="3">
        <v>100</v>
      </c>
      <c r="D2" s="4">
        <f>Table2[[#This Row],[Monthly Budgeted Amounts]]-Table2[[#This Row],[Actual Spending]]</f>
        <v>0</v>
      </c>
    </row>
    <row r="3" spans="1:4" x14ac:dyDescent="0.3">
      <c r="A3" t="s">
        <v>2</v>
      </c>
      <c r="B3" s="2">
        <v>600</v>
      </c>
      <c r="C3" s="3">
        <v>500</v>
      </c>
      <c r="D3" s="4">
        <f>Table2[[#This Row],[Monthly Budgeted Amounts]]-Table2[[#This Row],[Actual Spending]]</f>
        <v>100</v>
      </c>
    </row>
    <row r="4" spans="1:4" x14ac:dyDescent="0.3">
      <c r="A4" t="s">
        <v>3</v>
      </c>
      <c r="B4" s="2">
        <v>227.08</v>
      </c>
      <c r="C4" s="3">
        <v>227.08</v>
      </c>
      <c r="D4" s="4">
        <f>Table2[[#This Row],[Monthly Budgeted Amounts]]-Table2[[#This Row],[Actual Spending]]</f>
        <v>0</v>
      </c>
    </row>
    <row r="5" spans="1:4" x14ac:dyDescent="0.3">
      <c r="A5" t="s">
        <v>4</v>
      </c>
      <c r="B5" s="2">
        <v>329.26</v>
      </c>
      <c r="C5" s="3">
        <v>330</v>
      </c>
      <c r="D5" s="4">
        <f>Table2[[#This Row],[Monthly Budgeted Amounts]]-Table2[[#This Row],[Actual Spending]]</f>
        <v>-0.74000000000000909</v>
      </c>
    </row>
    <row r="6" spans="1:4" x14ac:dyDescent="0.3">
      <c r="A6" t="s">
        <v>5</v>
      </c>
      <c r="B6" s="2">
        <v>90</v>
      </c>
      <c r="C6" s="3">
        <v>90</v>
      </c>
      <c r="D6" s="4">
        <f>Table2[[#This Row],[Monthly Budgeted Amounts]]-Table2[[#This Row],[Actual Spending]]</f>
        <v>0</v>
      </c>
    </row>
    <row r="7" spans="1:4" x14ac:dyDescent="0.3">
      <c r="A7" t="s">
        <v>6</v>
      </c>
      <c r="B7" s="2">
        <f>B20</f>
        <v>103.92999999999999</v>
      </c>
      <c r="C7" s="3">
        <v>103.93</v>
      </c>
      <c r="D7" s="4">
        <f>Table2[[#This Row],[Monthly Budgeted Amounts]]-Table2[[#This Row],[Actual Spending]]</f>
        <v>0</v>
      </c>
    </row>
    <row r="8" spans="1:4" x14ac:dyDescent="0.3">
      <c r="A8" t="s">
        <v>10</v>
      </c>
      <c r="B8" s="2">
        <f>SUM(B2:B7)</f>
        <v>1450.2700000000002</v>
      </c>
      <c r="C8" s="2">
        <f t="shared" ref="C8:D8" si="0">SUM(C2:C7)</f>
        <v>1351.01</v>
      </c>
      <c r="D8" s="2">
        <f t="shared" si="0"/>
        <v>99.259999999999991</v>
      </c>
    </row>
    <row r="12" spans="1:4" x14ac:dyDescent="0.3">
      <c r="A12" t="s">
        <v>6</v>
      </c>
      <c r="B12" t="s">
        <v>19</v>
      </c>
    </row>
    <row r="13" spans="1:4" x14ac:dyDescent="0.3">
      <c r="A13" t="s">
        <v>11</v>
      </c>
      <c r="B13">
        <v>17.989999999999998</v>
      </c>
    </row>
    <row r="14" spans="1:4" x14ac:dyDescent="0.3">
      <c r="A14" t="s">
        <v>12</v>
      </c>
      <c r="B14">
        <v>29.99</v>
      </c>
    </row>
    <row r="15" spans="1:4" x14ac:dyDescent="0.3">
      <c r="A15" t="s">
        <v>13</v>
      </c>
      <c r="B15">
        <v>5.99</v>
      </c>
    </row>
    <row r="16" spans="1:4" x14ac:dyDescent="0.3">
      <c r="A16" t="s">
        <v>14</v>
      </c>
      <c r="B16">
        <v>7.99</v>
      </c>
    </row>
    <row r="17" spans="1:2" x14ac:dyDescent="0.3">
      <c r="A17" t="s">
        <v>15</v>
      </c>
      <c r="B17">
        <v>18.989999999999998</v>
      </c>
    </row>
    <row r="18" spans="1:2" x14ac:dyDescent="0.3">
      <c r="A18" t="s">
        <v>16</v>
      </c>
      <c r="B18">
        <v>3.99</v>
      </c>
    </row>
    <row r="19" spans="1:2" x14ac:dyDescent="0.3">
      <c r="A19" t="s">
        <v>17</v>
      </c>
      <c r="B19">
        <v>18.989999999999998</v>
      </c>
    </row>
    <row r="20" spans="1:2" x14ac:dyDescent="0.3">
      <c r="A20" t="s">
        <v>18</v>
      </c>
      <c r="B20">
        <f>SUM(B13:B19)</f>
        <v>103.92999999999999</v>
      </c>
    </row>
  </sheetData>
  <conditionalFormatting sqref="D2:D8">
    <cfRule type="cellIs" dxfId="4" priority="1" operator="greaterThan">
      <formula>0</formula>
    </cfRule>
    <cfRule type="cellIs" dxfId="3" priority="2" operator="lessThan">
      <formula>0</formula>
    </cfRule>
  </conditionalFormatting>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0C560-D333-4358-9ABE-A60662383B7C}">
  <sheetPr>
    <tabColor theme="1" tint="4.9989318521683403E-2"/>
  </sheetPr>
  <dimension ref="A1:F17"/>
  <sheetViews>
    <sheetView workbookViewId="0">
      <selection activeCell="A11" sqref="A11"/>
    </sheetView>
  </sheetViews>
  <sheetFormatPr defaultRowHeight="14.4" x14ac:dyDescent="0.3"/>
  <cols>
    <col min="1" max="1" width="12.21875" bestFit="1" customWidth="1"/>
    <col min="2" max="2" width="39.5546875" bestFit="1" customWidth="1"/>
    <col min="3" max="3" width="37" bestFit="1" customWidth="1"/>
    <col min="4" max="4" width="31" bestFit="1" customWidth="1"/>
    <col min="5" max="5" width="33.21875" bestFit="1" customWidth="1"/>
    <col min="6" max="6" width="23.109375" bestFit="1" customWidth="1"/>
  </cols>
  <sheetData>
    <row r="1" spans="1:6" x14ac:dyDescent="0.3">
      <c r="A1" t="s">
        <v>20</v>
      </c>
      <c r="B1" s="6" t="e" vm="1">
        <v>#VALUE!</v>
      </c>
      <c r="C1" s="6" t="e" vm="2">
        <v>#VALUE!</v>
      </c>
      <c r="D1" s="6" t="e" vm="3">
        <v>#VALUE!</v>
      </c>
      <c r="E1" s="6" t="e" vm="4">
        <v>#VALUE!</v>
      </c>
      <c r="F1" s="6" t="e" vm="5">
        <v>#VALUE!</v>
      </c>
    </row>
    <row r="2" spans="1:6" x14ac:dyDescent="0.3">
      <c r="A2" s="5">
        <v>45915</v>
      </c>
      <c r="B2" s="7" cm="1" vm="6">
        <f t="array" aca="1" ref="B2" ca="1">IFERROR(_xlfn.STOCKHISTORY(B$1,$A2,$A2,0,0,1), "-")</f>
        <v>171.21</v>
      </c>
      <c r="C2" s="7" cm="1" vm="7">
        <f t="array" aca="1" ref="C2" ca="1">IFERROR(_xlfn.STOCKHISTORY(C$1,$A2,$A2,0,0,1), "-")</f>
        <v>515.36</v>
      </c>
      <c r="D2" s="7" cm="1" vm="8">
        <f t="array" aca="1" ref="D2" ca="1">IFERROR(_xlfn.STOCKHISTORY(D$1,$A2,$A2,0,0,1), "-")</f>
        <v>231.43</v>
      </c>
      <c r="E2" s="7" cm="1" vm="9">
        <f t="array" aca="1" ref="E2" ca="1">IFERROR(_xlfn.STOCKHISTORY(E$1,$A2,$A2,0,0,1), "-")</f>
        <v>177.75</v>
      </c>
      <c r="F2" s="7" cm="1" vm="10">
        <f t="array" aca="1" ref="F2" ca="1">IFERROR(_xlfn.STOCKHISTORY(F$1,$A2,$A2,0,0,1), "-")</f>
        <v>236.7</v>
      </c>
    </row>
    <row r="3" spans="1:6" x14ac:dyDescent="0.3">
      <c r="A3" s="5">
        <v>45916</v>
      </c>
      <c r="B3" s="7" cm="1" vm="11">
        <f t="array" aca="1" ref="B3" ca="1">IFERROR(_xlfn.STOCKHISTORY(B$1,$A3,$A3,0,0,1), "-")</f>
        <v>170.26</v>
      </c>
      <c r="C3" s="7" cm="1" vm="12">
        <f t="array" aca="1" ref="C3" ca="1">IFERROR(_xlfn.STOCKHISTORY(C$1,$A3,$A3,0,0,1), "-")</f>
        <v>509.04</v>
      </c>
      <c r="D3" s="7" cm="1" vm="13">
        <f t="array" aca="1" ref="D3" ca="1">IFERROR(_xlfn.STOCKHISTORY(D$1,$A3,$A3,0,0,1), "-")</f>
        <v>234.05</v>
      </c>
      <c r="E3" s="7" cm="1" vm="14">
        <f t="array" aca="1" ref="E3" ca="1">IFERROR(_xlfn.STOCKHISTORY(E$1,$A3,$A3,0,0,1), "-")</f>
        <v>174.88</v>
      </c>
      <c r="F3" s="7" cm="1" vm="15">
        <f t="array" aca="1" ref="F3" ca="1">IFERROR(_xlfn.STOCKHISTORY(F$1,$A3,$A3,0,0,1), "-")</f>
        <v>238.15</v>
      </c>
    </row>
    <row r="4" spans="1:6" x14ac:dyDescent="0.3">
      <c r="A4" s="5">
        <v>45917</v>
      </c>
      <c r="B4" s="7" cm="1" vm="16">
        <f t="array" aca="1" ref="B4" ca="1">IFERROR(_xlfn.STOCKHISTORY(B$1,$A4,$A4,0,0,1), "-")</f>
        <v>168.33</v>
      </c>
      <c r="C4" s="7" cm="1" vm="17">
        <f t="array" aca="1" ref="C4" ca="1">IFERROR(_xlfn.STOCKHISTORY(C$1,$A4,$A4,0,0,1), "-")</f>
        <v>510.02</v>
      </c>
      <c r="D4" s="7" cm="1" vm="18">
        <f t="array" aca="1" ref="D4" ca="1">IFERROR(_xlfn.STOCKHISTORY(D$1,$A4,$A4,0,0,1), "-")</f>
        <v>231.62</v>
      </c>
      <c r="E4" s="7" cm="1" vm="19">
        <f t="array" aca="1" ref="E4" ca="1">IFERROR(_xlfn.STOCKHISTORY(E$1,$A4,$A4,0,0,1), "-")</f>
        <v>170.29</v>
      </c>
      <c r="F4" s="7" cm="1" vm="20">
        <f t="array" aca="1" ref="F4" ca="1">IFERROR(_xlfn.STOCKHISTORY(F$1,$A4,$A4,0,0,1), "-")</f>
        <v>238.99</v>
      </c>
    </row>
    <row r="5" spans="1:6" x14ac:dyDescent="0.3">
      <c r="A5" s="5">
        <v>45918</v>
      </c>
      <c r="B5" s="7" cm="1" vm="21">
        <f t="array" aca="1" ref="B5" ca="1">IFERROR(_xlfn.STOCKHISTORY(B$1,$A5,$A5,0,0,1), "-")</f>
        <v>176.97</v>
      </c>
      <c r="C5" s="7" cm="1" vm="22">
        <f t="array" aca="1" ref="C5" ca="1">IFERROR(_xlfn.STOCKHISTORY(C$1,$A5,$A5,0,0,1), "-")</f>
        <v>508.45</v>
      </c>
      <c r="D5" s="7" cm="1" vm="23">
        <f t="array" aca="1" ref="D5" ca="1">IFERROR(_xlfn.STOCKHISTORY(D$1,$A5,$A5,0,0,1), "-")</f>
        <v>231.23</v>
      </c>
      <c r="E5" s="7" cm="1" vm="24">
        <f t="array" aca="1" ref="E5" ca="1">IFERROR(_xlfn.STOCKHISTORY(E$1,$A5,$A5,0,0,1), "-")</f>
        <v>176.24</v>
      </c>
      <c r="F5" s="7" cm="1" vm="25">
        <f t="array" aca="1" ref="F5" ca="1">IFERROR(_xlfn.STOCKHISTORY(F$1,$A5,$A5,0,0,1), "-")</f>
        <v>237.88</v>
      </c>
    </row>
    <row r="6" spans="1:6" x14ac:dyDescent="0.3">
      <c r="A6" s="5">
        <v>45919</v>
      </c>
      <c r="B6" s="7" cm="1" vm="26">
        <f t="array" aca="1" ref="B6" ca="1">IFERROR(_xlfn.STOCKHISTORY(B$1,$A6,$A6,0,0,1), "-")</f>
        <v>182.39</v>
      </c>
      <c r="C6" s="7" cm="1" vm="27">
        <f t="array" aca="1" ref="C6" ca="1">IFERROR(_xlfn.STOCKHISTORY(C$1,$A6,$A6,0,0,1), "-")</f>
        <v>517.92999999999995</v>
      </c>
      <c r="D6" s="7" cm="1" vm="28">
        <f t="array" aca="1" ref="D6" ca="1">IFERROR(_xlfn.STOCKHISTORY(D$1,$A6,$A6,0,0,1), "-")</f>
        <v>231.48</v>
      </c>
      <c r="E6" s="7" cm="1" vm="29">
        <f t="array" aca="1" ref="E6" ca="1">IFERROR(_xlfn.STOCKHISTORY(E$1,$A6,$A6,0,0,1), "-")</f>
        <v>176.67</v>
      </c>
      <c r="F6" s="7" cm="1" vm="30">
        <f t="array" aca="1" ref="F6" ca="1">IFERROR(_xlfn.STOCKHISTORY(F$1,$A6,$A6,0,0,1), "-")</f>
        <v>245.5</v>
      </c>
    </row>
    <row r="7" spans="1:6" x14ac:dyDescent="0.3">
      <c r="A7" s="5">
        <v>45922</v>
      </c>
      <c r="B7" s="7" cm="1" vm="31">
        <f t="array" aca="1" ref="B7" ca="1">IFERROR(_xlfn.STOCKHISTORY(B$1,$A7,$A7,0,0,1), "-")</f>
        <v>179.33</v>
      </c>
      <c r="C7" s="7" cm="1" vm="32">
        <f t="array" aca="1" ref="C7" ca="1">IFERROR(_xlfn.STOCKHISTORY(C$1,$A7,$A7,0,0,1), "-")</f>
        <v>514.45000000000005</v>
      </c>
      <c r="D7" s="7" cm="1" vm="33">
        <f t="array" aca="1" ref="D7" ca="1">IFERROR(_xlfn.STOCKHISTORY(D$1,$A7,$A7,0,0,1), "-")</f>
        <v>227.63</v>
      </c>
      <c r="E7" s="7" cm="1" vm="34">
        <f t="array" aca="1" ref="E7" ca="1">IFERROR(_xlfn.STOCKHISTORY(E$1,$A7,$A7,0,0,1), "-")</f>
        <v>183.61</v>
      </c>
      <c r="F7" s="7" cm="1" vm="35">
        <f t="array" aca="1" ref="F7" ca="1">IFERROR(_xlfn.STOCKHISTORY(F$1,$A7,$A7,0,0,1), "-")</f>
        <v>256.08</v>
      </c>
    </row>
    <row r="8" spans="1:6" x14ac:dyDescent="0.3">
      <c r="A8" s="5">
        <v>45923</v>
      </c>
      <c r="B8" s="7" cm="1" vm="36">
        <f t="array" aca="1" ref="B8" ca="1">IFERROR(_xlfn.STOCKHISTORY(B$1,$A8,$A8,0,0,1), "-")</f>
        <v>182.55</v>
      </c>
      <c r="C8" s="7" cm="1" vm="37">
        <f t="array" aca="1" ref="C8" ca="1">IFERROR(_xlfn.STOCKHISTORY(C$1,$A8,$A8,0,0,1), "-")</f>
        <v>509.23</v>
      </c>
      <c r="D8" s="7" cm="1" vm="38">
        <f t="array" aca="1" ref="D8" ca="1">IFERROR(_xlfn.STOCKHISTORY(D$1,$A8,$A8,0,0,1), "-")</f>
        <v>220.71</v>
      </c>
      <c r="E8" s="7" cm="1" vm="39">
        <f t="array" aca="1" ref="E8" ca="1">IFERROR(_xlfn.STOCKHISTORY(E$1,$A8,$A8,0,0,1), "-")</f>
        <v>178.43</v>
      </c>
      <c r="F8" s="7" cm="1" vm="40">
        <f t="array" aca="1" ref="F8" ca="1">IFERROR(_xlfn.STOCKHISTORY(F$1,$A8,$A8,0,0,1), "-")</f>
        <v>254.43</v>
      </c>
    </row>
    <row r="9" spans="1:6" ht="98.4" customHeight="1" x14ac:dyDescent="0.3">
      <c r="A9" s="5"/>
      <c r="B9" s="7"/>
      <c r="C9" s="7"/>
      <c r="D9" s="7"/>
      <c r="E9" s="7"/>
      <c r="F9" s="7"/>
    </row>
    <row r="10" spans="1:6" x14ac:dyDescent="0.3">
      <c r="A10" t="s">
        <v>21</v>
      </c>
    </row>
    <row r="11" spans="1:6" x14ac:dyDescent="0.3">
      <c r="A11" s="8">
        <v>45917</v>
      </c>
      <c r="B11" s="7" t="s">
        <v>22</v>
      </c>
      <c r="C11" s="10" t="s">
        <v>22</v>
      </c>
      <c r="D11" s="10" t="s">
        <v>22</v>
      </c>
      <c r="E11" s="10" t="s">
        <v>22</v>
      </c>
      <c r="F11" s="10" t="s">
        <v>22</v>
      </c>
    </row>
    <row r="12" spans="1:6" x14ac:dyDescent="0.3">
      <c r="A12" s="9">
        <v>45918</v>
      </c>
      <c r="B12" s="7">
        <f ca="1">IFERROR((B3-B2), "No Change")</f>
        <v>-0.95000000000001705</v>
      </c>
      <c r="C12" s="7">
        <f t="shared" ref="C12:F12" ca="1" si="0">IFERROR((C3-C2), "No Change")</f>
        <v>-6.3199999999999932</v>
      </c>
      <c r="D12" s="7">
        <f t="shared" ca="1" si="0"/>
        <v>2.6200000000000045</v>
      </c>
      <c r="E12" s="7">
        <f t="shared" ca="1" si="0"/>
        <v>-2.8700000000000045</v>
      </c>
      <c r="F12" s="7">
        <f t="shared" ca="1" si="0"/>
        <v>1.4500000000000171</v>
      </c>
    </row>
    <row r="13" spans="1:6" x14ac:dyDescent="0.3">
      <c r="A13" s="8">
        <v>45919</v>
      </c>
      <c r="B13" s="7">
        <f t="shared" ref="B13:F13" ca="1" si="1">IFERROR((B4-B3), "No Change")</f>
        <v>-1.9299999999999784</v>
      </c>
      <c r="C13" s="7">
        <f t="shared" ca="1" si="1"/>
        <v>0.97999999999996135</v>
      </c>
      <c r="D13" s="7">
        <f t="shared" ca="1" si="1"/>
        <v>-2.4300000000000068</v>
      </c>
      <c r="E13" s="7">
        <f t="shared" ca="1" si="1"/>
        <v>-4.5900000000000034</v>
      </c>
      <c r="F13" s="7">
        <f t="shared" ca="1" si="1"/>
        <v>0.84000000000000341</v>
      </c>
    </row>
    <row r="14" spans="1:6" x14ac:dyDescent="0.3">
      <c r="A14" s="9">
        <v>45920</v>
      </c>
      <c r="B14" s="7">
        <f t="shared" ref="B14:F14" ca="1" si="2">IFERROR((B5-B4), "No Change")</f>
        <v>8.6399999999999864</v>
      </c>
      <c r="C14" s="7">
        <f t="shared" ca="1" si="2"/>
        <v>-1.5699999999999932</v>
      </c>
      <c r="D14" s="7">
        <f t="shared" ca="1" si="2"/>
        <v>-0.39000000000001478</v>
      </c>
      <c r="E14" s="7">
        <f t="shared" ca="1" si="2"/>
        <v>5.9500000000000171</v>
      </c>
      <c r="F14" s="7">
        <f t="shared" ca="1" si="2"/>
        <v>-1.1100000000000136</v>
      </c>
    </row>
    <row r="15" spans="1:6" x14ac:dyDescent="0.3">
      <c r="A15" s="8">
        <v>45921</v>
      </c>
      <c r="B15" s="7">
        <f t="shared" ref="B15:F15" ca="1" si="3">IFERROR((B6-B5), "No Change")</f>
        <v>5.4199999999999875</v>
      </c>
      <c r="C15" s="7">
        <f t="shared" ca="1" si="3"/>
        <v>9.4799999999999613</v>
      </c>
      <c r="D15" s="7">
        <f t="shared" ca="1" si="3"/>
        <v>0.25</v>
      </c>
      <c r="E15" s="7">
        <f t="shared" ca="1" si="3"/>
        <v>0.4299999999999784</v>
      </c>
      <c r="F15" s="7">
        <f t="shared" ca="1" si="3"/>
        <v>7.6200000000000045</v>
      </c>
    </row>
    <row r="16" spans="1:6" x14ac:dyDescent="0.3">
      <c r="A16" s="9">
        <v>45922</v>
      </c>
      <c r="B16" s="7">
        <f t="shared" ref="B16:F16" ca="1" si="4">IFERROR((B7-B6), "No Change")</f>
        <v>-3.0599999999999739</v>
      </c>
      <c r="C16" s="7">
        <f t="shared" ca="1" si="4"/>
        <v>-3.4799999999999045</v>
      </c>
      <c r="D16" s="7">
        <f t="shared" ca="1" si="4"/>
        <v>-3.8499999999999943</v>
      </c>
      <c r="E16" s="7">
        <f t="shared" ca="1" si="4"/>
        <v>6.9400000000000261</v>
      </c>
      <c r="F16" s="7">
        <f t="shared" ca="1" si="4"/>
        <v>10.579999999999984</v>
      </c>
    </row>
    <row r="17" spans="1:6" x14ac:dyDescent="0.3">
      <c r="A17" s="11">
        <v>45923</v>
      </c>
      <c r="B17" s="7">
        <f t="shared" ref="B17:F17" ca="1" si="5">IFERROR((B8-B7), "No Change")</f>
        <v>3.2199999999999989</v>
      </c>
      <c r="C17" s="7">
        <f t="shared" ca="1" si="5"/>
        <v>-5.2200000000000273</v>
      </c>
      <c r="D17" s="7">
        <f t="shared" ca="1" si="5"/>
        <v>-6.9199999999999875</v>
      </c>
      <c r="E17" s="7">
        <f t="shared" ca="1" si="5"/>
        <v>-5.1800000000000068</v>
      </c>
      <c r="F17" s="7">
        <f t="shared" ca="1" si="5"/>
        <v>-1.6499999999999773</v>
      </c>
    </row>
  </sheetData>
  <conditionalFormatting sqref="B12:F17">
    <cfRule type="containsText" dxfId="2" priority="1" operator="containsText" text="No Change">
      <formula>NOT(ISERROR(SEARCH("No Change",B12)))</formula>
    </cfRule>
    <cfRule type="cellIs" dxfId="1" priority="2" operator="lessThan">
      <formula>0</formula>
    </cfRule>
    <cfRule type="cellIs" dxfId="0" priority="3" operator="greaterThan">
      <formula>0</formula>
    </cfRule>
  </conditionalFormatting>
  <pageMargins left="0.7" right="0.7" top="0.75" bottom="0.75" header="0.3" footer="0.3"/>
  <tableParts count="1">
    <tablePart r:id="rId1"/>
  </tableParts>
  <extLst>
    <ext xmlns:x14="http://schemas.microsoft.com/office/spreadsheetml/2009/9/main" uri="{05C60535-1F16-4fd2-B633-F4F36F0B64E0}">
      <x14:sparklineGroups xmlns:xm="http://schemas.microsoft.com/office/excel/2006/main">
        <x14:sparklineGroup displayEmptyCellsAs="gap" markers="1" high="1" low="1" first="1" negative="1" xr2:uid="{2CFB76A7-67AF-414C-B385-8DA02364D258}">
          <x14:colorSeries theme="1"/>
          <x14:colorNegative rgb="FFD00000"/>
          <x14:colorAxis rgb="FF000000"/>
          <x14:colorMarkers rgb="FFD00000"/>
          <x14:colorFirst rgb="FFD00000"/>
          <x14:colorLast rgb="FFD00000"/>
          <x14:colorHigh rgb="FFD00000"/>
          <x14:colorLow rgb="FFD00000"/>
          <x14:sparklines>
            <x14:sparkline>
              <xm:f>'Track Stock Prices'!B2:B8</xm:f>
              <xm:sqref>B9</xm:sqref>
            </x14:sparkline>
            <x14:sparkline>
              <xm:f>'Track Stock Prices'!C2:C8</xm:f>
              <xm:sqref>C9</xm:sqref>
            </x14:sparkline>
            <x14:sparkline>
              <xm:f>'Track Stock Prices'!D2:D8</xm:f>
              <xm:sqref>D9</xm:sqref>
            </x14:sparkline>
            <x14:sparkline>
              <xm:f>'Track Stock Prices'!E2:E8</xm:f>
              <xm:sqref>E9</xm:sqref>
            </x14:sparkline>
            <x14:sparkline>
              <xm:f>'Track Stock Prices'!F2:F8</xm:f>
              <xm:sqref>F9</xm:sqref>
            </x14:sparkline>
          </x14:sparklines>
        </x14:sparklineGroup>
      </x14:sparklineGroup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7e3e1a3a-428a-450f-ae89-4fb4e81f2bb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96E38A47B3AF74882DE87F4482D1721" ma:contentTypeVersion="6" ma:contentTypeDescription="Create a new document." ma:contentTypeScope="" ma:versionID="62e039fa2c886f864333de24ef9e5077">
  <xsd:schema xmlns:xsd="http://www.w3.org/2001/XMLSchema" xmlns:xs="http://www.w3.org/2001/XMLSchema" xmlns:p="http://schemas.microsoft.com/office/2006/metadata/properties" xmlns:ns3="7e3e1a3a-428a-450f-ae89-4fb4e81f2bb5" targetNamespace="http://schemas.microsoft.com/office/2006/metadata/properties" ma:root="true" ma:fieldsID="d5e32a7b90dc4ff82eb4c2838d75e64b" ns3:_="">
    <xsd:import namespace="7e3e1a3a-428a-450f-ae89-4fb4e81f2bb5"/>
    <xsd:element name="properties">
      <xsd:complexType>
        <xsd:sequence>
          <xsd:element name="documentManagement">
            <xsd:complexType>
              <xsd:all>
                <xsd:element ref="ns3:MediaServiceMetadata" minOccurs="0"/>
                <xsd:element ref="ns3:MediaServiceFastMetadata" minOccurs="0"/>
                <xsd:element ref="ns3:_activity" minOccurs="0"/>
                <xsd:element ref="ns3:MediaServiceObjectDetectorVersions"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3e1a3a-428a-450f-ae89-4fb4e81f2b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B268C0-0C53-462B-8F7E-854376C73F82}">
  <ds:schemaRefs>
    <ds:schemaRef ds:uri="http://schemas.microsoft.com/sharepoint/v3/contenttype/forms"/>
  </ds:schemaRefs>
</ds:datastoreItem>
</file>

<file path=customXml/itemProps2.xml><?xml version="1.0" encoding="utf-8"?>
<ds:datastoreItem xmlns:ds="http://schemas.openxmlformats.org/officeDocument/2006/customXml" ds:itemID="{FB098E1C-7AE8-4650-B9C4-B36A2D44804E}">
  <ds:schemaRefs>
    <ds:schemaRef ds:uri="http://schemas.openxmlformats.org/package/2006/metadata/core-properties"/>
    <ds:schemaRef ds:uri="http://schemas.microsoft.com/office/2006/documentManagement/types"/>
    <ds:schemaRef ds:uri="http://schemas.microsoft.com/office/infopath/2007/PartnerControls"/>
    <ds:schemaRef ds:uri="7e3e1a3a-428a-450f-ae89-4fb4e81f2bb5"/>
    <ds:schemaRef ds:uri="http://purl.org/dc/elements/1.1/"/>
    <ds:schemaRef ds:uri="http://schemas.microsoft.com/office/2006/metadata/properties"/>
    <ds:schemaRef ds:uri="http://purl.org/dc/terms/"/>
    <ds:schemaRef ds:uri="http://www.w3.org/XML/1998/namespace"/>
    <ds:schemaRef ds:uri="http://purl.org/dc/dcmitype/"/>
  </ds:schemaRefs>
</ds:datastoreItem>
</file>

<file path=customXml/itemProps3.xml><?xml version="1.0" encoding="utf-8"?>
<ds:datastoreItem xmlns:ds="http://schemas.openxmlformats.org/officeDocument/2006/customXml" ds:itemID="{49230F1C-F597-444E-B363-959A70E4D2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3e1a3a-428a-450f-ae89-4fb4e81f2b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Personal Budget</vt:lpstr>
      <vt:lpstr>Track Stock Prices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Lopez, Robert</dc:creator>
  <cp:lastModifiedBy>Lopez, Robert</cp:lastModifiedBy>
  <dcterms:created xsi:type="dcterms:W3CDTF">2025-09-24T04:43:42Z</dcterms:created>
  <dcterms:modified xsi:type="dcterms:W3CDTF">2025-10-08T05:47:51Z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0x010100096E38A47B3AF74882DE87F4482D1721</vt:lpwstr>
  </property>
</Properties>
</file>