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D:\1 pers\3 uni\1 Content\Year 5\S25- 41030 capstone\"/>
    </mc:Choice>
  </mc:AlternateContent>
  <xr:revisionPtr revIDLastSave="0" documentId="8_{E15F53EC-F436-40C1-99F7-6027A9FEBE42}" xr6:coauthVersionLast="47" xr6:coauthVersionMax="47" xr10:uidLastSave="{00000000-0000-0000-0000-000000000000}"/>
  <bookViews>
    <workbookView xWindow="22932" yWindow="-2424" windowWidth="30936" windowHeight="16776" xr2:uid="{00000000-000D-0000-FFFF-FFFF00000000}"/>
  </bookViews>
  <sheets>
    <sheet name="base case" sheetId="1" r:id="rId1"/>
    <sheet name="10%" sheetId="3" r:id="rId2"/>
    <sheet name="30%" sheetId="5" r:id="rId3"/>
    <sheet name="50%" sheetId="6" r:id="rId4"/>
    <sheet name="comparison" sheetId="4" r:id="rId5"/>
    <sheet name="Vreg tap position" sheetId="7" r:id="rId6"/>
    <sheet name="load shapes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3" l="1"/>
  <c r="O30" i="5"/>
  <c r="O30" i="1"/>
  <c r="I112" i="7"/>
  <c r="I85" i="7"/>
  <c r="I58" i="7"/>
  <c r="I31" i="7"/>
  <c r="O30" i="6"/>
  <c r="N53" i="1"/>
  <c r="N35" i="1"/>
  <c r="I88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75" i="7"/>
  <c r="I61" i="7"/>
  <c r="I84" i="7"/>
  <c r="I83" i="7"/>
  <c r="I82" i="7"/>
  <c r="I81" i="7"/>
  <c r="I80" i="7"/>
  <c r="I79" i="7"/>
  <c r="I78" i="7"/>
  <c r="I77" i="7"/>
  <c r="I76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34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7" i="7"/>
  <c r="L11" i="6"/>
  <c r="K11" i="6"/>
  <c r="K10" i="6"/>
  <c r="K9" i="6"/>
  <c r="K8" i="6"/>
  <c r="K7" i="6"/>
  <c r="K6" i="6"/>
  <c r="L6" i="6"/>
  <c r="W87" i="6"/>
  <c r="M87" i="6"/>
  <c r="L87" i="6"/>
  <c r="K87" i="6"/>
  <c r="N87" i="6" s="1"/>
  <c r="W86" i="6"/>
  <c r="M86" i="6"/>
  <c r="L86" i="6"/>
  <c r="K86" i="6"/>
  <c r="W85" i="6"/>
  <c r="M85" i="6"/>
  <c r="L85" i="6"/>
  <c r="K85" i="6"/>
  <c r="W84" i="6"/>
  <c r="M84" i="6"/>
  <c r="L84" i="6"/>
  <c r="K84" i="6"/>
  <c r="N84" i="6" s="1"/>
  <c r="W83" i="6"/>
  <c r="M83" i="6"/>
  <c r="L83" i="6"/>
  <c r="K83" i="6"/>
  <c r="N83" i="6" s="1"/>
  <c r="W82" i="6"/>
  <c r="M82" i="6"/>
  <c r="L82" i="6"/>
  <c r="K82" i="6"/>
  <c r="W81" i="6"/>
  <c r="N81" i="6"/>
  <c r="M81" i="6"/>
  <c r="L81" i="6"/>
  <c r="K81" i="6"/>
  <c r="W80" i="6"/>
  <c r="M80" i="6"/>
  <c r="L80" i="6"/>
  <c r="K80" i="6"/>
  <c r="N80" i="6" s="1"/>
  <c r="W79" i="6"/>
  <c r="M79" i="6"/>
  <c r="L79" i="6"/>
  <c r="K79" i="6"/>
  <c r="W78" i="6"/>
  <c r="M78" i="6"/>
  <c r="L78" i="6"/>
  <c r="K78" i="6"/>
  <c r="W77" i="6"/>
  <c r="M77" i="6"/>
  <c r="L77" i="6"/>
  <c r="K77" i="6"/>
  <c r="W76" i="6"/>
  <c r="M76" i="6"/>
  <c r="L76" i="6"/>
  <c r="K76" i="6"/>
  <c r="W75" i="6"/>
  <c r="M75" i="6"/>
  <c r="L75" i="6"/>
  <c r="K75" i="6"/>
  <c r="N75" i="6" s="1"/>
  <c r="W74" i="6"/>
  <c r="M74" i="6"/>
  <c r="L74" i="6"/>
  <c r="K74" i="6"/>
  <c r="W73" i="6"/>
  <c r="M73" i="6"/>
  <c r="L73" i="6"/>
  <c r="K73" i="6"/>
  <c r="W72" i="6"/>
  <c r="M72" i="6"/>
  <c r="L72" i="6"/>
  <c r="K72" i="6"/>
  <c r="N72" i="6" s="1"/>
  <c r="W71" i="6"/>
  <c r="M71" i="6"/>
  <c r="L71" i="6"/>
  <c r="K71" i="6"/>
  <c r="N71" i="6" s="1"/>
  <c r="W70" i="6"/>
  <c r="M70" i="6"/>
  <c r="L70" i="6"/>
  <c r="K70" i="6"/>
  <c r="W69" i="6"/>
  <c r="M69" i="6"/>
  <c r="L69" i="6"/>
  <c r="K69" i="6"/>
  <c r="W68" i="6"/>
  <c r="M68" i="6"/>
  <c r="L68" i="6"/>
  <c r="K68" i="6"/>
  <c r="N68" i="6" s="1"/>
  <c r="W67" i="6"/>
  <c r="M67" i="6"/>
  <c r="L67" i="6"/>
  <c r="K67" i="6"/>
  <c r="W66" i="6"/>
  <c r="M66" i="6"/>
  <c r="N66" i="6" s="1"/>
  <c r="L66" i="6"/>
  <c r="K66" i="6"/>
  <c r="W65" i="6"/>
  <c r="M65" i="6"/>
  <c r="L65" i="6"/>
  <c r="K65" i="6"/>
  <c r="N65" i="6" s="1"/>
  <c r="W64" i="6"/>
  <c r="M64" i="6"/>
  <c r="L64" i="6"/>
  <c r="K64" i="6"/>
  <c r="N64" i="6" s="1"/>
  <c r="W58" i="6"/>
  <c r="M58" i="6"/>
  <c r="L58" i="6"/>
  <c r="K58" i="6"/>
  <c r="W57" i="6"/>
  <c r="M57" i="6"/>
  <c r="L57" i="6"/>
  <c r="K57" i="6"/>
  <c r="W56" i="6"/>
  <c r="M56" i="6"/>
  <c r="L56" i="6"/>
  <c r="K56" i="6"/>
  <c r="N56" i="6" s="1"/>
  <c r="W55" i="6"/>
  <c r="M55" i="6"/>
  <c r="L55" i="6"/>
  <c r="K55" i="6"/>
  <c r="W54" i="6"/>
  <c r="M54" i="6"/>
  <c r="L54" i="6"/>
  <c r="K54" i="6"/>
  <c r="N54" i="6" s="1"/>
  <c r="W53" i="6"/>
  <c r="M53" i="6"/>
  <c r="L53" i="6"/>
  <c r="K53" i="6"/>
  <c r="W52" i="6"/>
  <c r="M52" i="6"/>
  <c r="L52" i="6"/>
  <c r="K52" i="6"/>
  <c r="N52" i="6" s="1"/>
  <c r="W51" i="6"/>
  <c r="N51" i="6"/>
  <c r="M51" i="6"/>
  <c r="L51" i="6"/>
  <c r="K51" i="6"/>
  <c r="W50" i="6"/>
  <c r="M50" i="6"/>
  <c r="L50" i="6"/>
  <c r="K50" i="6"/>
  <c r="W49" i="6"/>
  <c r="M49" i="6"/>
  <c r="L49" i="6"/>
  <c r="K49" i="6"/>
  <c r="N49" i="6" s="1"/>
  <c r="W48" i="6"/>
  <c r="M48" i="6"/>
  <c r="L48" i="6"/>
  <c r="K48" i="6"/>
  <c r="W47" i="6"/>
  <c r="M47" i="6"/>
  <c r="L47" i="6"/>
  <c r="K47" i="6"/>
  <c r="N47" i="6" s="1"/>
  <c r="W46" i="6"/>
  <c r="M46" i="6"/>
  <c r="L46" i="6"/>
  <c r="K46" i="6"/>
  <c r="N46" i="6" s="1"/>
  <c r="W45" i="6"/>
  <c r="M45" i="6"/>
  <c r="L45" i="6"/>
  <c r="K45" i="6"/>
  <c r="W44" i="6"/>
  <c r="M44" i="6"/>
  <c r="L44" i="6"/>
  <c r="K44" i="6"/>
  <c r="N44" i="6" s="1"/>
  <c r="W43" i="6"/>
  <c r="M43" i="6"/>
  <c r="L43" i="6"/>
  <c r="K43" i="6"/>
  <c r="N43" i="6" s="1"/>
  <c r="W42" i="6"/>
  <c r="M42" i="6"/>
  <c r="L42" i="6"/>
  <c r="K42" i="6"/>
  <c r="W41" i="6"/>
  <c r="M41" i="6"/>
  <c r="L41" i="6"/>
  <c r="K41" i="6"/>
  <c r="W40" i="6"/>
  <c r="M40" i="6"/>
  <c r="L40" i="6"/>
  <c r="K40" i="6"/>
  <c r="W39" i="6"/>
  <c r="M39" i="6"/>
  <c r="L39" i="6"/>
  <c r="K39" i="6"/>
  <c r="W38" i="6"/>
  <c r="M38" i="6"/>
  <c r="L38" i="6"/>
  <c r="K38" i="6"/>
  <c r="W37" i="6"/>
  <c r="M37" i="6"/>
  <c r="L37" i="6"/>
  <c r="K37" i="6"/>
  <c r="W36" i="6"/>
  <c r="M36" i="6"/>
  <c r="L36" i="6"/>
  <c r="K36" i="6"/>
  <c r="W35" i="6"/>
  <c r="M35" i="6"/>
  <c r="L35" i="6"/>
  <c r="K35" i="6"/>
  <c r="N35" i="6" s="1"/>
  <c r="M29" i="6"/>
  <c r="L29" i="6"/>
  <c r="K29" i="6"/>
  <c r="M28" i="6"/>
  <c r="L28" i="6"/>
  <c r="K28" i="6"/>
  <c r="N28" i="6" s="1"/>
  <c r="O28" i="6" s="1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N14" i="6" s="1"/>
  <c r="O14" i="6" s="1"/>
  <c r="M13" i="6"/>
  <c r="L13" i="6"/>
  <c r="K13" i="6"/>
  <c r="M12" i="6"/>
  <c r="L12" i="6"/>
  <c r="K12" i="6"/>
  <c r="M11" i="6"/>
  <c r="M10" i="6"/>
  <c r="L10" i="6"/>
  <c r="M9" i="6"/>
  <c r="L9" i="6"/>
  <c r="M8" i="6"/>
  <c r="L8" i="6"/>
  <c r="M7" i="6"/>
  <c r="L7" i="6"/>
  <c r="M6" i="6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64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35" i="5"/>
  <c r="K65" i="5"/>
  <c r="L65" i="5"/>
  <c r="M65" i="5"/>
  <c r="K66" i="5"/>
  <c r="L66" i="5"/>
  <c r="M66" i="5"/>
  <c r="K67" i="5"/>
  <c r="L67" i="5"/>
  <c r="M67" i="5"/>
  <c r="N67" i="5"/>
  <c r="K68" i="5"/>
  <c r="L68" i="5"/>
  <c r="M68" i="5"/>
  <c r="N68" i="5"/>
  <c r="K69" i="5"/>
  <c r="L69" i="5"/>
  <c r="N69" i="5" s="1"/>
  <c r="M69" i="5"/>
  <c r="K70" i="5"/>
  <c r="L70" i="5"/>
  <c r="M70" i="5"/>
  <c r="K71" i="5"/>
  <c r="L71" i="5"/>
  <c r="M71" i="5"/>
  <c r="N71" i="5"/>
  <c r="K72" i="5"/>
  <c r="L72" i="5"/>
  <c r="N72" i="5" s="1"/>
  <c r="M72" i="5"/>
  <c r="K73" i="5"/>
  <c r="L73" i="5"/>
  <c r="M73" i="5"/>
  <c r="N73" i="5"/>
  <c r="K74" i="5"/>
  <c r="L74" i="5"/>
  <c r="M74" i="5"/>
  <c r="K75" i="5"/>
  <c r="L75" i="5"/>
  <c r="M75" i="5"/>
  <c r="N75" i="5"/>
  <c r="K76" i="5"/>
  <c r="L76" i="5"/>
  <c r="M76" i="5"/>
  <c r="K77" i="5"/>
  <c r="L77" i="5"/>
  <c r="M77" i="5"/>
  <c r="N77" i="5"/>
  <c r="K78" i="5"/>
  <c r="L78" i="5"/>
  <c r="N78" i="5" s="1"/>
  <c r="M78" i="5"/>
  <c r="K79" i="5"/>
  <c r="N79" i="5" s="1"/>
  <c r="L79" i="5"/>
  <c r="M79" i="5"/>
  <c r="K80" i="5"/>
  <c r="L80" i="5"/>
  <c r="M80" i="5"/>
  <c r="N80" i="5" s="1"/>
  <c r="K81" i="5"/>
  <c r="L81" i="5"/>
  <c r="N81" i="5" s="1"/>
  <c r="M81" i="5"/>
  <c r="K82" i="5"/>
  <c r="L82" i="5"/>
  <c r="M82" i="5"/>
  <c r="K83" i="5"/>
  <c r="N83" i="5" s="1"/>
  <c r="L83" i="5"/>
  <c r="M83" i="5"/>
  <c r="K84" i="5"/>
  <c r="L84" i="5"/>
  <c r="M84" i="5"/>
  <c r="K85" i="5"/>
  <c r="L85" i="5"/>
  <c r="M85" i="5"/>
  <c r="N85" i="5"/>
  <c r="K86" i="5"/>
  <c r="L86" i="5"/>
  <c r="M86" i="5"/>
  <c r="K87" i="5"/>
  <c r="L87" i="5"/>
  <c r="M87" i="5"/>
  <c r="M64" i="5"/>
  <c r="L64" i="5"/>
  <c r="K64" i="5"/>
  <c r="K36" i="5"/>
  <c r="L36" i="5"/>
  <c r="M36" i="5"/>
  <c r="K37" i="5"/>
  <c r="L37" i="5"/>
  <c r="M37" i="5"/>
  <c r="N37" i="5"/>
  <c r="K38" i="5"/>
  <c r="L38" i="5"/>
  <c r="M38" i="5"/>
  <c r="K39" i="5"/>
  <c r="L39" i="5"/>
  <c r="M39" i="5"/>
  <c r="K40" i="5"/>
  <c r="L40" i="5"/>
  <c r="M40" i="5"/>
  <c r="K41" i="5"/>
  <c r="L41" i="5"/>
  <c r="M41" i="5"/>
  <c r="N41" i="5"/>
  <c r="K42" i="5"/>
  <c r="L42" i="5"/>
  <c r="M42" i="5"/>
  <c r="N42" i="5"/>
  <c r="K43" i="5"/>
  <c r="L43" i="5"/>
  <c r="M43" i="5"/>
  <c r="K44" i="5"/>
  <c r="L44" i="5"/>
  <c r="M44" i="5"/>
  <c r="K45" i="5"/>
  <c r="N45" i="5" s="1"/>
  <c r="L45" i="5"/>
  <c r="M45" i="5"/>
  <c r="K46" i="5"/>
  <c r="L46" i="5"/>
  <c r="N46" i="5" s="1"/>
  <c r="M46" i="5"/>
  <c r="K47" i="5"/>
  <c r="L47" i="5"/>
  <c r="M47" i="5"/>
  <c r="K48" i="5"/>
  <c r="L48" i="5"/>
  <c r="M48" i="5"/>
  <c r="K49" i="5"/>
  <c r="L49" i="5"/>
  <c r="M49" i="5"/>
  <c r="N49" i="5" s="1"/>
  <c r="K50" i="5"/>
  <c r="L50" i="5"/>
  <c r="M50" i="5"/>
  <c r="N50" i="5" s="1"/>
  <c r="K51" i="5"/>
  <c r="L51" i="5"/>
  <c r="M51" i="5"/>
  <c r="K52" i="5"/>
  <c r="L52" i="5"/>
  <c r="M52" i="5"/>
  <c r="K53" i="5"/>
  <c r="L53" i="5"/>
  <c r="M53" i="5"/>
  <c r="N53" i="5"/>
  <c r="K54" i="5"/>
  <c r="N54" i="5" s="1"/>
  <c r="L54" i="5"/>
  <c r="M54" i="5"/>
  <c r="K55" i="5"/>
  <c r="L55" i="5"/>
  <c r="M55" i="5"/>
  <c r="K56" i="5"/>
  <c r="L56" i="5"/>
  <c r="M56" i="5"/>
  <c r="K57" i="5"/>
  <c r="L57" i="5"/>
  <c r="N57" i="5" s="1"/>
  <c r="M57" i="5"/>
  <c r="K58" i="5"/>
  <c r="L58" i="5"/>
  <c r="M58" i="5"/>
  <c r="N58" i="5" s="1"/>
  <c r="K35" i="5"/>
  <c r="N35" i="5" s="1"/>
  <c r="M35" i="5"/>
  <c r="L35" i="5"/>
  <c r="K7" i="5"/>
  <c r="L7" i="5"/>
  <c r="M7" i="5"/>
  <c r="N7" i="5" s="1"/>
  <c r="O7" i="5" s="1"/>
  <c r="K8" i="5"/>
  <c r="L8" i="5"/>
  <c r="M8" i="5"/>
  <c r="K9" i="5"/>
  <c r="L9" i="5"/>
  <c r="M9" i="5"/>
  <c r="N9" i="5" s="1"/>
  <c r="O9" i="5" s="1"/>
  <c r="K10" i="5"/>
  <c r="L10" i="5"/>
  <c r="M10" i="5"/>
  <c r="K11" i="5"/>
  <c r="N11" i="5" s="1"/>
  <c r="O11" i="5" s="1"/>
  <c r="L11" i="5"/>
  <c r="M11" i="5"/>
  <c r="K12" i="5"/>
  <c r="N12" i="5" s="1"/>
  <c r="O12" i="5" s="1"/>
  <c r="L12" i="5"/>
  <c r="M12" i="5"/>
  <c r="K13" i="5"/>
  <c r="L13" i="5"/>
  <c r="M13" i="5"/>
  <c r="K14" i="5"/>
  <c r="L14" i="5"/>
  <c r="M14" i="5"/>
  <c r="N14" i="5" s="1"/>
  <c r="O14" i="5" s="1"/>
  <c r="K15" i="5"/>
  <c r="L15" i="5"/>
  <c r="M15" i="5"/>
  <c r="K16" i="5"/>
  <c r="L16" i="5"/>
  <c r="M16" i="5"/>
  <c r="K17" i="5"/>
  <c r="N17" i="5" s="1"/>
  <c r="O17" i="5" s="1"/>
  <c r="L17" i="5"/>
  <c r="M17" i="5"/>
  <c r="K18" i="5"/>
  <c r="L18" i="5"/>
  <c r="M18" i="5"/>
  <c r="K19" i="5"/>
  <c r="L19" i="5"/>
  <c r="M19" i="5"/>
  <c r="N19" i="5"/>
  <c r="O19" i="5" s="1"/>
  <c r="K20" i="5"/>
  <c r="L20" i="5"/>
  <c r="M20" i="5"/>
  <c r="K21" i="5"/>
  <c r="L21" i="5"/>
  <c r="M21" i="5"/>
  <c r="K22" i="5"/>
  <c r="L22" i="5"/>
  <c r="M22" i="5"/>
  <c r="K23" i="5"/>
  <c r="L23" i="5"/>
  <c r="M23" i="5"/>
  <c r="N23" i="5" s="1"/>
  <c r="O23" i="5" s="1"/>
  <c r="K24" i="5"/>
  <c r="L24" i="5"/>
  <c r="M24" i="5"/>
  <c r="K25" i="5"/>
  <c r="L25" i="5"/>
  <c r="M25" i="5"/>
  <c r="N25" i="5"/>
  <c r="O25" i="5" s="1"/>
  <c r="K26" i="5"/>
  <c r="L26" i="5"/>
  <c r="M26" i="5"/>
  <c r="K27" i="5"/>
  <c r="N27" i="5" s="1"/>
  <c r="O27" i="5" s="1"/>
  <c r="L27" i="5"/>
  <c r="M27" i="5"/>
  <c r="K28" i="5"/>
  <c r="L28" i="5"/>
  <c r="M28" i="5"/>
  <c r="N28" i="5"/>
  <c r="O28" i="5"/>
  <c r="K29" i="5"/>
  <c r="L29" i="5"/>
  <c r="M29" i="5"/>
  <c r="L6" i="5"/>
  <c r="K6" i="5"/>
  <c r="N6" i="5" s="1"/>
  <c r="M6" i="5"/>
  <c r="W87" i="3"/>
  <c r="M87" i="3"/>
  <c r="L87" i="3"/>
  <c r="K87" i="3"/>
  <c r="M58" i="3"/>
  <c r="L58" i="3"/>
  <c r="K58" i="3"/>
  <c r="W58" i="3"/>
  <c r="M29" i="3"/>
  <c r="L29" i="3"/>
  <c r="K29" i="3"/>
  <c r="W86" i="3"/>
  <c r="M86" i="3"/>
  <c r="L86" i="3"/>
  <c r="K86" i="3"/>
  <c r="N86" i="3" s="1"/>
  <c r="M57" i="3"/>
  <c r="L57" i="3"/>
  <c r="K57" i="3"/>
  <c r="W57" i="3"/>
  <c r="M28" i="3"/>
  <c r="L28" i="3"/>
  <c r="K28" i="3"/>
  <c r="N28" i="3" s="1"/>
  <c r="O28" i="3" s="1"/>
  <c r="W85" i="3"/>
  <c r="M85" i="3"/>
  <c r="L85" i="3"/>
  <c r="K85" i="3"/>
  <c r="M56" i="3"/>
  <c r="L56" i="3"/>
  <c r="K56" i="3"/>
  <c r="W56" i="3"/>
  <c r="M27" i="3"/>
  <c r="L27" i="3"/>
  <c r="K27" i="3"/>
  <c r="N27" i="3" s="1"/>
  <c r="O27" i="3" s="1"/>
  <c r="W84" i="3"/>
  <c r="M84" i="3"/>
  <c r="L84" i="3"/>
  <c r="K84" i="3"/>
  <c r="M55" i="3"/>
  <c r="L55" i="3"/>
  <c r="K55" i="3"/>
  <c r="W55" i="3"/>
  <c r="M26" i="3"/>
  <c r="L26" i="3"/>
  <c r="K26" i="3"/>
  <c r="W83" i="3"/>
  <c r="M83" i="3"/>
  <c r="L83" i="3"/>
  <c r="K83" i="3"/>
  <c r="M54" i="3"/>
  <c r="L54" i="3"/>
  <c r="K54" i="3"/>
  <c r="W54" i="3"/>
  <c r="M25" i="3"/>
  <c r="L25" i="3"/>
  <c r="K25" i="3"/>
  <c r="W82" i="3"/>
  <c r="M82" i="3"/>
  <c r="L82" i="3"/>
  <c r="K82" i="3"/>
  <c r="M53" i="3"/>
  <c r="L53" i="3"/>
  <c r="K53" i="3"/>
  <c r="N53" i="3" s="1"/>
  <c r="W53" i="3"/>
  <c r="M24" i="3"/>
  <c r="L24" i="3"/>
  <c r="K24" i="3"/>
  <c r="W81" i="3"/>
  <c r="M81" i="3"/>
  <c r="L81" i="3"/>
  <c r="K81" i="3"/>
  <c r="M52" i="3"/>
  <c r="L52" i="3"/>
  <c r="K52" i="3"/>
  <c r="W52" i="3"/>
  <c r="M23" i="3"/>
  <c r="L23" i="3"/>
  <c r="K23" i="3"/>
  <c r="W80" i="3"/>
  <c r="M80" i="3"/>
  <c r="L80" i="3"/>
  <c r="K80" i="3"/>
  <c r="M51" i="3"/>
  <c r="L51" i="3"/>
  <c r="K51" i="3"/>
  <c r="W51" i="3"/>
  <c r="M22" i="3"/>
  <c r="L22" i="3"/>
  <c r="K22" i="3"/>
  <c r="W79" i="3"/>
  <c r="M79" i="3"/>
  <c r="L79" i="3"/>
  <c r="K79" i="3"/>
  <c r="N79" i="3" s="1"/>
  <c r="M50" i="3"/>
  <c r="L50" i="3"/>
  <c r="K50" i="3"/>
  <c r="N50" i="3" s="1"/>
  <c r="W50" i="3"/>
  <c r="M21" i="3"/>
  <c r="L21" i="3"/>
  <c r="K21" i="3"/>
  <c r="W78" i="3"/>
  <c r="M78" i="3"/>
  <c r="L78" i="3"/>
  <c r="K78" i="3"/>
  <c r="M49" i="3"/>
  <c r="L49" i="3"/>
  <c r="K49" i="3"/>
  <c r="N49" i="3" s="1"/>
  <c r="W49" i="3"/>
  <c r="M20" i="3"/>
  <c r="L20" i="3"/>
  <c r="K20" i="3"/>
  <c r="W77" i="3"/>
  <c r="M77" i="3"/>
  <c r="L77" i="3"/>
  <c r="K77" i="3"/>
  <c r="M48" i="3"/>
  <c r="L48" i="3"/>
  <c r="K48" i="3"/>
  <c r="W48" i="3"/>
  <c r="M19" i="3"/>
  <c r="L19" i="3"/>
  <c r="K19" i="3"/>
  <c r="W76" i="3"/>
  <c r="M76" i="3"/>
  <c r="L76" i="3"/>
  <c r="K76" i="3"/>
  <c r="M47" i="3"/>
  <c r="L47" i="3"/>
  <c r="K47" i="3"/>
  <c r="W47" i="3"/>
  <c r="M18" i="3"/>
  <c r="L18" i="3"/>
  <c r="K18" i="3"/>
  <c r="N18" i="3" s="1"/>
  <c r="O18" i="3" s="1"/>
  <c r="W75" i="3"/>
  <c r="M75" i="3"/>
  <c r="L75" i="3"/>
  <c r="K75" i="3"/>
  <c r="M46" i="3"/>
  <c r="L46" i="3"/>
  <c r="K46" i="3"/>
  <c r="W46" i="3"/>
  <c r="M17" i="3"/>
  <c r="L17" i="3"/>
  <c r="K17" i="3"/>
  <c r="W74" i="3"/>
  <c r="M74" i="3"/>
  <c r="L74" i="3"/>
  <c r="K74" i="3"/>
  <c r="M45" i="3"/>
  <c r="L45" i="3"/>
  <c r="K45" i="3"/>
  <c r="W45" i="3"/>
  <c r="M16" i="3"/>
  <c r="L16" i="3"/>
  <c r="K16" i="3"/>
  <c r="W73" i="3"/>
  <c r="M73" i="3"/>
  <c r="L73" i="3"/>
  <c r="K73" i="3"/>
  <c r="N73" i="3" s="1"/>
  <c r="M44" i="3"/>
  <c r="L44" i="3"/>
  <c r="K44" i="3"/>
  <c r="W44" i="3"/>
  <c r="M15" i="3"/>
  <c r="L15" i="3"/>
  <c r="K15" i="3"/>
  <c r="W72" i="3"/>
  <c r="M72" i="3"/>
  <c r="L72" i="3"/>
  <c r="K72" i="3"/>
  <c r="M43" i="3"/>
  <c r="L43" i="3"/>
  <c r="K43" i="3"/>
  <c r="N43" i="3" s="1"/>
  <c r="W43" i="3"/>
  <c r="M14" i="3"/>
  <c r="L14" i="3"/>
  <c r="K14" i="3"/>
  <c r="W71" i="3"/>
  <c r="M71" i="3"/>
  <c r="L71" i="3"/>
  <c r="K71" i="3"/>
  <c r="M42" i="3"/>
  <c r="L42" i="3"/>
  <c r="K42" i="3"/>
  <c r="N42" i="3" s="1"/>
  <c r="W42" i="3"/>
  <c r="M13" i="3"/>
  <c r="L13" i="3"/>
  <c r="K13" i="3"/>
  <c r="W70" i="3"/>
  <c r="M70" i="3"/>
  <c r="L70" i="3"/>
  <c r="K70" i="3"/>
  <c r="N70" i="3" s="1"/>
  <c r="M41" i="3"/>
  <c r="L41" i="3"/>
  <c r="K41" i="3"/>
  <c r="W41" i="3"/>
  <c r="M12" i="3"/>
  <c r="L12" i="3"/>
  <c r="K12" i="3"/>
  <c r="W69" i="3"/>
  <c r="M69" i="3"/>
  <c r="L69" i="3"/>
  <c r="K69" i="3"/>
  <c r="M40" i="3"/>
  <c r="L40" i="3"/>
  <c r="K40" i="3"/>
  <c r="N40" i="3" s="1"/>
  <c r="W40" i="3"/>
  <c r="M11" i="3"/>
  <c r="L11" i="3"/>
  <c r="K11" i="3"/>
  <c r="W68" i="3"/>
  <c r="M68" i="3"/>
  <c r="L68" i="3"/>
  <c r="K68" i="3"/>
  <c r="M39" i="3"/>
  <c r="L39" i="3"/>
  <c r="K39" i="3"/>
  <c r="W39" i="3"/>
  <c r="M10" i="3"/>
  <c r="L10" i="3"/>
  <c r="K10" i="3"/>
  <c r="W67" i="3"/>
  <c r="M67" i="3"/>
  <c r="L67" i="3"/>
  <c r="K67" i="3"/>
  <c r="M38" i="3"/>
  <c r="L38" i="3"/>
  <c r="K38" i="3"/>
  <c r="W38" i="3"/>
  <c r="M9" i="3"/>
  <c r="L9" i="3"/>
  <c r="K9" i="3"/>
  <c r="W66" i="3"/>
  <c r="M66" i="3"/>
  <c r="L66" i="3"/>
  <c r="K66" i="3"/>
  <c r="N66" i="3" s="1"/>
  <c r="M37" i="3"/>
  <c r="L37" i="3"/>
  <c r="K37" i="3"/>
  <c r="W37" i="3"/>
  <c r="M8" i="3"/>
  <c r="L8" i="3"/>
  <c r="K8" i="3"/>
  <c r="W65" i="3"/>
  <c r="M65" i="3"/>
  <c r="L65" i="3"/>
  <c r="K65" i="3"/>
  <c r="M36" i="3"/>
  <c r="L36" i="3"/>
  <c r="K36" i="3"/>
  <c r="W36" i="3"/>
  <c r="M7" i="3"/>
  <c r="L7" i="3"/>
  <c r="K7" i="3"/>
  <c r="W64" i="3"/>
  <c r="M64" i="3"/>
  <c r="L64" i="3"/>
  <c r="K64" i="3"/>
  <c r="M35" i="3"/>
  <c r="L35" i="3"/>
  <c r="K35" i="3"/>
  <c r="W35" i="3"/>
  <c r="M6" i="3"/>
  <c r="L6" i="3"/>
  <c r="K6" i="3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N77" i="1"/>
  <c r="K78" i="1"/>
  <c r="L78" i="1"/>
  <c r="M78" i="1"/>
  <c r="K79" i="1"/>
  <c r="N79" i="1" s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N25" i="1" s="1"/>
  <c r="O25" i="1" s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M6" i="1"/>
  <c r="L6" i="1"/>
  <c r="K6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35" i="1"/>
  <c r="M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N57" i="1" s="1"/>
  <c r="K58" i="1"/>
  <c r="N58" i="1" s="1"/>
  <c r="K35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64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35" i="1"/>
  <c r="N86" i="6" l="1"/>
  <c r="N76" i="6"/>
  <c r="N69" i="6"/>
  <c r="N78" i="6"/>
  <c r="N82" i="6"/>
  <c r="N50" i="6"/>
  <c r="N58" i="6"/>
  <c r="N36" i="6"/>
  <c r="N40" i="6"/>
  <c r="N55" i="6"/>
  <c r="N41" i="6"/>
  <c r="N45" i="6"/>
  <c r="N57" i="6"/>
  <c r="N38" i="6"/>
  <c r="N42" i="6"/>
  <c r="N87" i="5"/>
  <c r="N76" i="5"/>
  <c r="N65" i="5"/>
  <c r="N84" i="5"/>
  <c r="N40" i="5"/>
  <c r="N39" i="5"/>
  <c r="N43" i="5"/>
  <c r="N38" i="5"/>
  <c r="N47" i="5"/>
  <c r="N51" i="5"/>
  <c r="N55" i="5"/>
  <c r="N52" i="5"/>
  <c r="N20" i="5"/>
  <c r="O20" i="5" s="1"/>
  <c r="N18" i="5"/>
  <c r="O18" i="5" s="1"/>
  <c r="N13" i="5"/>
  <c r="O13" i="5" s="1"/>
  <c r="N15" i="5"/>
  <c r="O15" i="5" s="1"/>
  <c r="N21" i="5"/>
  <c r="O21" i="5" s="1"/>
  <c r="N67" i="3"/>
  <c r="N83" i="3"/>
  <c r="N82" i="3"/>
  <c r="N85" i="3"/>
  <c r="N54" i="3"/>
  <c r="N14" i="3"/>
  <c r="O14" i="3" s="1"/>
  <c r="N6" i="3"/>
  <c r="O6" i="3" s="1"/>
  <c r="N82" i="5"/>
  <c r="N86" i="5"/>
  <c r="N64" i="5"/>
  <c r="N70" i="5"/>
  <c r="N66" i="5"/>
  <c r="N74" i="5"/>
  <c r="N36" i="5"/>
  <c r="N44" i="5"/>
  <c r="N48" i="5"/>
  <c r="N56" i="5"/>
  <c r="O6" i="5"/>
  <c r="N26" i="5"/>
  <c r="O26" i="5" s="1"/>
  <c r="N10" i="5"/>
  <c r="O10" i="5" s="1"/>
  <c r="N29" i="5"/>
  <c r="O29" i="5" s="1"/>
  <c r="N8" i="5"/>
  <c r="O8" i="5" s="1"/>
  <c r="N16" i="5"/>
  <c r="O16" i="5" s="1"/>
  <c r="N24" i="5"/>
  <c r="O24" i="5" s="1"/>
  <c r="N22" i="5"/>
  <c r="O22" i="5" s="1"/>
  <c r="N74" i="3"/>
  <c r="N39" i="3"/>
  <c r="N55" i="3"/>
  <c r="N35" i="3"/>
  <c r="N51" i="3"/>
  <c r="N46" i="3"/>
  <c r="N38" i="3"/>
  <c r="N41" i="3"/>
  <c r="N16" i="3"/>
  <c r="O16" i="3" s="1"/>
  <c r="N19" i="3"/>
  <c r="O19" i="3" s="1"/>
  <c r="N22" i="3"/>
  <c r="O22" i="3" s="1"/>
  <c r="N8" i="3"/>
  <c r="O8" i="3" s="1"/>
  <c r="N10" i="6"/>
  <c r="O10" i="6" s="1"/>
  <c r="N13" i="6"/>
  <c r="O13" i="6" s="1"/>
  <c r="N29" i="6"/>
  <c r="O29" i="6" s="1"/>
  <c r="N8" i="6"/>
  <c r="O8" i="6" s="1"/>
  <c r="N24" i="6"/>
  <c r="O24" i="6" s="1"/>
  <c r="N16" i="6"/>
  <c r="O16" i="6" s="1"/>
  <c r="N21" i="6"/>
  <c r="O21" i="6" s="1"/>
  <c r="N17" i="6"/>
  <c r="O17" i="6" s="1"/>
  <c r="N20" i="6"/>
  <c r="O20" i="6" s="1"/>
  <c r="N26" i="6"/>
  <c r="O26" i="6" s="1"/>
  <c r="N67" i="6"/>
  <c r="N74" i="6"/>
  <c r="N85" i="6"/>
  <c r="N79" i="6"/>
  <c r="N73" i="6"/>
  <c r="N77" i="6"/>
  <c r="N70" i="6"/>
  <c r="N48" i="6"/>
  <c r="N39" i="6"/>
  <c r="N53" i="6"/>
  <c r="N37" i="6"/>
  <c r="N6" i="6"/>
  <c r="O6" i="6" s="1"/>
  <c r="N15" i="6"/>
  <c r="O15" i="6" s="1"/>
  <c r="N19" i="6"/>
  <c r="O19" i="6" s="1"/>
  <c r="N23" i="6"/>
  <c r="O23" i="6" s="1"/>
  <c r="N11" i="6"/>
  <c r="O11" i="6" s="1"/>
  <c r="N12" i="6"/>
  <c r="O12" i="6" s="1"/>
  <c r="N7" i="6"/>
  <c r="N25" i="6"/>
  <c r="O25" i="6" s="1"/>
  <c r="N9" i="6"/>
  <c r="O9" i="6" s="1"/>
  <c r="N22" i="6"/>
  <c r="O22" i="6" s="1"/>
  <c r="N18" i="6"/>
  <c r="O18" i="6" s="1"/>
  <c r="N27" i="6"/>
  <c r="O27" i="6" s="1"/>
  <c r="N72" i="3"/>
  <c r="N68" i="3"/>
  <c r="N64" i="3"/>
  <c r="N36" i="3"/>
  <c r="N52" i="3"/>
  <c r="N37" i="3"/>
  <c r="N57" i="3"/>
  <c r="N10" i="3"/>
  <c r="O10" i="3" s="1"/>
  <c r="N11" i="3"/>
  <c r="O11" i="3" s="1"/>
  <c r="N23" i="3"/>
  <c r="O23" i="3" s="1"/>
  <c r="N12" i="3"/>
  <c r="O12" i="3" s="1"/>
  <c r="N9" i="3"/>
  <c r="O9" i="3" s="1"/>
  <c r="N29" i="3"/>
  <c r="O29" i="3" s="1"/>
  <c r="N13" i="3"/>
  <c r="O13" i="3" s="1"/>
  <c r="N26" i="3"/>
  <c r="O26" i="3" s="1"/>
  <c r="N15" i="3"/>
  <c r="O15" i="3" s="1"/>
  <c r="N7" i="3"/>
  <c r="O7" i="3" s="1"/>
  <c r="N21" i="3"/>
  <c r="O21" i="3" s="1"/>
  <c r="N25" i="3"/>
  <c r="O25" i="3" s="1"/>
  <c r="N24" i="3"/>
  <c r="O24" i="3" s="1"/>
  <c r="N17" i="3"/>
  <c r="O17" i="3" s="1"/>
  <c r="N20" i="3"/>
  <c r="O20" i="3" s="1"/>
  <c r="N84" i="3"/>
  <c r="N80" i="3"/>
  <c r="N76" i="3"/>
  <c r="N69" i="3"/>
  <c r="N78" i="3"/>
  <c r="N77" i="3"/>
  <c r="N75" i="3"/>
  <c r="N87" i="3"/>
  <c r="N65" i="3"/>
  <c r="N81" i="3"/>
  <c r="N71" i="3"/>
  <c r="N58" i="3"/>
  <c r="N45" i="3"/>
  <c r="N47" i="3"/>
  <c r="N44" i="3"/>
  <c r="N48" i="3"/>
  <c r="N56" i="3"/>
  <c r="N85" i="1"/>
  <c r="N71" i="1"/>
  <c r="N65" i="1"/>
  <c r="N64" i="1"/>
  <c r="N67" i="1"/>
  <c r="N84" i="1"/>
  <c r="N39" i="1"/>
  <c r="N38" i="1"/>
  <c r="N37" i="1"/>
  <c r="N36" i="1"/>
  <c r="N7" i="1"/>
  <c r="O7" i="1" s="1"/>
  <c r="N12" i="1"/>
  <c r="O12" i="1" s="1"/>
  <c r="N29" i="1"/>
  <c r="O29" i="1" s="1"/>
  <c r="N75" i="1"/>
  <c r="N28" i="1"/>
  <c r="O28" i="1" s="1"/>
  <c r="N74" i="1"/>
  <c r="N69" i="1"/>
  <c r="N15" i="1"/>
  <c r="O15" i="1" s="1"/>
  <c r="N87" i="1"/>
  <c r="N78" i="1"/>
  <c r="N83" i="1"/>
  <c r="N82" i="1"/>
  <c r="N76" i="1"/>
  <c r="N68" i="1"/>
  <c r="N70" i="1"/>
  <c r="N72" i="1"/>
  <c r="N81" i="1"/>
  <c r="N66" i="1"/>
  <c r="N80" i="1"/>
  <c r="N73" i="1"/>
  <c r="N42" i="1"/>
  <c r="N54" i="1"/>
  <c r="N40" i="1"/>
  <c r="N55" i="1"/>
  <c r="N52" i="1"/>
  <c r="N41" i="1"/>
  <c r="N56" i="1"/>
  <c r="N51" i="1"/>
  <c r="N50" i="1"/>
  <c r="N48" i="1"/>
  <c r="N46" i="1"/>
  <c r="N45" i="1"/>
  <c r="N49" i="1"/>
  <c r="N44" i="1"/>
  <c r="N43" i="1"/>
  <c r="N47" i="1"/>
  <c r="N23" i="1"/>
  <c r="O23" i="1" s="1"/>
  <c r="N26" i="1"/>
  <c r="O26" i="1" s="1"/>
  <c r="N21" i="1"/>
  <c r="O21" i="1" s="1"/>
  <c r="N6" i="1"/>
  <c r="O6" i="1" s="1"/>
  <c r="N10" i="1"/>
  <c r="O10" i="1" s="1"/>
  <c r="N86" i="1"/>
  <c r="N19" i="1"/>
  <c r="O19" i="1" s="1"/>
  <c r="N11" i="1"/>
  <c r="O11" i="1" s="1"/>
  <c r="N9" i="1"/>
  <c r="O9" i="1" s="1"/>
  <c r="N8" i="1"/>
  <c r="O8" i="1" s="1"/>
  <c r="N13" i="1"/>
  <c r="O13" i="1" s="1"/>
  <c r="N20" i="1"/>
  <c r="O20" i="1" s="1"/>
  <c r="N24" i="1"/>
  <c r="O24" i="1" s="1"/>
  <c r="N14" i="1"/>
  <c r="O14" i="1" s="1"/>
  <c r="N18" i="1"/>
  <c r="O18" i="1" s="1"/>
  <c r="N27" i="1"/>
  <c r="O27" i="1" s="1"/>
  <c r="N17" i="1"/>
  <c r="O17" i="1" s="1"/>
  <c r="N22" i="1"/>
  <c r="O22" i="1" s="1"/>
  <c r="N16" i="1"/>
  <c r="O16" i="1" s="1"/>
  <c r="O7" i="6" l="1"/>
</calcChain>
</file>

<file path=xl/sharedStrings.xml><?xml version="1.0" encoding="utf-8"?>
<sst xmlns="http://schemas.openxmlformats.org/spreadsheetml/2006/main" count="270" uniqueCount="41">
  <si>
    <t>hour</t>
  </si>
  <si>
    <t xml:space="preserve"> t(sec)</t>
  </si>
  <si>
    <t xml:space="preserve"> P1 (kW)</t>
  </si>
  <si>
    <t xml:space="preserve"> Q1 (kvar)</t>
  </si>
  <si>
    <t xml:space="preserve"> P2 (kW)</t>
  </si>
  <si>
    <t xml:space="preserve"> Q2 (kvar)</t>
  </si>
  <si>
    <t xml:space="preserve"> P3 (kW)</t>
  </si>
  <si>
    <t xml:space="preserve"> Q3 (kvar)</t>
  </si>
  <si>
    <t>XFM1 powers</t>
  </si>
  <si>
    <t xml:space="preserve"> V1</t>
  </si>
  <si>
    <t xml:space="preserve"> VAngle1</t>
  </si>
  <si>
    <t xml:space="preserve"> I1</t>
  </si>
  <si>
    <t xml:space="preserve"> IAngle1</t>
  </si>
  <si>
    <t>633 voltages</t>
  </si>
  <si>
    <t xml:space="preserve"> V2</t>
  </si>
  <si>
    <t xml:space="preserve"> VAngle2</t>
  </si>
  <si>
    <t xml:space="preserve"> V3</t>
  </si>
  <si>
    <t xml:space="preserve"> VAngle3</t>
  </si>
  <si>
    <t>611 voltages</t>
  </si>
  <si>
    <t>634 voltages</t>
  </si>
  <si>
    <t>652 voltages</t>
  </si>
  <si>
    <t>Vpu</t>
  </si>
  <si>
    <t>V1 pu</t>
  </si>
  <si>
    <t>V2 pu</t>
  </si>
  <si>
    <t>V3 pu</t>
  </si>
  <si>
    <t>Vpu avg</t>
  </si>
  <si>
    <t>Stot (kVA)</t>
  </si>
  <si>
    <t>S3 (kVA)</t>
  </si>
  <si>
    <t>S2 (kVA)</t>
  </si>
  <si>
    <t>S1 (kVA)</t>
  </si>
  <si>
    <t>loading (%)</t>
  </si>
  <si>
    <t>BASE CASE</t>
  </si>
  <si>
    <t xml:space="preserve"> </t>
  </si>
  <si>
    <t>voltage regulator control for tap position</t>
  </si>
  <si>
    <t>The tap changes create those discrete voltage steps</t>
  </si>
  <si>
    <t>The stepped pattern is characteristic of voltage regulator tap changing behavior.</t>
  </si>
  <si>
    <t>base case</t>
  </si>
  <si>
    <t>Residential load shape</t>
  </si>
  <si>
    <t>shape</t>
  </si>
  <si>
    <t>EV charging load shape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</si>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</sst>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7">
    <xf numFmtId="0" fontId="0" fillId="0" borderId="0"/>
    <xf numFmtId="0" fontId="1" fillId="2" borderId="2" applyNumberFormat="0" applyAlignment="0" applyProtection="0"/>
    <xf numFmtId="0" fontId="3" fillId="3" borderId="3" applyNumberFormat="0" applyFont="0" applyAlignment="0" applyProtection="0"/>
    <xf numFmtId="0" fontId="5" fillId="4" borderId="2" applyNumberFormat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0" borderId="0" xfId="0" applyFont="1"/>
    <xf numFmtId="0" fontId="1" fillId="2" borderId="2" xfId="1"/>
    <xf numFmtId="10" fontId="1" fillId="2" borderId="2" xfId="1" applyNumberFormat="1"/>
    <xf numFmtId="0" fontId="4" fillId="3" borderId="3" xfId="2" applyFont="1"/>
    <xf numFmtId="9" fontId="4" fillId="3" borderId="3" xfId="2" applyNumberFormat="1" applyFont="1"/>
    <xf numFmtId="0" fontId="5" fillId="4" borderId="2" xfId="3"/>
    <xf numFmtId="9" fontId="0" fillId="3" borderId="3" xfId="2" applyNumberFormat="1" applyFont="1"/>
    <xf numFmtId="0" fontId="6" fillId="0" borderId="0" xfId="4"/>
    <xf numFmtId="0" fontId="0" fillId="3" borderId="3" xfId="2" applyFont="1"/>
    <xf numFmtId="0" fontId="7" fillId="5" borderId="4" xfId="5" applyBorder="1"/>
    <xf numFmtId="0" fontId="8" fillId="6" borderId="0" xfId="6"/>
    <xf numFmtId="0" fontId="8" fillId="6" borderId="2" xfId="6" applyBorder="1"/>
    <xf numFmtId="10" fontId="8" fillId="6" borderId="2" xfId="6" applyNumberFormat="1" applyBorder="1"/>
    <xf numFmtId="10" fontId="0" fillId="0" borderId="0" xfId="0" applyNumberFormat="1"/>
    <xf numFmtId="0" fontId="1" fillId="2" borderId="5" xfId="1" applyBorder="1"/>
  </cellXfs>
  <cellStyles count="7">
    <cellStyle name="Bad" xfId="6" builtinId="27"/>
    <cellStyle name="Calculation" xfId="1" builtinId="22"/>
    <cellStyle name="Good" xfId="5" builtinId="26"/>
    <cellStyle name="Input" xfId="3" builtinId="20"/>
    <cellStyle name="Normal" xfId="0" builtinId="0"/>
    <cellStyle name="Note" xfId="2" builtinId="10"/>
    <cellStyle name="Warning Text" xfId="4" builtinId="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Voltage</a:t>
            </a:r>
            <a:r>
              <a:rPr lang="en-AU" baseline="0"/>
              <a:t> levels [</a:t>
            </a:r>
            <a:r>
              <a:rPr lang="en-AU"/>
              <a:t>base</a:t>
            </a:r>
            <a:r>
              <a:rPr lang="en-AU" baseline="0"/>
              <a:t> case]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633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'base case'!$N$35:$N$58</c:f>
              <c:numCache>
                <c:formatCode>General</c:formatCode>
                <c:ptCount val="24"/>
                <c:pt idx="0">
                  <c:v>1.0112333820474066</c:v>
                </c:pt>
                <c:pt idx="1">
                  <c:v>1.0131500240794635</c:v>
                </c:pt>
                <c:pt idx="2">
                  <c:v>1.0150486238621239</c:v>
                </c:pt>
                <c:pt idx="3">
                  <c:v>1.0150486238621239</c:v>
                </c:pt>
                <c:pt idx="4">
                  <c:v>1.0131500240794635</c:v>
                </c:pt>
                <c:pt idx="5">
                  <c:v>1.0114346225214461</c:v>
                </c:pt>
                <c:pt idx="6">
                  <c:v>1.0139161257461511</c:v>
                </c:pt>
                <c:pt idx="7">
                  <c:v>1.0143644062503905</c:v>
                </c:pt>
                <c:pt idx="8">
                  <c:v>1.0146142220112668</c:v>
                </c:pt>
                <c:pt idx="9">
                  <c:v>1.0125685085027571</c:v>
                </c:pt>
                <c:pt idx="10">
                  <c:v>1.016959714432828</c:v>
                </c:pt>
                <c:pt idx="11">
                  <c:v>1.0148862436175543</c:v>
                </c:pt>
                <c:pt idx="12">
                  <c:v>1.016959714432828</c:v>
                </c:pt>
                <c:pt idx="13">
                  <c:v>1.0190165308640433</c:v>
                </c:pt>
                <c:pt idx="14">
                  <c:v>1.0190165308640433</c:v>
                </c:pt>
                <c:pt idx="15">
                  <c:v>1.0169597144328282</c:v>
                </c:pt>
                <c:pt idx="16">
                  <c:v>1.0148862436175543</c:v>
                </c:pt>
                <c:pt idx="17">
                  <c:v>1.014968127672508</c:v>
                </c:pt>
                <c:pt idx="18">
                  <c:v>1.01716650636822</c:v>
                </c:pt>
                <c:pt idx="19">
                  <c:v>1.0213536960935754</c:v>
                </c:pt>
                <c:pt idx="20">
                  <c:v>1.0254617774946533</c:v>
                </c:pt>
                <c:pt idx="21">
                  <c:v>1.0252064102724241</c:v>
                </c:pt>
                <c:pt idx="22">
                  <c:v>1.0227720944692178</c:v>
                </c:pt>
                <c:pt idx="23">
                  <c:v>1.0222516449673922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60-4CC1-BCDD-91890D08E83E}"/>
            </c:ext>
          </c:extLst>
        </c:ser>
        <c:ser>
          <c:idx val="3"/>
          <c:order val="1"/>
          <c:tx>
            <c:v>634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'base case'!$N$64:$N$87</c:f>
              <c:numCache>
                <c:formatCode>General</c:formatCode>
                <c:ptCount val="24"/>
                <c:pt idx="0">
                  <c:v>1.0111275500384911</c:v>
                </c:pt>
                <c:pt idx="1">
                  <c:v>1.0130617301770595</c:v>
                </c:pt>
                <c:pt idx="2">
                  <c:v>1.0149802732871438</c:v>
                </c:pt>
                <c:pt idx="3">
                  <c:v>1.0149802732871438</c:v>
                </c:pt>
                <c:pt idx="4">
                  <c:v>1.0130629330254042</c:v>
                </c:pt>
                <c:pt idx="5">
                  <c:v>1.0113091801385681</c:v>
                </c:pt>
                <c:pt idx="6">
                  <c:v>1.0137533679753654</c:v>
                </c:pt>
                <c:pt idx="7">
                  <c:v>1.0141442936874518</c:v>
                </c:pt>
                <c:pt idx="8">
                  <c:v>1.0143559949961507</c:v>
                </c:pt>
                <c:pt idx="9">
                  <c:v>1.0122919072363357</c:v>
                </c:pt>
                <c:pt idx="10">
                  <c:v>1.0166642609699768</c:v>
                </c:pt>
                <c:pt idx="11">
                  <c:v>1.0145701020015396</c:v>
                </c:pt>
                <c:pt idx="12">
                  <c:v>1.0166642609699768</c:v>
                </c:pt>
                <c:pt idx="13">
                  <c:v>1.0187403772132411</c:v>
                </c:pt>
                <c:pt idx="14">
                  <c:v>1.0187403772132411</c:v>
                </c:pt>
                <c:pt idx="15">
                  <c:v>1.0166654638183219</c:v>
                </c:pt>
                <c:pt idx="16">
                  <c:v>1.0145701020015396</c:v>
                </c:pt>
                <c:pt idx="17">
                  <c:v>1.0146326501154732</c:v>
                </c:pt>
                <c:pt idx="18">
                  <c:v>1.016813414164742</c:v>
                </c:pt>
                <c:pt idx="19">
                  <c:v>1.0210402232486526</c:v>
                </c:pt>
                <c:pt idx="20">
                  <c:v>1.0251888471901462</c:v>
                </c:pt>
                <c:pt idx="21">
                  <c:v>1.0249675230946882</c:v>
                </c:pt>
                <c:pt idx="22">
                  <c:v>1.0225738548883756</c:v>
                </c:pt>
                <c:pt idx="23">
                  <c:v>1.0221107582755966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6A-43AB-AE2F-6A048D4F5B34}"/>
            </c:ext>
          </c:extLst>
        </c:ser>
        <c:ser>
          <c:idx val="0"/>
          <c:order val="2"/>
          <c:tx>
            <c:v>611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case'!$R$35:$R$58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'base case'!$X$35:$X$58</c:f>
              <c:numCache>
                <c:formatCode>General</c:formatCode>
                <c:ptCount val="24"/>
                <c:pt idx="0">
                  <c:v>1.0041386144385183</c:v>
                </c:pt>
                <c:pt idx="1">
                  <c:v>1.0103923356524562</c:v>
                </c:pt>
                <c:pt idx="2">
                  <c:v>1.0165960937142191</c:v>
                </c:pt>
                <c:pt idx="3">
                  <c:v>1.0166002573102337</c:v>
                </c:pt>
                <c:pt idx="4">
                  <c:v>1.0103923356524562</c:v>
                </c:pt>
                <c:pt idx="5">
                  <c:v>1.0045341560599057</c:v>
                </c:pt>
                <c:pt idx="6">
                  <c:v>0.99855523218293185</c:v>
                </c:pt>
                <c:pt idx="7">
                  <c:v>0.98602697177498266</c:v>
                </c:pt>
                <c:pt idx="8">
                  <c:v>0.97984819528930744</c:v>
                </c:pt>
                <c:pt idx="9">
                  <c:v>0.97327387718224478</c:v>
                </c:pt>
                <c:pt idx="10">
                  <c:v>0.97354034732717942</c:v>
                </c:pt>
                <c:pt idx="11">
                  <c:v>0.96687859370381002</c:v>
                </c:pt>
                <c:pt idx="12">
                  <c:v>0.97354034732717942</c:v>
                </c:pt>
                <c:pt idx="13">
                  <c:v>0.98014797420235911</c:v>
                </c:pt>
                <c:pt idx="14">
                  <c:v>0.98015213779837362</c:v>
                </c:pt>
                <c:pt idx="15">
                  <c:v>0.97354451092319416</c:v>
                </c:pt>
                <c:pt idx="16">
                  <c:v>0.96687859370381002</c:v>
                </c:pt>
                <c:pt idx="17">
                  <c:v>0.96712008227265733</c:v>
                </c:pt>
                <c:pt idx="18">
                  <c:v>0.96039587470906873</c:v>
                </c:pt>
                <c:pt idx="19">
                  <c:v>0.9738234718561728</c:v>
                </c:pt>
                <c:pt idx="20">
                  <c:v>0.98703039841450257</c:v>
                </c:pt>
                <c:pt idx="21">
                  <c:v>0.99318835692010465</c:v>
                </c:pt>
                <c:pt idx="22">
                  <c:v>0.99927137069744398</c:v>
                </c:pt>
                <c:pt idx="23">
                  <c:v>1.0115872877086483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60-4CC1-BCDD-91890D08E83E}"/>
            </c:ext>
          </c:extLst>
        </c:ser>
        <c:ser>
          <c:idx val="2"/>
          <c:order val="3"/>
          <c:tx>
            <c:v>652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'base case'!$X$64:$X$87</c:f>
              <c:numCache>
                <c:formatCode>General</c:formatCode>
                <c:ptCount val="24"/>
                <c:pt idx="0">
                  <c:v>1.0034516210961082</c:v>
                </c:pt>
                <c:pt idx="1">
                  <c:v>1.0077859245473129</c:v>
                </c:pt>
                <c:pt idx="2">
                  <c:v>1.0120869192304009</c:v>
                </c:pt>
                <c:pt idx="3">
                  <c:v>1.0120869192304009</c:v>
                </c:pt>
                <c:pt idx="4">
                  <c:v>1.0077859245473129</c:v>
                </c:pt>
                <c:pt idx="5">
                  <c:v>0.99903404572461141</c:v>
                </c:pt>
                <c:pt idx="6">
                  <c:v>0.9966607959962861</c:v>
                </c:pt>
                <c:pt idx="7">
                  <c:v>0.98972008143993806</c:v>
                </c:pt>
                <c:pt idx="8">
                  <c:v>0.98717612427501378</c:v>
                </c:pt>
                <c:pt idx="9">
                  <c:v>0.98259616865894728</c:v>
                </c:pt>
                <c:pt idx="10">
                  <c:v>0.98453224080573909</c:v>
                </c:pt>
                <c:pt idx="11">
                  <c:v>0.97990232203749739</c:v>
                </c:pt>
                <c:pt idx="12">
                  <c:v>0.98453224080573909</c:v>
                </c:pt>
                <c:pt idx="13">
                  <c:v>0.98912885080586399</c:v>
                </c:pt>
                <c:pt idx="14">
                  <c:v>0.98912885080586399</c:v>
                </c:pt>
                <c:pt idx="15">
                  <c:v>0.98453224080573909</c:v>
                </c:pt>
                <c:pt idx="16">
                  <c:v>0.97990232203749739</c:v>
                </c:pt>
                <c:pt idx="17">
                  <c:v>0.97511835021671522</c:v>
                </c:pt>
                <c:pt idx="18">
                  <c:v>0.97713353068778441</c:v>
                </c:pt>
                <c:pt idx="19">
                  <c:v>0.98646831295253079</c:v>
                </c:pt>
                <c:pt idx="20">
                  <c:v>0.99566153295278059</c:v>
                </c:pt>
                <c:pt idx="21">
                  <c:v>0.99820549011770487</c:v>
                </c:pt>
                <c:pt idx="22">
                  <c:v>1.0006911569384245</c:v>
                </c:pt>
                <c:pt idx="23">
                  <c:v>1.0075069636143346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60-4CC1-BCDD-91890D08E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773376"/>
        <c:axId val="1624775776"/>
      </c:scatterChart>
      <c:valAx>
        <c:axId val="162477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775776"/>
        <c:crosses val="autoZero"/>
        <c:crossBetween val="midCat"/>
      </c:valAx>
      <c:valAx>
        <c:axId val="16247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(pu)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77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633 voltages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633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'base case'!$C$34:$C$58</c:f>
              <c:strCache>
                <c:ptCount val="25"/>
                <c:pt idx="0">
                  <c:v>hour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xVal>
          <c:yVal>
            <c:numRef>
              <c:f>'base case'!$N$35:$N$58</c:f>
              <c:numCache>
                <c:formatCode>General</c:formatCode>
                <c:ptCount val="24"/>
                <c:pt idx="0">
                  <c:v>1.0112333820474066</c:v>
                </c:pt>
                <c:pt idx="1">
                  <c:v>1.0131500240794635</c:v>
                </c:pt>
                <c:pt idx="2">
                  <c:v>1.0150486238621239</c:v>
                </c:pt>
                <c:pt idx="3">
                  <c:v>1.0150486238621239</c:v>
                </c:pt>
                <c:pt idx="4">
                  <c:v>1.0131500240794635</c:v>
                </c:pt>
                <c:pt idx="5">
                  <c:v>1.0114346225214461</c:v>
                </c:pt>
                <c:pt idx="6">
                  <c:v>1.0139161257461511</c:v>
                </c:pt>
                <c:pt idx="7">
                  <c:v>1.0143644062503905</c:v>
                </c:pt>
                <c:pt idx="8">
                  <c:v>1.0146142220112668</c:v>
                </c:pt>
                <c:pt idx="9">
                  <c:v>1.0125685085027571</c:v>
                </c:pt>
                <c:pt idx="10">
                  <c:v>1.016959714432828</c:v>
                </c:pt>
                <c:pt idx="11">
                  <c:v>1.0148862436175543</c:v>
                </c:pt>
                <c:pt idx="12">
                  <c:v>1.016959714432828</c:v>
                </c:pt>
                <c:pt idx="13">
                  <c:v>1.0190165308640433</c:v>
                </c:pt>
                <c:pt idx="14">
                  <c:v>1.0190165308640433</c:v>
                </c:pt>
                <c:pt idx="15">
                  <c:v>1.0169597144328282</c:v>
                </c:pt>
                <c:pt idx="16">
                  <c:v>1.0148862436175543</c:v>
                </c:pt>
                <c:pt idx="17">
                  <c:v>1.014968127672508</c:v>
                </c:pt>
                <c:pt idx="18">
                  <c:v>1.01716650636822</c:v>
                </c:pt>
                <c:pt idx="19">
                  <c:v>1.0213536960935754</c:v>
                </c:pt>
                <c:pt idx="20">
                  <c:v>1.0254617774946533</c:v>
                </c:pt>
                <c:pt idx="21">
                  <c:v>1.0252064102724241</c:v>
                </c:pt>
                <c:pt idx="22">
                  <c:v>1.0227720944692178</c:v>
                </c:pt>
                <c:pt idx="23">
                  <c:v>1.0222516449673922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91-48BB-8476-5BD9868029EE}"/>
            </c:ext>
          </c:extLst>
        </c:ser>
        <c:ser>
          <c:idx val="1"/>
          <c:order val="1"/>
          <c:tx>
            <c:v>633 10%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'10%'!$N$35:$N$58</c:f>
              <c:numCache>
                <c:formatCode>General</c:formatCode>
                <c:ptCount val="24"/>
                <c:pt idx="0">
                  <c:v>1.0111945218179372</c:v>
                </c:pt>
                <c:pt idx="1">
                  <c:v>1.0131194910420234</c:v>
                </c:pt>
                <c:pt idx="2">
                  <c:v>1.0150305816127272</c:v>
                </c:pt>
                <c:pt idx="3">
                  <c:v>1.0150305816127272</c:v>
                </c:pt>
                <c:pt idx="4">
                  <c:v>1.013130593964729</c:v>
                </c:pt>
                <c:pt idx="5">
                  <c:v>1.0114054773493437</c:v>
                </c:pt>
                <c:pt idx="6">
                  <c:v>1.0138758776513432</c:v>
                </c:pt>
                <c:pt idx="7">
                  <c:v>1.0143158309635532</c:v>
                </c:pt>
                <c:pt idx="8">
                  <c:v>1.0145753617817972</c:v>
                </c:pt>
                <c:pt idx="9">
                  <c:v>1.0125407511959927</c:v>
                </c:pt>
                <c:pt idx="10">
                  <c:v>1.0169305692607258</c:v>
                </c:pt>
                <c:pt idx="11">
                  <c:v>1.0148459955227465</c:v>
                </c:pt>
                <c:pt idx="12">
                  <c:v>1.0169222420686965</c:v>
                </c:pt>
                <c:pt idx="13">
                  <c:v>1.0189762827692355</c:v>
                </c:pt>
                <c:pt idx="14">
                  <c:v>1.0189665677118682</c:v>
                </c:pt>
                <c:pt idx="15">
                  <c:v>1.0168833818392269</c:v>
                </c:pt>
                <c:pt idx="16">
                  <c:v>1.014766887198469</c:v>
                </c:pt>
                <c:pt idx="17">
                  <c:v>1.0147988081012476</c:v>
                </c:pt>
                <c:pt idx="18">
                  <c:v>1.0169666537595192</c:v>
                </c:pt>
                <c:pt idx="19">
                  <c:v>1.0211566192155506</c:v>
                </c:pt>
                <c:pt idx="20">
                  <c:v>1.0252869064620398</c:v>
                </c:pt>
                <c:pt idx="21">
                  <c:v>1.0250690116039423</c:v>
                </c:pt>
                <c:pt idx="22">
                  <c:v>1.0226749438955436</c:v>
                </c:pt>
                <c:pt idx="23">
                  <c:v>1.0221947424885258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91-48BB-8476-5BD9868029EE}"/>
            </c:ext>
          </c:extLst>
        </c:ser>
        <c:ser>
          <c:idx val="2"/>
          <c:order val="2"/>
          <c:tx>
            <c:v>633 30%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'30%'!$N$35:$N$58</c:f>
              <c:numCache>
                <c:formatCode>General</c:formatCode>
                <c:ptCount val="24"/>
                <c:pt idx="0">
                  <c:v>1.0111195770896744</c:v>
                </c:pt>
                <c:pt idx="1">
                  <c:v>1.0130653642938332</c:v>
                </c:pt>
                <c:pt idx="2">
                  <c:v>1.0149917213832576</c:v>
                </c:pt>
                <c:pt idx="3">
                  <c:v>1.0149917213832576</c:v>
                </c:pt>
                <c:pt idx="4">
                  <c:v>1.0130931216005974</c:v>
                </c:pt>
                <c:pt idx="5">
                  <c:v>1.0113513506011538</c:v>
                </c:pt>
                <c:pt idx="6">
                  <c:v>1.0138023207884188</c:v>
                </c:pt>
                <c:pt idx="7">
                  <c:v>1.0142200682552174</c:v>
                </c:pt>
                <c:pt idx="8">
                  <c:v>1.0144990291881959</c:v>
                </c:pt>
                <c:pt idx="9">
                  <c:v>1.0124824608517884</c:v>
                </c:pt>
                <c:pt idx="10">
                  <c:v>1.0168722789165214</c:v>
                </c:pt>
                <c:pt idx="11">
                  <c:v>1.0147696629291454</c:v>
                </c:pt>
                <c:pt idx="12">
                  <c:v>1.0168445216097572</c:v>
                </c:pt>
                <c:pt idx="13">
                  <c:v>1.0189013380409726</c:v>
                </c:pt>
                <c:pt idx="14">
                  <c:v>1.0188735807342086</c:v>
                </c:pt>
                <c:pt idx="15">
                  <c:v>1.0167307166520247</c:v>
                </c:pt>
                <c:pt idx="16">
                  <c:v>1.0145365015523273</c:v>
                </c:pt>
                <c:pt idx="17">
                  <c:v>1.0166294024823359</c:v>
                </c:pt>
                <c:pt idx="18">
                  <c:v>1.0165836029261754</c:v>
                </c:pt>
                <c:pt idx="19">
                  <c:v>1.0207777319782216</c:v>
                </c:pt>
                <c:pt idx="20">
                  <c:v>1.0249496551848567</c:v>
                </c:pt>
                <c:pt idx="21">
                  <c:v>1.0248080929203602</c:v>
                </c:pt>
                <c:pt idx="22">
                  <c:v>1.0224903578055631</c:v>
                </c:pt>
                <c:pt idx="23">
                  <c:v>1.0220837132614695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91-48BB-8476-5BD9868029EE}"/>
            </c:ext>
          </c:extLst>
        </c:ser>
        <c:ser>
          <c:idx val="3"/>
          <c:order val="3"/>
          <c:tx>
            <c:v>633 50%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'50%'!$N$35:$N$58</c:f>
              <c:numCache>
                <c:formatCode>General</c:formatCode>
                <c:ptCount val="24"/>
                <c:pt idx="0">
                  <c:v>1.0110071599972796</c:v>
                </c:pt>
                <c:pt idx="1">
                  <c:v>1.0129807045082029</c:v>
                </c:pt>
                <c:pt idx="2">
                  <c:v>1.0149362067697296</c:v>
                </c:pt>
                <c:pt idx="3">
                  <c:v>1.0149362067697296</c:v>
                </c:pt>
                <c:pt idx="4">
                  <c:v>1.013037606987069</c:v>
                </c:pt>
                <c:pt idx="5">
                  <c:v>1.0112666908155237</c:v>
                </c:pt>
                <c:pt idx="6">
                  <c:v>1.0136899036960243</c:v>
                </c:pt>
                <c:pt idx="7">
                  <c:v>1.0140785059907207</c:v>
                </c:pt>
                <c:pt idx="8">
                  <c:v>1.0143838363651252</c:v>
                </c:pt>
                <c:pt idx="9">
                  <c:v>1.0123950253354819</c:v>
                </c:pt>
                <c:pt idx="10">
                  <c:v>1.0167862312655529</c:v>
                </c:pt>
                <c:pt idx="11">
                  <c:v>1.0146544701060745</c:v>
                </c:pt>
                <c:pt idx="12">
                  <c:v>1.0167307166520247</c:v>
                </c:pt>
                <c:pt idx="13">
                  <c:v>1.0187861452179019</c:v>
                </c:pt>
                <c:pt idx="14">
                  <c:v>1.0187292427390355</c:v>
                </c:pt>
                <c:pt idx="15">
                  <c:v>1.0164989431405449</c:v>
                </c:pt>
                <c:pt idx="16">
                  <c:v>1.0141867594871004</c:v>
                </c:pt>
                <c:pt idx="17">
                  <c:v>1.0161325466912596</c:v>
                </c:pt>
                <c:pt idx="18">
                  <c:v>1.0159965358881158</c:v>
                </c:pt>
                <c:pt idx="19">
                  <c:v>1.0201962164015148</c:v>
                </c:pt>
                <c:pt idx="20">
                  <c:v>1.0244305935483691</c:v>
                </c:pt>
                <c:pt idx="21">
                  <c:v>1.0244083877029579</c:v>
                </c:pt>
                <c:pt idx="22">
                  <c:v>1.0222072332765697</c:v>
                </c:pt>
                <c:pt idx="23">
                  <c:v>1.0219157815555473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C-4ED2-BCE3-553678181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78224"/>
        <c:axId val="860014127"/>
      </c:scatterChart>
      <c:valAx>
        <c:axId val="116427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014127"/>
        <c:crosses val="autoZero"/>
        <c:crossBetween val="midCat"/>
      </c:valAx>
      <c:valAx>
        <c:axId val="8600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7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611 voltages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611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'base case'!$R$34:$R$58</c:f>
              <c:strCache>
                <c:ptCount val="25"/>
                <c:pt idx="0">
                  <c:v>hour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xVal>
          <c:yVal>
            <c:numRef>
              <c:f>'base case'!$X$35:$X$58</c:f>
              <c:numCache>
                <c:formatCode>General</c:formatCode>
                <c:ptCount val="24"/>
                <c:pt idx="0">
                  <c:v>1.0041386144385183</c:v>
                </c:pt>
                <c:pt idx="1">
                  <c:v>1.0103923356524562</c:v>
                </c:pt>
                <c:pt idx="2">
                  <c:v>1.0165960937142191</c:v>
                </c:pt>
                <c:pt idx="3">
                  <c:v>1.0166002573102337</c:v>
                </c:pt>
                <c:pt idx="4">
                  <c:v>1.0103923356524562</c:v>
                </c:pt>
                <c:pt idx="5">
                  <c:v>1.0045341560599057</c:v>
                </c:pt>
                <c:pt idx="6">
                  <c:v>0.99855523218293185</c:v>
                </c:pt>
                <c:pt idx="7">
                  <c:v>0.98602697177498266</c:v>
                </c:pt>
                <c:pt idx="8">
                  <c:v>0.97984819528930744</c:v>
                </c:pt>
                <c:pt idx="9">
                  <c:v>0.97327387718224478</c:v>
                </c:pt>
                <c:pt idx="10">
                  <c:v>0.97354034732717942</c:v>
                </c:pt>
                <c:pt idx="11">
                  <c:v>0.96687859370381002</c:v>
                </c:pt>
                <c:pt idx="12">
                  <c:v>0.97354034732717942</c:v>
                </c:pt>
                <c:pt idx="13">
                  <c:v>0.98014797420235911</c:v>
                </c:pt>
                <c:pt idx="14">
                  <c:v>0.98015213779837362</c:v>
                </c:pt>
                <c:pt idx="15">
                  <c:v>0.97354451092319416</c:v>
                </c:pt>
                <c:pt idx="16">
                  <c:v>0.96687859370381002</c:v>
                </c:pt>
                <c:pt idx="17">
                  <c:v>0.96712008227265733</c:v>
                </c:pt>
                <c:pt idx="18">
                  <c:v>0.96039587470906873</c:v>
                </c:pt>
                <c:pt idx="19">
                  <c:v>0.9738234718561728</c:v>
                </c:pt>
                <c:pt idx="20">
                  <c:v>0.98703039841450257</c:v>
                </c:pt>
                <c:pt idx="21">
                  <c:v>0.99318835692010465</c:v>
                </c:pt>
                <c:pt idx="22">
                  <c:v>0.99927137069744398</c:v>
                </c:pt>
                <c:pt idx="23">
                  <c:v>1.0115872877086483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0-4343-8D10-1C74F329BDE2}"/>
            </c:ext>
          </c:extLst>
        </c:ser>
        <c:ser>
          <c:idx val="1"/>
          <c:order val="1"/>
          <c:tx>
            <c:v>611 10%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'10%'!$W$35:$W$58</c:f>
              <c:numCache>
                <c:formatCode>General</c:formatCode>
                <c:ptCount val="24"/>
                <c:pt idx="0">
                  <c:v>1.0041635960146058</c:v>
                </c:pt>
                <c:pt idx="1">
                  <c:v>1.0104089900365147</c:v>
                </c:pt>
                <c:pt idx="2">
                  <c:v>1.0166127480982776</c:v>
                </c:pt>
                <c:pt idx="3">
                  <c:v>1.0166127480982776</c:v>
                </c:pt>
                <c:pt idx="4">
                  <c:v>1.0104048264405003</c:v>
                </c:pt>
                <c:pt idx="5">
                  <c:v>1.0045549740399788</c:v>
                </c:pt>
                <c:pt idx="6">
                  <c:v>0.9985802137590194</c:v>
                </c:pt>
                <c:pt idx="7">
                  <c:v>0.98606028054309947</c:v>
                </c:pt>
                <c:pt idx="8">
                  <c:v>0.97987317686539499</c:v>
                </c:pt>
                <c:pt idx="9">
                  <c:v>0.97329469516231781</c:v>
                </c:pt>
                <c:pt idx="10">
                  <c:v>0.97356116530725256</c:v>
                </c:pt>
                <c:pt idx="11">
                  <c:v>0.9669077388759123</c:v>
                </c:pt>
                <c:pt idx="12">
                  <c:v>0.9735653289032673</c:v>
                </c:pt>
                <c:pt idx="13">
                  <c:v>0.98017711937446128</c:v>
                </c:pt>
                <c:pt idx="14">
                  <c:v>0.98018544656649054</c:v>
                </c:pt>
                <c:pt idx="15">
                  <c:v>0.9735986376713841</c:v>
                </c:pt>
                <c:pt idx="16">
                  <c:v>0.96696186562410225</c:v>
                </c:pt>
                <c:pt idx="17">
                  <c:v>0.96724082655708088</c:v>
                </c:pt>
                <c:pt idx="18">
                  <c:v>0.96053327337755079</c:v>
                </c:pt>
                <c:pt idx="19">
                  <c:v>0.97396087052465474</c:v>
                </c:pt>
                <c:pt idx="20">
                  <c:v>0.98715530629494086</c:v>
                </c:pt>
                <c:pt idx="21">
                  <c:v>0.99327995603242614</c:v>
                </c:pt>
                <c:pt idx="22">
                  <c:v>0.99933798823367759</c:v>
                </c:pt>
                <c:pt idx="23">
                  <c:v>1.0116247600727797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0-4343-8D10-1C74F329BDE2}"/>
            </c:ext>
          </c:extLst>
        </c:ser>
        <c:ser>
          <c:idx val="2"/>
          <c:order val="2"/>
          <c:tx>
            <c:v>611 30%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'30%'!$W$35:$W$58</c:f>
              <c:numCache>
                <c:formatCode>General</c:formatCode>
                <c:ptCount val="24"/>
                <c:pt idx="0">
                  <c:v>1.0040511789222115</c:v>
                </c:pt>
                <c:pt idx="1">
                  <c:v>1.0103257181162226</c:v>
                </c:pt>
                <c:pt idx="2">
                  <c:v>1.016554457754073</c:v>
                </c:pt>
                <c:pt idx="3">
                  <c:v>1.016554457754073</c:v>
                </c:pt>
                <c:pt idx="4">
                  <c:v>1.0103506996923104</c:v>
                </c:pt>
                <c:pt idx="5">
                  <c:v>1.0044675385236721</c:v>
                </c:pt>
                <c:pt idx="6">
                  <c:v>0.99846363307061037</c:v>
                </c:pt>
                <c:pt idx="7">
                  <c:v>0.98591455468258826</c:v>
                </c:pt>
                <c:pt idx="8">
                  <c:v>0.97975659617698618</c:v>
                </c:pt>
                <c:pt idx="9">
                  <c:v>0.97320309604999644</c:v>
                </c:pt>
                <c:pt idx="10">
                  <c:v>0.9734695661949313</c:v>
                </c:pt>
                <c:pt idx="11">
                  <c:v>0.96678283099547413</c:v>
                </c:pt>
                <c:pt idx="12">
                  <c:v>0.97344458461884353</c:v>
                </c:pt>
                <c:pt idx="13">
                  <c:v>0.98005637509003773</c:v>
                </c:pt>
                <c:pt idx="14">
                  <c:v>0.98003555710996482</c:v>
                </c:pt>
                <c:pt idx="15">
                  <c:v>0.97335714910253701</c:v>
                </c:pt>
                <c:pt idx="16">
                  <c:v>0.96659546917481687</c:v>
                </c:pt>
                <c:pt idx="17">
                  <c:v>0.96676617661141573</c:v>
                </c:pt>
                <c:pt idx="18">
                  <c:v>0.95990873397535981</c:v>
                </c:pt>
                <c:pt idx="19">
                  <c:v>0.97335298550652227</c:v>
                </c:pt>
                <c:pt idx="20">
                  <c:v>0.98661820240905673</c:v>
                </c:pt>
                <c:pt idx="21">
                  <c:v>0.99286776002698007</c:v>
                </c:pt>
                <c:pt idx="22">
                  <c:v>0.99904653651265529</c:v>
                </c:pt>
                <c:pt idx="23">
                  <c:v>1.0114582162321955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0-4343-8D10-1C74F329BDE2}"/>
            </c:ext>
          </c:extLst>
        </c:ser>
        <c:ser>
          <c:idx val="3"/>
          <c:order val="3"/>
          <c:tx>
            <c:v>611 50%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'50%'!$W$35:$W$58</c:f>
              <c:numCache>
                <c:formatCode>General</c:formatCode>
                <c:ptCount val="24"/>
                <c:pt idx="0">
                  <c:v>1.0039637434059048</c:v>
                </c:pt>
                <c:pt idx="1">
                  <c:v>1.0102632641760037</c:v>
                </c:pt>
                <c:pt idx="2">
                  <c:v>1.016512821793927</c:v>
                </c:pt>
                <c:pt idx="3">
                  <c:v>1.016512821793927</c:v>
                </c:pt>
                <c:pt idx="4">
                  <c:v>1.0103049001361495</c:v>
                </c:pt>
                <c:pt idx="5">
                  <c:v>1.0044050845834529</c:v>
                </c:pt>
                <c:pt idx="6">
                  <c:v>0.99837619755430362</c:v>
                </c:pt>
                <c:pt idx="7">
                  <c:v>0.98579797399417923</c:v>
                </c:pt>
                <c:pt idx="8">
                  <c:v>0.97966083346865029</c:v>
                </c:pt>
                <c:pt idx="9">
                  <c:v>0.9731323149177481</c:v>
                </c:pt>
                <c:pt idx="10">
                  <c:v>0.97339878506268296</c:v>
                </c:pt>
                <c:pt idx="11">
                  <c:v>0.96668706828713835</c:v>
                </c:pt>
                <c:pt idx="12">
                  <c:v>0.97335298550652227</c:v>
                </c:pt>
                <c:pt idx="13">
                  <c:v>0.97996477597771647</c:v>
                </c:pt>
                <c:pt idx="14">
                  <c:v>0.97991897642155579</c:v>
                </c:pt>
                <c:pt idx="15">
                  <c:v>0.97316978728187964</c:v>
                </c:pt>
                <c:pt idx="16">
                  <c:v>0.96630818104980909</c:v>
                </c:pt>
                <c:pt idx="17">
                  <c:v>0.96636230779799903</c:v>
                </c:pt>
                <c:pt idx="18">
                  <c:v>0.95942159324165088</c:v>
                </c:pt>
                <c:pt idx="19">
                  <c:v>0.97287833556085723</c:v>
                </c:pt>
                <c:pt idx="20">
                  <c:v>0.98619767921158141</c:v>
                </c:pt>
                <c:pt idx="21">
                  <c:v>0.99255132672987012</c:v>
                </c:pt>
                <c:pt idx="22">
                  <c:v>0.99882586592388112</c:v>
                </c:pt>
                <c:pt idx="23">
                  <c:v>1.011324981159728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E0-4343-8D10-1C74F329B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901424"/>
        <c:axId val="1956902864"/>
      </c:scatterChart>
      <c:valAx>
        <c:axId val="195690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02864"/>
        <c:crosses val="autoZero"/>
        <c:crossBetween val="midCat"/>
      </c:valAx>
      <c:valAx>
        <c:axId val="19569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0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633 voltages vs tap 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633 10%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'10%'!$N$35:$N$58</c:f>
              <c:numCache>
                <c:formatCode>General</c:formatCode>
                <c:ptCount val="24"/>
                <c:pt idx="0">
                  <c:v>1.0111945218179372</c:v>
                </c:pt>
                <c:pt idx="1">
                  <c:v>1.0131194910420234</c:v>
                </c:pt>
                <c:pt idx="2">
                  <c:v>1.0150305816127272</c:v>
                </c:pt>
                <c:pt idx="3">
                  <c:v>1.0150305816127272</c:v>
                </c:pt>
                <c:pt idx="4">
                  <c:v>1.013130593964729</c:v>
                </c:pt>
                <c:pt idx="5">
                  <c:v>1.0114054773493437</c:v>
                </c:pt>
                <c:pt idx="6">
                  <c:v>1.0138758776513432</c:v>
                </c:pt>
                <c:pt idx="7">
                  <c:v>1.0143158309635532</c:v>
                </c:pt>
                <c:pt idx="8">
                  <c:v>1.0145753617817972</c:v>
                </c:pt>
                <c:pt idx="9">
                  <c:v>1.0125407511959927</c:v>
                </c:pt>
                <c:pt idx="10">
                  <c:v>1.0169305692607258</c:v>
                </c:pt>
                <c:pt idx="11">
                  <c:v>1.0148459955227465</c:v>
                </c:pt>
                <c:pt idx="12">
                  <c:v>1.0169222420686965</c:v>
                </c:pt>
                <c:pt idx="13">
                  <c:v>1.0189762827692355</c:v>
                </c:pt>
                <c:pt idx="14">
                  <c:v>1.0189665677118682</c:v>
                </c:pt>
                <c:pt idx="15">
                  <c:v>1.0168833818392269</c:v>
                </c:pt>
                <c:pt idx="16">
                  <c:v>1.014766887198469</c:v>
                </c:pt>
                <c:pt idx="17">
                  <c:v>1.0147988081012476</c:v>
                </c:pt>
                <c:pt idx="18">
                  <c:v>1.0169666537595192</c:v>
                </c:pt>
                <c:pt idx="19">
                  <c:v>1.0211566192155506</c:v>
                </c:pt>
                <c:pt idx="20">
                  <c:v>1.0252869064620398</c:v>
                </c:pt>
                <c:pt idx="21">
                  <c:v>1.0250690116039423</c:v>
                </c:pt>
                <c:pt idx="22">
                  <c:v>1.0226749438955436</c:v>
                </c:pt>
                <c:pt idx="23">
                  <c:v>1.0221947424885258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A0-475B-886D-E29E60705498}"/>
            </c:ext>
          </c:extLst>
        </c:ser>
        <c:ser>
          <c:idx val="2"/>
          <c:order val="1"/>
          <c:tx>
            <c:v>633 30%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'30%'!$N$35:$N$58</c:f>
              <c:numCache>
                <c:formatCode>General</c:formatCode>
                <c:ptCount val="24"/>
                <c:pt idx="0">
                  <c:v>1.0111195770896744</c:v>
                </c:pt>
                <c:pt idx="1">
                  <c:v>1.0130653642938332</c:v>
                </c:pt>
                <c:pt idx="2">
                  <c:v>1.0149917213832576</c:v>
                </c:pt>
                <c:pt idx="3">
                  <c:v>1.0149917213832576</c:v>
                </c:pt>
                <c:pt idx="4">
                  <c:v>1.0130931216005974</c:v>
                </c:pt>
                <c:pt idx="5">
                  <c:v>1.0113513506011538</c:v>
                </c:pt>
                <c:pt idx="6">
                  <c:v>1.0138023207884188</c:v>
                </c:pt>
                <c:pt idx="7">
                  <c:v>1.0142200682552174</c:v>
                </c:pt>
                <c:pt idx="8">
                  <c:v>1.0144990291881959</c:v>
                </c:pt>
                <c:pt idx="9">
                  <c:v>1.0124824608517884</c:v>
                </c:pt>
                <c:pt idx="10">
                  <c:v>1.0168722789165214</c:v>
                </c:pt>
                <c:pt idx="11">
                  <c:v>1.0147696629291454</c:v>
                </c:pt>
                <c:pt idx="12">
                  <c:v>1.0168445216097572</c:v>
                </c:pt>
                <c:pt idx="13">
                  <c:v>1.0189013380409726</c:v>
                </c:pt>
                <c:pt idx="14">
                  <c:v>1.0188735807342086</c:v>
                </c:pt>
                <c:pt idx="15">
                  <c:v>1.0167307166520247</c:v>
                </c:pt>
                <c:pt idx="16">
                  <c:v>1.0145365015523273</c:v>
                </c:pt>
                <c:pt idx="17">
                  <c:v>1.0166294024823359</c:v>
                </c:pt>
                <c:pt idx="18">
                  <c:v>1.0165836029261754</c:v>
                </c:pt>
                <c:pt idx="19">
                  <c:v>1.0207777319782216</c:v>
                </c:pt>
                <c:pt idx="20">
                  <c:v>1.0249496551848567</c:v>
                </c:pt>
                <c:pt idx="21">
                  <c:v>1.0248080929203602</c:v>
                </c:pt>
                <c:pt idx="22">
                  <c:v>1.0224903578055631</c:v>
                </c:pt>
                <c:pt idx="23">
                  <c:v>1.0220837132614695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A0-475B-886D-E29E60705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78224"/>
        <c:axId val="86001412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2"/>
                <c:tx>
                  <c:v>633 50%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'50%'!$N$35:$N$58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1.0110071599972796</c:v>
                      </c:pt>
                      <c:pt idx="1">
                        <c:v>1.0129807045082029</c:v>
                      </c:pt>
                      <c:pt idx="2">
                        <c:v>1.0149362067697296</c:v>
                      </c:pt>
                      <c:pt idx="3">
                        <c:v>1.0149362067697296</c:v>
                      </c:pt>
                      <c:pt idx="4">
                        <c:v>1.013037606987069</c:v>
                      </c:pt>
                      <c:pt idx="5">
                        <c:v>1.0112666908155237</c:v>
                      </c:pt>
                      <c:pt idx="6">
                        <c:v>1.0136899036960243</c:v>
                      </c:pt>
                      <c:pt idx="7">
                        <c:v>1.0140785059907207</c:v>
                      </c:pt>
                      <c:pt idx="8">
                        <c:v>1.0143838363651252</c:v>
                      </c:pt>
                      <c:pt idx="9">
                        <c:v>1.0123950253354819</c:v>
                      </c:pt>
                      <c:pt idx="10">
                        <c:v>1.0167862312655529</c:v>
                      </c:pt>
                      <c:pt idx="11">
                        <c:v>1.0146544701060745</c:v>
                      </c:pt>
                      <c:pt idx="12">
                        <c:v>1.0167307166520247</c:v>
                      </c:pt>
                      <c:pt idx="13">
                        <c:v>1.0187861452179019</c:v>
                      </c:pt>
                      <c:pt idx="14">
                        <c:v>1.0187292427390355</c:v>
                      </c:pt>
                      <c:pt idx="15">
                        <c:v>1.0164989431405449</c:v>
                      </c:pt>
                      <c:pt idx="16">
                        <c:v>1.0141867594871004</c:v>
                      </c:pt>
                      <c:pt idx="17">
                        <c:v>1.0161325466912596</c:v>
                      </c:pt>
                      <c:pt idx="18">
                        <c:v>1.0159965358881158</c:v>
                      </c:pt>
                      <c:pt idx="19">
                        <c:v>1.0201962164015148</c:v>
                      </c:pt>
                      <c:pt idx="20">
                        <c:v>1.0244305935483691</c:v>
                      </c:pt>
                      <c:pt idx="21">
                        <c:v>1.0244083877029579</c:v>
                      </c:pt>
                      <c:pt idx="22">
                        <c:v>1.0222072332765697</c:v>
                      </c:pt>
                      <c:pt idx="23">
                        <c:v>1.0219157815555473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FA0-475B-886D-E29E60705498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5"/>
          <c:order val="3"/>
          <c:tx>
            <c:v>tap 10%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'Vreg tap position'!$I$61:$I$84</c:f>
              <c:numCache>
                <c:formatCode>General</c:formatCode>
                <c:ptCount val="24"/>
                <c:pt idx="0">
                  <c:v>1.0188069631979748</c:v>
                </c:pt>
                <c:pt idx="1">
                  <c:v>1.0188236175820333</c:v>
                </c:pt>
                <c:pt idx="2">
                  <c:v>1.0188361083700772</c:v>
                </c:pt>
                <c:pt idx="3">
                  <c:v>1.0188361083700772</c:v>
                </c:pt>
                <c:pt idx="4">
                  <c:v>1.0188236175820333</c:v>
                </c:pt>
                <c:pt idx="5">
                  <c:v>1.0187903088139165</c:v>
                </c:pt>
                <c:pt idx="6">
                  <c:v>1.0250107212597377</c:v>
                </c:pt>
                <c:pt idx="7">
                  <c:v>1.0312103157254857</c:v>
                </c:pt>
                <c:pt idx="8">
                  <c:v>1.0374265645752923</c:v>
                </c:pt>
                <c:pt idx="9">
                  <c:v>1.037409910191234</c:v>
                </c:pt>
                <c:pt idx="10">
                  <c:v>1.043642813425099</c:v>
                </c:pt>
                <c:pt idx="11">
                  <c:v>1.0436261590410407</c:v>
                </c:pt>
                <c:pt idx="12">
                  <c:v>1.043642813425099</c:v>
                </c:pt>
                <c:pt idx="13">
                  <c:v>1.0436594678091575</c:v>
                </c:pt>
                <c:pt idx="14">
                  <c:v>1.0436594678091575</c:v>
                </c:pt>
                <c:pt idx="15">
                  <c:v>1.043642813425099</c:v>
                </c:pt>
                <c:pt idx="16">
                  <c:v>1.0436261590410407</c:v>
                </c:pt>
                <c:pt idx="17">
                  <c:v>1.0436053410609676</c:v>
                </c:pt>
                <c:pt idx="18">
                  <c:v>1.0498382442948324</c:v>
                </c:pt>
                <c:pt idx="19">
                  <c:v>1.0498757166589641</c:v>
                </c:pt>
                <c:pt idx="20">
                  <c:v>1.0499090254270809</c:v>
                </c:pt>
                <c:pt idx="21">
                  <c:v>1.0436927765772743</c:v>
                </c:pt>
                <c:pt idx="22">
                  <c:v>1.0374765277274678</c:v>
                </c:pt>
                <c:pt idx="23">
                  <c:v>1.0312769332617195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A0-475B-886D-E29E60705498}"/>
            </c:ext>
          </c:extLst>
        </c:ser>
        <c:ser>
          <c:idx val="4"/>
          <c:order val="4"/>
          <c:tx>
            <c:v>tap 30%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'Vreg tap position'!$I$34:$I$57</c:f>
              <c:numCache>
                <c:formatCode>General</c:formatCode>
                <c:ptCount val="24"/>
                <c:pt idx="0">
                  <c:v>1.0188069631979748</c:v>
                </c:pt>
                <c:pt idx="1">
                  <c:v>1.0188194539860185</c:v>
                </c:pt>
                <c:pt idx="2">
                  <c:v>1.0188361083700772</c:v>
                </c:pt>
                <c:pt idx="3">
                  <c:v>1.0188361083700772</c:v>
                </c:pt>
                <c:pt idx="4">
                  <c:v>1.0188236175820333</c:v>
                </c:pt>
                <c:pt idx="5">
                  <c:v>1.0187903088139165</c:v>
                </c:pt>
                <c:pt idx="6">
                  <c:v>1.0250107212597377</c:v>
                </c:pt>
                <c:pt idx="7">
                  <c:v>1.0312103157254857</c:v>
                </c:pt>
                <c:pt idx="8">
                  <c:v>1.0374265645752923</c:v>
                </c:pt>
                <c:pt idx="9">
                  <c:v>1.037409910191234</c:v>
                </c:pt>
                <c:pt idx="10">
                  <c:v>1.043642813425099</c:v>
                </c:pt>
                <c:pt idx="11">
                  <c:v>1.0436261590410407</c:v>
                </c:pt>
                <c:pt idx="12">
                  <c:v>1.043642813425099</c:v>
                </c:pt>
                <c:pt idx="13">
                  <c:v>1.0436594678091575</c:v>
                </c:pt>
                <c:pt idx="14">
                  <c:v>1.0436594678091575</c:v>
                </c:pt>
                <c:pt idx="15">
                  <c:v>1.043642813425099</c:v>
                </c:pt>
                <c:pt idx="16">
                  <c:v>1.0436219954450259</c:v>
                </c:pt>
                <c:pt idx="17">
                  <c:v>1.0498548986788911</c:v>
                </c:pt>
                <c:pt idx="18">
                  <c:v>1.0498382442948324</c:v>
                </c:pt>
                <c:pt idx="19">
                  <c:v>1.0498715530629494</c:v>
                </c:pt>
                <c:pt idx="20">
                  <c:v>1.0499090254270809</c:v>
                </c:pt>
                <c:pt idx="21">
                  <c:v>1.0436927765772743</c:v>
                </c:pt>
                <c:pt idx="22">
                  <c:v>1.0374765277274678</c:v>
                </c:pt>
                <c:pt idx="23">
                  <c:v>1.0312769332617195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A0-475B-886D-E29E60705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044319"/>
        <c:axId val="1486044799"/>
      </c:scatterChart>
      <c:valAx>
        <c:axId val="1164278224"/>
        <c:scaling>
          <c:orientation val="minMax"/>
          <c:max val="22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(in</a:t>
                </a:r>
                <a:r>
                  <a:rPr lang="en-AU" baseline="0"/>
                  <a:t> h)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014127"/>
        <c:crosses val="autoZero"/>
        <c:crossBetween val="midCat"/>
      </c:valAx>
      <c:valAx>
        <c:axId val="8600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(pu)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78224"/>
        <c:crosses val="autoZero"/>
        <c:crossBetween val="midCat"/>
      </c:valAx>
      <c:valAx>
        <c:axId val="1486044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tap position (pu)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44319"/>
        <c:crosses val="max"/>
        <c:crossBetween val="midCat"/>
      </c:valAx>
      <c:valAx>
        <c:axId val="1486044319"/>
        <c:scaling>
          <c:orientation val="minMax"/>
        </c:scaling>
        <c:delete val="1"/>
        <c:axPos val="b"/>
        <c:majorTickMark val="out"/>
        <c:minorTickMark val="none"/>
        <c:tickLblPos val="nextTo"/>
        <c:crossAx val="148604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tap postions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'Vreg tap position'!$C$7:$C$30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'Vreg tap position'!$I$7:$I$30</c:f>
              <c:numCache>
                <c:formatCode>General</c:formatCode>
                <c:ptCount val="24"/>
                <c:pt idx="0">
                  <c:v>1.0188069631979748</c:v>
                </c:pt>
                <c:pt idx="1">
                  <c:v>1.0188194539860185</c:v>
                </c:pt>
                <c:pt idx="2">
                  <c:v>1.0188361083700772</c:v>
                </c:pt>
                <c:pt idx="3">
                  <c:v>1.0188361083700772</c:v>
                </c:pt>
                <c:pt idx="4">
                  <c:v>1.0188194539860185</c:v>
                </c:pt>
                <c:pt idx="5">
                  <c:v>1.0187903088139165</c:v>
                </c:pt>
                <c:pt idx="6">
                  <c:v>1.0250107212597377</c:v>
                </c:pt>
                <c:pt idx="7">
                  <c:v>1.0312103157254857</c:v>
                </c:pt>
                <c:pt idx="8">
                  <c:v>1.0374265645752923</c:v>
                </c:pt>
                <c:pt idx="9">
                  <c:v>1.037409910191234</c:v>
                </c:pt>
                <c:pt idx="10">
                  <c:v>1.043642813425099</c:v>
                </c:pt>
                <c:pt idx="11">
                  <c:v>1.0436261590410407</c:v>
                </c:pt>
                <c:pt idx="12">
                  <c:v>1.043642813425099</c:v>
                </c:pt>
                <c:pt idx="13">
                  <c:v>1.0436594678091575</c:v>
                </c:pt>
                <c:pt idx="14">
                  <c:v>1.0436594678091575</c:v>
                </c:pt>
                <c:pt idx="15">
                  <c:v>1.043642813425099</c:v>
                </c:pt>
                <c:pt idx="16">
                  <c:v>1.0436219954450259</c:v>
                </c:pt>
                <c:pt idx="17">
                  <c:v>1.0498507350828763</c:v>
                </c:pt>
                <c:pt idx="18">
                  <c:v>1.049834080698818</c:v>
                </c:pt>
                <c:pt idx="19">
                  <c:v>1.0498673894669348</c:v>
                </c:pt>
                <c:pt idx="20">
                  <c:v>1.0499048618310662</c:v>
                </c:pt>
                <c:pt idx="21">
                  <c:v>1.0436927765772743</c:v>
                </c:pt>
                <c:pt idx="22">
                  <c:v>1.0374765277274678</c:v>
                </c:pt>
                <c:pt idx="23">
                  <c:v>1.0312769332617195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9-4A88-BE13-A6E9A920A754}"/>
            </c:ext>
          </c:extLst>
        </c:ser>
        <c:ser>
          <c:idx val="1"/>
          <c:order val="1"/>
          <c:tx>
            <c:v>30%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'Vreg tap position'!$I$34:$I$57</c:f>
              <c:numCache>
                <c:formatCode>General</c:formatCode>
                <c:ptCount val="24"/>
                <c:pt idx="0">
                  <c:v>1.0188069631979748</c:v>
                </c:pt>
                <c:pt idx="1">
                  <c:v>1.0188194539860185</c:v>
                </c:pt>
                <c:pt idx="2">
                  <c:v>1.0188361083700772</c:v>
                </c:pt>
                <c:pt idx="3">
                  <c:v>1.0188361083700772</c:v>
                </c:pt>
                <c:pt idx="4">
                  <c:v>1.0188236175820333</c:v>
                </c:pt>
                <c:pt idx="5">
                  <c:v>1.0187903088139165</c:v>
                </c:pt>
                <c:pt idx="6">
                  <c:v>1.0250107212597377</c:v>
                </c:pt>
                <c:pt idx="7">
                  <c:v>1.0312103157254857</c:v>
                </c:pt>
                <c:pt idx="8">
                  <c:v>1.0374265645752923</c:v>
                </c:pt>
                <c:pt idx="9">
                  <c:v>1.037409910191234</c:v>
                </c:pt>
                <c:pt idx="10">
                  <c:v>1.043642813425099</c:v>
                </c:pt>
                <c:pt idx="11">
                  <c:v>1.0436261590410407</c:v>
                </c:pt>
                <c:pt idx="12">
                  <c:v>1.043642813425099</c:v>
                </c:pt>
                <c:pt idx="13">
                  <c:v>1.0436594678091575</c:v>
                </c:pt>
                <c:pt idx="14">
                  <c:v>1.0436594678091575</c:v>
                </c:pt>
                <c:pt idx="15">
                  <c:v>1.043642813425099</c:v>
                </c:pt>
                <c:pt idx="16">
                  <c:v>1.0436219954450259</c:v>
                </c:pt>
                <c:pt idx="17">
                  <c:v>1.0498548986788911</c:v>
                </c:pt>
                <c:pt idx="18">
                  <c:v>1.0498382442948324</c:v>
                </c:pt>
                <c:pt idx="19">
                  <c:v>1.0498715530629494</c:v>
                </c:pt>
                <c:pt idx="20">
                  <c:v>1.0499090254270809</c:v>
                </c:pt>
                <c:pt idx="21">
                  <c:v>1.0436927765772743</c:v>
                </c:pt>
                <c:pt idx="22">
                  <c:v>1.0374765277274678</c:v>
                </c:pt>
                <c:pt idx="23">
                  <c:v>1.0312769332617195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39-4A88-BE13-A6E9A920A754}"/>
            </c:ext>
          </c:extLst>
        </c:ser>
        <c:ser>
          <c:idx val="2"/>
          <c:order val="2"/>
          <c:tx>
            <c:v>10%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'Vreg tap position'!$I$61:$I$84</c:f>
              <c:numCache>
                <c:formatCode>General</c:formatCode>
                <c:ptCount val="24"/>
                <c:pt idx="0">
                  <c:v>1.0188069631979748</c:v>
                </c:pt>
                <c:pt idx="1">
                  <c:v>1.0188236175820333</c:v>
                </c:pt>
                <c:pt idx="2">
                  <c:v>1.0188361083700772</c:v>
                </c:pt>
                <c:pt idx="3">
                  <c:v>1.0188361083700772</c:v>
                </c:pt>
                <c:pt idx="4">
                  <c:v>1.0188236175820333</c:v>
                </c:pt>
                <c:pt idx="5">
                  <c:v>1.0187903088139165</c:v>
                </c:pt>
                <c:pt idx="6">
                  <c:v>1.0250107212597377</c:v>
                </c:pt>
                <c:pt idx="7">
                  <c:v>1.0312103157254857</c:v>
                </c:pt>
                <c:pt idx="8">
                  <c:v>1.0374265645752923</c:v>
                </c:pt>
                <c:pt idx="9">
                  <c:v>1.037409910191234</c:v>
                </c:pt>
                <c:pt idx="10">
                  <c:v>1.043642813425099</c:v>
                </c:pt>
                <c:pt idx="11">
                  <c:v>1.0436261590410407</c:v>
                </c:pt>
                <c:pt idx="12">
                  <c:v>1.043642813425099</c:v>
                </c:pt>
                <c:pt idx="13">
                  <c:v>1.0436594678091575</c:v>
                </c:pt>
                <c:pt idx="14">
                  <c:v>1.0436594678091575</c:v>
                </c:pt>
                <c:pt idx="15">
                  <c:v>1.043642813425099</c:v>
                </c:pt>
                <c:pt idx="16">
                  <c:v>1.0436261590410407</c:v>
                </c:pt>
                <c:pt idx="17">
                  <c:v>1.0436053410609676</c:v>
                </c:pt>
                <c:pt idx="18">
                  <c:v>1.0498382442948324</c:v>
                </c:pt>
                <c:pt idx="19">
                  <c:v>1.0498757166589641</c:v>
                </c:pt>
                <c:pt idx="20">
                  <c:v>1.0499090254270809</c:v>
                </c:pt>
                <c:pt idx="21">
                  <c:v>1.0436927765772743</c:v>
                </c:pt>
                <c:pt idx="22">
                  <c:v>1.0374765277274678</c:v>
                </c:pt>
                <c:pt idx="23">
                  <c:v>1.0312769332617195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39-4A88-BE13-A6E9A920A754}"/>
            </c:ext>
          </c:extLst>
        </c:ser>
        <c:ser>
          <c:idx val="3"/>
          <c:order val="3"/>
          <c:tx>
            <c:v>base case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'Vreg tap position'!$I$88:$I$111</c:f>
              <c:numCache>
                <c:formatCode>General</c:formatCode>
                <c:ptCount val="24"/>
                <c:pt idx="0">
                  <c:v>1.0188069631979748</c:v>
                </c:pt>
                <c:pt idx="1">
                  <c:v>1.0188236175820333</c:v>
                </c:pt>
                <c:pt idx="2">
                  <c:v>1.0188361083700772</c:v>
                </c:pt>
                <c:pt idx="3">
                  <c:v>1.0188361083700772</c:v>
                </c:pt>
                <c:pt idx="4">
                  <c:v>1.0188236175820333</c:v>
                </c:pt>
                <c:pt idx="5">
                  <c:v>1.0187903088139165</c:v>
                </c:pt>
                <c:pt idx="6">
                  <c:v>1.0250107212597377</c:v>
                </c:pt>
                <c:pt idx="7">
                  <c:v>1.0312103157254857</c:v>
                </c:pt>
                <c:pt idx="8">
                  <c:v>1.0374265645752923</c:v>
                </c:pt>
                <c:pt idx="9">
                  <c:v>1.037409910191234</c:v>
                </c:pt>
                <c:pt idx="10">
                  <c:v>1.043642813425099</c:v>
                </c:pt>
                <c:pt idx="11">
                  <c:v>1.0436261590410407</c:v>
                </c:pt>
                <c:pt idx="12">
                  <c:v>1.043642813425099</c:v>
                </c:pt>
                <c:pt idx="13">
                  <c:v>1.0436594678091575</c:v>
                </c:pt>
                <c:pt idx="14">
                  <c:v>1.0436594678091575</c:v>
                </c:pt>
                <c:pt idx="15">
                  <c:v>1.043642813425099</c:v>
                </c:pt>
                <c:pt idx="16">
                  <c:v>1.0436261590410407</c:v>
                </c:pt>
                <c:pt idx="17">
                  <c:v>1.0436095046569822</c:v>
                </c:pt>
                <c:pt idx="18">
                  <c:v>1.0498382442948324</c:v>
                </c:pt>
                <c:pt idx="19">
                  <c:v>1.0498757166589641</c:v>
                </c:pt>
                <c:pt idx="20">
                  <c:v>1.0499090254270809</c:v>
                </c:pt>
                <c:pt idx="21">
                  <c:v>1.0436969401732887</c:v>
                </c:pt>
                <c:pt idx="22">
                  <c:v>1.0374806913234822</c:v>
                </c:pt>
                <c:pt idx="23">
                  <c:v>1.0312769332617195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39-4A88-BE13-A6E9A920A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460000"/>
        <c:axId val="1967460480"/>
      </c:scatterChart>
      <c:valAx>
        <c:axId val="196746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60480"/>
        <c:crosses val="autoZero"/>
        <c:crossBetween val="midCat"/>
      </c:valAx>
      <c:valAx>
        <c:axId val="19674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tap position (pu)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6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Residential</a:t>
            </a:r>
            <a:r>
              <a:rPr lang="en-AU" baseline="0"/>
              <a:t> load s</a:t>
            </a:r>
            <a:r>
              <a:rPr lang="en-AU"/>
              <a:t>hape</a:t>
            </a:r>
            <a:r>
              <a:rPr lang="en-AU" baseline="0"/>
              <a:t> multipliers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'load shapes'!$D$3</c:f>
              <c:strCache>
                <c:ptCount val="1"/>
                <c:pt idx="0">
                  <c:v>shape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'load shapes'!$C$4:$C$27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'load shapes'!$D$4:$D$27</c:f>
              <c:numCache>
                <c:formatCode>General</c:formatCode>
                <c:ptCount val="24"/>
                <c:pt idx="0">
                  <c:v>0.35</c:v>
                </c:pt>
                <c:pt idx="1">
                  <c:v>0.3</c:v>
                </c:pt>
                <c:pt idx="2">
                  <c:v>0.25</c:v>
                </c:pt>
                <c:pt idx="3">
                  <c:v>0.25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0.65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0.85</c:v>
                </c:pt>
                <c:pt idx="13">
                  <c:v>0.8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0.9</c:v>
                </c:pt>
                <c:pt idx="20">
                  <c:v>0.8</c:v>
                </c:pt>
                <c:pt idx="21">
                  <c:v>0.7</c:v>
                </c:pt>
                <c:pt idx="22">
                  <c:v>0.6</c:v>
                </c:pt>
                <c:pt idx="23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DC-41C1-9A8F-C89E5F5F8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78720"/>
        <c:axId val="520077280"/>
      </c:scatterChart>
      <c:valAx>
        <c:axId val="52007872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77280"/>
        <c:crosses val="autoZero"/>
        <c:crossBetween val="midCat"/>
      </c:valAx>
      <c:valAx>
        <c:axId val="5200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Multiplier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EV charging load shape multipliers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'load shapes'!$I$3</c:f>
              <c:strCache>
                <c:ptCount val="1"/>
                <c:pt idx="0">
                  <c:v>shape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'load shapes'!$H$4:$H$27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'load shapes'!$I$4:$I$27</c:f>
              <c:numCache>
                <c:formatCode>General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0.15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0.25</c:v>
                </c:pt>
                <c:pt idx="15">
                  <c:v>0.4</c:v>
                </c:pt>
                <c:pt idx="16">
                  <c:v>0.6</c:v>
                </c:pt>
                <c:pt idx="17">
                  <c:v>0.85</c:v>
                </c:pt>
                <c:pt idx="18">
                  <c:v>1</c:v>
                </c:pt>
                <c:pt idx="19">
                  <c:v>1</c:v>
                </c:pt>
                <c:pt idx="20">
                  <c:v>0.9</c:v>
                </c:pt>
                <c:pt idx="21">
                  <c:v>0.7</c:v>
                </c:pt>
                <c:pt idx="22">
                  <c:v>0.5</c:v>
                </c:pt>
                <c:pt idx="23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6-4B70-93B0-3016A829D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655263"/>
        <c:axId val="431412576"/>
      </c:scatterChart>
      <c:valAx>
        <c:axId val="93565526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12576"/>
        <c:crosses val="autoZero"/>
        <c:crossBetween val="midCat"/>
      </c:valAx>
      <c:valAx>
        <c:axId val="4314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Multiplier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5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transformer loading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base 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case'!$C$6:$C$29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'base case'!$O$6:$O$29</c:f>
              <c:numCache>
                <c:formatCode>0.00%</c:formatCode>
                <c:ptCount val="24"/>
                <c:pt idx="0">
                  <c:v>8.3763039140542107E-3</c:v>
                </c:pt>
                <c:pt idx="1">
                  <c:v>7.1796181147600266E-3</c:v>
                </c:pt>
                <c:pt idx="2">
                  <c:v>5.9829282555440384E-3</c:v>
                </c:pt>
                <c:pt idx="3">
                  <c:v>5.9829181018372993E-3</c:v>
                </c:pt>
                <c:pt idx="4">
                  <c:v>7.179536809072011E-3</c:v>
                </c:pt>
                <c:pt idx="5">
                  <c:v>9.5731056936960192E-3</c:v>
                </c:pt>
                <c:pt idx="6">
                  <c:v>1.1966933621252836E-2</c:v>
                </c:pt>
                <c:pt idx="7">
                  <c:v>1.5558013958140552E-2</c:v>
                </c:pt>
                <c:pt idx="8">
                  <c:v>1.795160137908354E-2</c:v>
                </c:pt>
                <c:pt idx="9">
                  <c:v>1.9148071308182146E-2</c:v>
                </c:pt>
                <c:pt idx="10">
                  <c:v>2.0345914872917245E-2</c:v>
                </c:pt>
                <c:pt idx="11">
                  <c:v>2.1542895977993994E-2</c:v>
                </c:pt>
                <c:pt idx="12">
                  <c:v>2.0345854455186226E-2</c:v>
                </c:pt>
                <c:pt idx="13">
                  <c:v>1.9148681672849509E-2</c:v>
                </c:pt>
                <c:pt idx="14">
                  <c:v>1.9148599260981516E-2</c:v>
                </c:pt>
                <c:pt idx="15">
                  <c:v>2.0345690167604239E-2</c:v>
                </c:pt>
                <c:pt idx="16">
                  <c:v>2.1542895977993994E-2</c:v>
                </c:pt>
                <c:pt idx="17">
                  <c:v>2.2740358362779309E-2</c:v>
                </c:pt>
                <c:pt idx="18">
                  <c:v>2.3937598406417907E-2</c:v>
                </c:pt>
                <c:pt idx="19">
                  <c:v>2.1543159561219251E-2</c:v>
                </c:pt>
                <c:pt idx="20">
                  <c:v>1.9148701298058141E-2</c:v>
                </c:pt>
                <c:pt idx="21">
                  <c:v>1.675389904941816E-2</c:v>
                </c:pt>
                <c:pt idx="22">
                  <c:v>1.4360016749949769E-2</c:v>
                </c:pt>
                <c:pt idx="23">
                  <c:v>1.0769626230084187E-2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A-4A07-BDF1-2D195DA71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035792"/>
        <c:axId val="1193034832"/>
      </c:scatterChart>
      <c:valAx>
        <c:axId val="11930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34832"/>
        <c:crosses val="autoZero"/>
        <c:crossBetween val="midCat"/>
      </c:valAx>
      <c:valAx>
        <c:axId val="11930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loading 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3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Voltage</a:t>
            </a:r>
            <a:r>
              <a:rPr lang="en-AU" baseline="0"/>
              <a:t> levels (10% EV loads)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633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'10%'!$N$35:$N$58</c:f>
              <c:numCache>
                <c:formatCode>General</c:formatCode>
                <c:ptCount val="24"/>
                <c:pt idx="0">
                  <c:v>1.0111945218179372</c:v>
                </c:pt>
                <c:pt idx="1">
                  <c:v>1.0131194910420234</c:v>
                </c:pt>
                <c:pt idx="2">
                  <c:v>1.0150305816127272</c:v>
                </c:pt>
                <c:pt idx="3">
                  <c:v>1.0150305816127272</c:v>
                </c:pt>
                <c:pt idx="4">
                  <c:v>1.013130593964729</c:v>
                </c:pt>
                <c:pt idx="5">
                  <c:v>1.0114054773493437</c:v>
                </c:pt>
                <c:pt idx="6">
                  <c:v>1.0138758776513432</c:v>
                </c:pt>
                <c:pt idx="7">
                  <c:v>1.0143158309635532</c:v>
                </c:pt>
                <c:pt idx="8">
                  <c:v>1.0145753617817972</c:v>
                </c:pt>
                <c:pt idx="9">
                  <c:v>1.0125407511959927</c:v>
                </c:pt>
                <c:pt idx="10">
                  <c:v>1.0169305692607258</c:v>
                </c:pt>
                <c:pt idx="11">
                  <c:v>1.0148459955227465</c:v>
                </c:pt>
                <c:pt idx="12">
                  <c:v>1.0169222420686965</c:v>
                </c:pt>
                <c:pt idx="13">
                  <c:v>1.0189762827692355</c:v>
                </c:pt>
                <c:pt idx="14">
                  <c:v>1.0189665677118682</c:v>
                </c:pt>
                <c:pt idx="15">
                  <c:v>1.0168833818392269</c:v>
                </c:pt>
                <c:pt idx="16">
                  <c:v>1.014766887198469</c:v>
                </c:pt>
                <c:pt idx="17">
                  <c:v>1.0147988081012476</c:v>
                </c:pt>
                <c:pt idx="18">
                  <c:v>1.0169666537595192</c:v>
                </c:pt>
                <c:pt idx="19">
                  <c:v>1.0211566192155506</c:v>
                </c:pt>
                <c:pt idx="20">
                  <c:v>1.0252869064620398</c:v>
                </c:pt>
                <c:pt idx="21">
                  <c:v>1.0250690116039423</c:v>
                </c:pt>
                <c:pt idx="22">
                  <c:v>1.0226749438955436</c:v>
                </c:pt>
                <c:pt idx="23">
                  <c:v>1.0221947424885258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86-444F-A70E-1A14BB8BC262}"/>
            </c:ext>
          </c:extLst>
        </c:ser>
        <c:ser>
          <c:idx val="2"/>
          <c:order val="1"/>
          <c:tx>
            <c:v>634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'10%'!$N$64:$N$87</c:f>
              <c:numCache>
                <c:formatCode>General</c:formatCode>
                <c:ptCount val="24"/>
                <c:pt idx="0">
                  <c:v>1.0109892224788297</c:v>
                </c:pt>
                <c:pt idx="1">
                  <c:v>1.0129594880677444</c:v>
                </c:pt>
                <c:pt idx="2">
                  <c:v>1.0149105080831407</c:v>
                </c:pt>
                <c:pt idx="3">
                  <c:v>1.0149117109314856</c:v>
                </c:pt>
                <c:pt idx="4">
                  <c:v>1.012993167821401</c:v>
                </c:pt>
                <c:pt idx="5">
                  <c:v>1.0112069380292532</c:v>
                </c:pt>
                <c:pt idx="6">
                  <c:v>1.0136150404157045</c:v>
                </c:pt>
                <c:pt idx="7">
                  <c:v>1.0139710835257891</c:v>
                </c:pt>
                <c:pt idx="8">
                  <c:v>1.0142188702848345</c:v>
                </c:pt>
                <c:pt idx="9">
                  <c:v>1.0121884622786759</c:v>
                </c:pt>
                <c:pt idx="10">
                  <c:v>1.0165620188606621</c:v>
                </c:pt>
                <c:pt idx="11">
                  <c:v>1.0144329772902232</c:v>
                </c:pt>
                <c:pt idx="12">
                  <c:v>1.0165271362586605</c:v>
                </c:pt>
                <c:pt idx="13">
                  <c:v>1.0186032525019246</c:v>
                </c:pt>
                <c:pt idx="14">
                  <c:v>1.018569572748268</c:v>
                </c:pt>
                <c:pt idx="15">
                  <c:v>1.016391214395689</c:v>
                </c:pt>
                <c:pt idx="16">
                  <c:v>1.0141575250192456</c:v>
                </c:pt>
                <c:pt idx="17">
                  <c:v>1.0140456601231718</c:v>
                </c:pt>
                <c:pt idx="18">
                  <c:v>1.0161265877598151</c:v>
                </c:pt>
                <c:pt idx="19">
                  <c:v>1.0203570053887605</c:v>
                </c:pt>
                <c:pt idx="20">
                  <c:v>1.0245753945342571</c:v>
                </c:pt>
                <c:pt idx="21">
                  <c:v>1.0244923979984604</c:v>
                </c:pt>
                <c:pt idx="22">
                  <c:v>1.0222322459584297</c:v>
                </c:pt>
                <c:pt idx="23">
                  <c:v>1.021905071208622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86-444F-A70E-1A14BB8BC262}"/>
            </c:ext>
          </c:extLst>
        </c:ser>
        <c:ser>
          <c:idx val="1"/>
          <c:order val="2"/>
          <c:tx>
            <c:v>611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'10%'!$W$35:$W$58</c:f>
              <c:numCache>
                <c:formatCode>General</c:formatCode>
                <c:ptCount val="24"/>
                <c:pt idx="0">
                  <c:v>1.0041635960146058</c:v>
                </c:pt>
                <c:pt idx="1">
                  <c:v>1.0104089900365147</c:v>
                </c:pt>
                <c:pt idx="2">
                  <c:v>1.0166127480982776</c:v>
                </c:pt>
                <c:pt idx="3">
                  <c:v>1.0166127480982776</c:v>
                </c:pt>
                <c:pt idx="4">
                  <c:v>1.0104048264405003</c:v>
                </c:pt>
                <c:pt idx="5">
                  <c:v>1.0045549740399788</c:v>
                </c:pt>
                <c:pt idx="6">
                  <c:v>0.9985802137590194</c:v>
                </c:pt>
                <c:pt idx="7">
                  <c:v>0.98606028054309947</c:v>
                </c:pt>
                <c:pt idx="8">
                  <c:v>0.97987317686539499</c:v>
                </c:pt>
                <c:pt idx="9">
                  <c:v>0.97329469516231781</c:v>
                </c:pt>
                <c:pt idx="10">
                  <c:v>0.97356116530725256</c:v>
                </c:pt>
                <c:pt idx="11">
                  <c:v>0.9669077388759123</c:v>
                </c:pt>
                <c:pt idx="12">
                  <c:v>0.9735653289032673</c:v>
                </c:pt>
                <c:pt idx="13">
                  <c:v>0.98017711937446128</c:v>
                </c:pt>
                <c:pt idx="14">
                  <c:v>0.98018544656649054</c:v>
                </c:pt>
                <c:pt idx="15">
                  <c:v>0.9735986376713841</c:v>
                </c:pt>
                <c:pt idx="16">
                  <c:v>0.96696186562410225</c:v>
                </c:pt>
                <c:pt idx="17">
                  <c:v>0.96724082655708088</c:v>
                </c:pt>
                <c:pt idx="18">
                  <c:v>0.96053327337755079</c:v>
                </c:pt>
                <c:pt idx="19">
                  <c:v>0.97396087052465474</c:v>
                </c:pt>
                <c:pt idx="20">
                  <c:v>0.98715530629494086</c:v>
                </c:pt>
                <c:pt idx="21">
                  <c:v>0.99327995603242614</c:v>
                </c:pt>
                <c:pt idx="22">
                  <c:v>0.99933798823367759</c:v>
                </c:pt>
                <c:pt idx="23">
                  <c:v>1.0116247600727797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86-444F-A70E-1A14BB8BC262}"/>
            </c:ext>
          </c:extLst>
        </c:ser>
        <c:ser>
          <c:idx val="3"/>
          <c:order val="3"/>
          <c:tx>
            <c:v>652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'10%'!$W$64:$W$87</c:f>
              <c:numCache>
                <c:formatCode>General</c:formatCode>
                <c:ptCount val="24"/>
                <c:pt idx="0">
                  <c:v>1.003360021983787</c:v>
                </c:pt>
                <c:pt idx="1">
                  <c:v>1.0077151434150649</c:v>
                </c:pt>
                <c:pt idx="2">
                  <c:v>1.0120452832702549</c:v>
                </c:pt>
                <c:pt idx="3">
                  <c:v>1.0120411196742403</c:v>
                </c:pt>
                <c:pt idx="4">
                  <c:v>1.0077401249911524</c:v>
                </c:pt>
                <c:pt idx="5">
                  <c:v>0.99896742818837769</c:v>
                </c:pt>
                <c:pt idx="6">
                  <c:v>0.99656919688396484</c:v>
                </c:pt>
                <c:pt idx="7">
                  <c:v>0.98960766434754366</c:v>
                </c:pt>
                <c:pt idx="8">
                  <c:v>0.98708452516269252</c:v>
                </c:pt>
                <c:pt idx="9">
                  <c:v>0.98252538752669916</c:v>
                </c:pt>
                <c:pt idx="10">
                  <c:v>0.98446562326950537</c:v>
                </c:pt>
                <c:pt idx="11">
                  <c:v>0.97980655932916139</c:v>
                </c:pt>
                <c:pt idx="12">
                  <c:v>0.98444064169341783</c:v>
                </c:pt>
                <c:pt idx="13">
                  <c:v>0.98903725169354273</c:v>
                </c:pt>
                <c:pt idx="14">
                  <c:v>0.98901643371346959</c:v>
                </c:pt>
                <c:pt idx="15">
                  <c:v>0.98434904258109635</c:v>
                </c:pt>
                <c:pt idx="16">
                  <c:v>0.97962336110451875</c:v>
                </c:pt>
                <c:pt idx="17">
                  <c:v>0.97472280859532756</c:v>
                </c:pt>
                <c:pt idx="18">
                  <c:v>0.97666720793414863</c:v>
                </c:pt>
                <c:pt idx="19">
                  <c:v>0.98601031739092426</c:v>
                </c:pt>
                <c:pt idx="20">
                  <c:v>0.99525350054334927</c:v>
                </c:pt>
                <c:pt idx="21">
                  <c:v>0.9978890568205947</c:v>
                </c:pt>
                <c:pt idx="22">
                  <c:v>1.0004663227536359</c:v>
                </c:pt>
                <c:pt idx="23">
                  <c:v>1.0073737285418671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86-444F-A70E-1A14BB8BC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773376"/>
        <c:axId val="1624775776"/>
      </c:scatterChart>
      <c:valAx>
        <c:axId val="162477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775776"/>
        <c:crosses val="autoZero"/>
        <c:crossBetween val="midCat"/>
      </c:valAx>
      <c:valAx>
        <c:axId val="16247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(pu)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77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transformer loading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base 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'10%'!$C$6:$C$29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'10%'!$O$6:$O$29</c:f>
              <c:numCache>
                <c:formatCode>0.00%</c:formatCode>
                <c:ptCount val="24"/>
                <c:pt idx="0">
                  <c:v>1.4424204983268307E-2</c:v>
                </c:pt>
                <c:pt idx="1">
                  <c:v>1.1715085053405188E-2</c:v>
                </c:pt>
                <c:pt idx="2">
                  <c:v>9.0062875563078678E-3</c:v>
                </c:pt>
                <c:pt idx="3">
                  <c:v>9.0062771981073101E-3</c:v>
                </c:pt>
                <c:pt idx="4">
                  <c:v>1.0202957929728982E-2</c:v>
                </c:pt>
                <c:pt idx="5">
                  <c:v>1.4108773699587983E-2</c:v>
                </c:pt>
                <c:pt idx="6">
                  <c:v>1.8015280854551959E-2</c:v>
                </c:pt>
                <c:pt idx="7">
                  <c:v>2.3119572111601275E-2</c:v>
                </c:pt>
                <c:pt idx="8">
                  <c:v>2.4000738857277149E-2</c:v>
                </c:pt>
                <c:pt idx="9">
                  <c:v>2.3684773055365795E-2</c:v>
                </c:pt>
                <c:pt idx="10">
                  <c:v>2.4882752728614468E-2</c:v>
                </c:pt>
                <c:pt idx="11">
                  <c:v>2.7592594424268015E-2</c:v>
                </c:pt>
                <c:pt idx="12">
                  <c:v>2.6395351124217627E-2</c:v>
                </c:pt>
                <c:pt idx="13">
                  <c:v>2.5197975634463379E-2</c:v>
                </c:pt>
                <c:pt idx="14">
                  <c:v>2.6710673746830952E-2</c:v>
                </c:pt>
                <c:pt idx="15">
                  <c:v>3.244738338405545E-2</c:v>
                </c:pt>
                <c:pt idx="16">
                  <c:v>3.9699517333402483E-2</c:v>
                </c:pt>
                <c:pt idx="17">
                  <c:v>4.8468699655366439E-2</c:v>
                </c:pt>
                <c:pt idx="18">
                  <c:v>5.4210974505504682E-2</c:v>
                </c:pt>
                <c:pt idx="19">
                  <c:v>5.1814129602990533E-2</c:v>
                </c:pt>
                <c:pt idx="20">
                  <c:v>4.6388382021907953E-2</c:v>
                </c:pt>
                <c:pt idx="21">
                  <c:v>3.7935535171213668E-2</c:v>
                </c:pt>
                <c:pt idx="22">
                  <c:v>2.9486088600410937E-2</c:v>
                </c:pt>
                <c:pt idx="23">
                  <c:v>1.9842785059149021E-2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F0-4355-94F2-1BC933F14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035792"/>
        <c:axId val="1193034832"/>
      </c:scatterChart>
      <c:valAx>
        <c:axId val="11930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34832"/>
        <c:crosses val="autoZero"/>
        <c:crossBetween val="midCat"/>
      </c:valAx>
      <c:valAx>
        <c:axId val="11930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loading 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3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transformer loading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'10%'!$C$6:$C$29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'30%'!$O$6:$O$29</c:f>
              <c:numCache>
                <c:formatCode>0.00%</c:formatCode>
                <c:ptCount val="24"/>
                <c:pt idx="0">
                  <c:v>2.6524302025301452E-2</c:v>
                </c:pt>
                <c:pt idx="1">
                  <c:v>2.0788923435424694E-2</c:v>
                </c:pt>
                <c:pt idx="2">
                  <c:v>1.5054555489068443E-2</c:v>
                </c:pt>
                <c:pt idx="3">
                  <c:v>1.5054481392271661E-2</c:v>
                </c:pt>
                <c:pt idx="4">
                  <c:v>1.6251232855936552E-2</c:v>
                </c:pt>
                <c:pt idx="5">
                  <c:v>2.3183073355406172E-2</c:v>
                </c:pt>
                <c:pt idx="6">
                  <c:v>3.0116590440533317E-2</c:v>
                </c:pt>
                <c:pt idx="7">
                  <c:v>3.8249611894416016E-2</c:v>
                </c:pt>
                <c:pt idx="8">
                  <c:v>3.6103596204544661E-2</c:v>
                </c:pt>
                <c:pt idx="9">
                  <c:v>3.2760499638045386E-2</c:v>
                </c:pt>
                <c:pt idx="10">
                  <c:v>3.3959284132099705E-2</c:v>
                </c:pt>
                <c:pt idx="11">
                  <c:v>3.9696428232914645E-2</c:v>
                </c:pt>
                <c:pt idx="12">
                  <c:v>3.8498910569372526E-2</c:v>
                </c:pt>
                <c:pt idx="13">
                  <c:v>3.7301064284124164E-2</c:v>
                </c:pt>
                <c:pt idx="14">
                  <c:v>4.1841156113970483E-2</c:v>
                </c:pt>
                <c:pt idx="15">
                  <c:v>5.6664820766388034E-2</c:v>
                </c:pt>
                <c:pt idx="16">
                  <c:v>7.6041597827300161E-2</c:v>
                </c:pt>
                <c:pt idx="17">
                  <c:v>9.998059358961435E-2</c:v>
                </c:pt>
                <c:pt idx="18">
                  <c:v>0.11483428260330825</c:v>
                </c:pt>
                <c:pt idx="19">
                  <c:v>0.11243073237911515</c:v>
                </c:pt>
                <c:pt idx="20">
                  <c:v>0.10092801692753441</c:v>
                </c:pt>
                <c:pt idx="21">
                  <c:v>8.0333847636774494E-2</c:v>
                </c:pt>
                <c:pt idx="22">
                  <c:v>5.9757417892781578E-2</c:v>
                </c:pt>
                <c:pt idx="23">
                  <c:v>3.7997058020111156E-2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03-4FE1-99E8-3229070D7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035792"/>
        <c:axId val="1193034832"/>
      </c:scatterChart>
      <c:valAx>
        <c:axId val="11930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34832"/>
        <c:crosses val="autoZero"/>
        <c:crossBetween val="midCat"/>
      </c:valAx>
      <c:valAx>
        <c:axId val="11930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loading 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3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Voltage</a:t>
            </a:r>
            <a:r>
              <a:rPr lang="en-AU" baseline="0"/>
              <a:t> levels (30% EV loads)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633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'30%'!$N$35:$N$58</c:f>
              <c:numCache>
                <c:formatCode>General</c:formatCode>
                <c:ptCount val="24"/>
                <c:pt idx="0">
                  <c:v>1.0111195770896744</c:v>
                </c:pt>
                <c:pt idx="1">
                  <c:v>1.0130653642938332</c:v>
                </c:pt>
                <c:pt idx="2">
                  <c:v>1.0149917213832576</c:v>
                </c:pt>
                <c:pt idx="3">
                  <c:v>1.0149917213832576</c:v>
                </c:pt>
                <c:pt idx="4">
                  <c:v>1.0130931216005974</c:v>
                </c:pt>
                <c:pt idx="5">
                  <c:v>1.0113513506011538</c:v>
                </c:pt>
                <c:pt idx="6">
                  <c:v>1.0138023207884188</c:v>
                </c:pt>
                <c:pt idx="7">
                  <c:v>1.0142200682552174</c:v>
                </c:pt>
                <c:pt idx="8">
                  <c:v>1.0144990291881959</c:v>
                </c:pt>
                <c:pt idx="9">
                  <c:v>1.0124824608517884</c:v>
                </c:pt>
                <c:pt idx="10">
                  <c:v>1.0168722789165214</c:v>
                </c:pt>
                <c:pt idx="11">
                  <c:v>1.0147696629291454</c:v>
                </c:pt>
                <c:pt idx="12">
                  <c:v>1.0168445216097572</c:v>
                </c:pt>
                <c:pt idx="13">
                  <c:v>1.0189013380409726</c:v>
                </c:pt>
                <c:pt idx="14">
                  <c:v>1.0188735807342086</c:v>
                </c:pt>
                <c:pt idx="15">
                  <c:v>1.0167307166520247</c:v>
                </c:pt>
                <c:pt idx="16">
                  <c:v>1.0145365015523273</c:v>
                </c:pt>
                <c:pt idx="17">
                  <c:v>1.0166294024823359</c:v>
                </c:pt>
                <c:pt idx="18">
                  <c:v>1.0165836029261754</c:v>
                </c:pt>
                <c:pt idx="19">
                  <c:v>1.0207777319782216</c:v>
                </c:pt>
                <c:pt idx="20">
                  <c:v>1.0249496551848567</c:v>
                </c:pt>
                <c:pt idx="21">
                  <c:v>1.0248080929203602</c:v>
                </c:pt>
                <c:pt idx="22">
                  <c:v>1.0224903578055631</c:v>
                </c:pt>
                <c:pt idx="23">
                  <c:v>1.0220837132614695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C5-4F27-80D4-BFE68B867D57}"/>
            </c:ext>
          </c:extLst>
        </c:ser>
        <c:ser>
          <c:idx val="2"/>
          <c:order val="1"/>
          <c:tx>
            <c:v>634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'30%'!$N$64:$N$87</c:f>
              <c:numCache>
                <c:formatCode>General</c:formatCode>
                <c:ptCount val="24"/>
                <c:pt idx="0">
                  <c:v>1.010716175904542</c:v>
                </c:pt>
                <c:pt idx="1">
                  <c:v>1.0127550038491147</c:v>
                </c:pt>
                <c:pt idx="2">
                  <c:v>1.014776991916859</c:v>
                </c:pt>
                <c:pt idx="3">
                  <c:v>1.014776991916859</c:v>
                </c:pt>
                <c:pt idx="4">
                  <c:v>1.0128572459584295</c:v>
                </c:pt>
                <c:pt idx="5">
                  <c:v>1.0110012509622788</c:v>
                </c:pt>
                <c:pt idx="6">
                  <c:v>1.0133419938414165</c:v>
                </c:pt>
                <c:pt idx="7">
                  <c:v>1.0136306774441879</c:v>
                </c:pt>
                <c:pt idx="8">
                  <c:v>1.0139458237105465</c:v>
                </c:pt>
                <c:pt idx="9">
                  <c:v>1.0119827752117014</c:v>
                </c:pt>
                <c:pt idx="10">
                  <c:v>1.0163551289453425</c:v>
                </c:pt>
                <c:pt idx="11">
                  <c:v>1.0141575250192456</c:v>
                </c:pt>
                <c:pt idx="12">
                  <c:v>1.0162552925327175</c:v>
                </c:pt>
                <c:pt idx="13">
                  <c:v>1.0183302059276365</c:v>
                </c:pt>
                <c:pt idx="14">
                  <c:v>1.0182291666666665</c:v>
                </c:pt>
                <c:pt idx="15">
                  <c:v>1.0158427155504235</c:v>
                </c:pt>
                <c:pt idx="16">
                  <c:v>1.0133311682063126</c:v>
                </c:pt>
                <c:pt idx="17">
                  <c:v>1.0150368071593532</c:v>
                </c:pt>
                <c:pt idx="18">
                  <c:v>1.0147481235565818</c:v>
                </c:pt>
                <c:pt idx="19">
                  <c:v>1.0189869611239415</c:v>
                </c:pt>
                <c:pt idx="20">
                  <c:v>1.0233520977675135</c:v>
                </c:pt>
                <c:pt idx="21">
                  <c:v>1.0235433506543494</c:v>
                </c:pt>
                <c:pt idx="22">
                  <c:v>1.021555042340262</c:v>
                </c:pt>
                <c:pt idx="23">
                  <c:v>1.021500914164742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C5-4F27-80D4-BFE68B867D57}"/>
            </c:ext>
          </c:extLst>
        </c:ser>
        <c:ser>
          <c:idx val="1"/>
          <c:order val="2"/>
          <c:tx>
            <c:v>611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'30%'!$W$35:$W$58</c:f>
              <c:numCache>
                <c:formatCode>General</c:formatCode>
                <c:ptCount val="24"/>
                <c:pt idx="0">
                  <c:v>1.0040511789222115</c:v>
                </c:pt>
                <c:pt idx="1">
                  <c:v>1.0103257181162226</c:v>
                </c:pt>
                <c:pt idx="2">
                  <c:v>1.016554457754073</c:v>
                </c:pt>
                <c:pt idx="3">
                  <c:v>1.016554457754073</c:v>
                </c:pt>
                <c:pt idx="4">
                  <c:v>1.0103506996923104</c:v>
                </c:pt>
                <c:pt idx="5">
                  <c:v>1.0044675385236721</c:v>
                </c:pt>
                <c:pt idx="6">
                  <c:v>0.99846363307061037</c:v>
                </c:pt>
                <c:pt idx="7">
                  <c:v>0.98591455468258826</c:v>
                </c:pt>
                <c:pt idx="8">
                  <c:v>0.97975659617698618</c:v>
                </c:pt>
                <c:pt idx="9">
                  <c:v>0.97320309604999644</c:v>
                </c:pt>
                <c:pt idx="10">
                  <c:v>0.9734695661949313</c:v>
                </c:pt>
                <c:pt idx="11">
                  <c:v>0.96678283099547413</c:v>
                </c:pt>
                <c:pt idx="12">
                  <c:v>0.97344458461884353</c:v>
                </c:pt>
                <c:pt idx="13">
                  <c:v>0.98005637509003773</c:v>
                </c:pt>
                <c:pt idx="14">
                  <c:v>0.98003555710996482</c:v>
                </c:pt>
                <c:pt idx="15">
                  <c:v>0.97335714910253701</c:v>
                </c:pt>
                <c:pt idx="16">
                  <c:v>0.96659546917481687</c:v>
                </c:pt>
                <c:pt idx="17">
                  <c:v>0.96676617661141573</c:v>
                </c:pt>
                <c:pt idx="18">
                  <c:v>0.95990873397535981</c:v>
                </c:pt>
                <c:pt idx="19">
                  <c:v>0.97335298550652227</c:v>
                </c:pt>
                <c:pt idx="20">
                  <c:v>0.98661820240905673</c:v>
                </c:pt>
                <c:pt idx="21">
                  <c:v>0.99286776002698007</c:v>
                </c:pt>
                <c:pt idx="22">
                  <c:v>0.99904653651265529</c:v>
                </c:pt>
                <c:pt idx="23">
                  <c:v>1.0114582162321955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C5-4F27-80D4-BFE68B867D57}"/>
            </c:ext>
          </c:extLst>
        </c:ser>
        <c:ser>
          <c:idx val="3"/>
          <c:order val="3"/>
          <c:tx>
            <c:v>652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'30%'!$W$64:$W$87</c:f>
              <c:numCache>
                <c:formatCode>General</c:formatCode>
                <c:ptCount val="24"/>
                <c:pt idx="0">
                  <c:v>1.0033641855798014</c:v>
                </c:pt>
                <c:pt idx="1">
                  <c:v>1.0077193070110793</c:v>
                </c:pt>
                <c:pt idx="2">
                  <c:v>1.0120452832702549</c:v>
                </c:pt>
                <c:pt idx="3">
                  <c:v>1.0120452832702549</c:v>
                </c:pt>
                <c:pt idx="4">
                  <c:v>1.0077401249911524</c:v>
                </c:pt>
                <c:pt idx="5">
                  <c:v>0.99896742818837769</c:v>
                </c:pt>
                <c:pt idx="6">
                  <c:v>0.99657336047997935</c:v>
                </c:pt>
                <c:pt idx="7">
                  <c:v>0.9896118279435584</c:v>
                </c:pt>
                <c:pt idx="8">
                  <c:v>0.98708452516269252</c:v>
                </c:pt>
                <c:pt idx="9">
                  <c:v>0.98252955112271367</c:v>
                </c:pt>
                <c:pt idx="10">
                  <c:v>0.98446562326950537</c:v>
                </c:pt>
                <c:pt idx="11">
                  <c:v>0.97981072292517613</c:v>
                </c:pt>
                <c:pt idx="12">
                  <c:v>0.98444480528943235</c:v>
                </c:pt>
                <c:pt idx="13">
                  <c:v>0.98904141528955725</c:v>
                </c:pt>
                <c:pt idx="14">
                  <c:v>0.98902059730948433</c:v>
                </c:pt>
                <c:pt idx="15">
                  <c:v>0.9843573697731256</c:v>
                </c:pt>
                <c:pt idx="16">
                  <c:v>0.9796316882965479</c:v>
                </c:pt>
                <c:pt idx="17">
                  <c:v>0.98143868896688691</c:v>
                </c:pt>
                <c:pt idx="18">
                  <c:v>0.97668386231820703</c:v>
                </c:pt>
                <c:pt idx="19">
                  <c:v>0.98602697177498266</c:v>
                </c:pt>
                <c:pt idx="20">
                  <c:v>0.99527015492740767</c:v>
                </c:pt>
                <c:pt idx="21">
                  <c:v>0.99790154760863869</c:v>
                </c:pt>
                <c:pt idx="22">
                  <c:v>1.0004746499456649</c:v>
                </c:pt>
                <c:pt idx="23">
                  <c:v>1.0073778921378815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C5-4F27-80D4-BFE68B867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773376"/>
        <c:axId val="1624775776"/>
      </c:scatterChart>
      <c:valAx>
        <c:axId val="162477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775776"/>
        <c:crosses val="autoZero"/>
        <c:crossBetween val="midCat"/>
      </c:valAx>
      <c:valAx>
        <c:axId val="16247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(pu)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77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transformer loading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'10%'!$C$6:$C$29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'50%'!$O$6:$O$29</c:f>
              <c:numCache>
                <c:formatCode>0.00%</c:formatCode>
                <c:ptCount val="24"/>
                <c:pt idx="0">
                  <c:v>4.4685042643488743E-2</c:v>
                </c:pt>
                <c:pt idx="1">
                  <c:v>3.4405840614390427E-2</c:v>
                </c:pt>
                <c:pt idx="2">
                  <c:v>2.4130060398979518E-2</c:v>
                </c:pt>
                <c:pt idx="3">
                  <c:v>2.4129926790835955E-2</c:v>
                </c:pt>
                <c:pt idx="4">
                  <c:v>2.5326869875433214E-2</c:v>
                </c:pt>
                <c:pt idx="5">
                  <c:v>3.6800872482184901E-2</c:v>
                </c:pt>
                <c:pt idx="6">
                  <c:v>4.8279349063468785E-2</c:v>
                </c:pt>
                <c:pt idx="7">
                  <c:v>6.096093690767812E-2</c:v>
                </c:pt>
                <c:pt idx="8">
                  <c:v>5.4268880249867875E-2</c:v>
                </c:pt>
                <c:pt idx="9">
                  <c:v>4.6381010142578206E-2</c:v>
                </c:pt>
                <c:pt idx="10">
                  <c:v>4.7580739155626321E-2</c:v>
                </c:pt>
                <c:pt idx="11">
                  <c:v>5.7863313112186829E-2</c:v>
                </c:pt>
                <c:pt idx="12">
                  <c:v>5.6665256120840356E-2</c:v>
                </c:pt>
                <c:pt idx="13">
                  <c:v>5.5466719178693745E-2</c:v>
                </c:pt>
                <c:pt idx="14">
                  <c:v>6.4553187571312828E-2</c:v>
                </c:pt>
                <c:pt idx="15">
                  <c:v>9.303091015765369E-2</c:v>
                </c:pt>
                <c:pt idx="16">
                  <c:v>0.13064272654077613</c:v>
                </c:pt>
                <c:pt idx="17">
                  <c:v>0.1774208628447663</c:v>
                </c:pt>
                <c:pt idx="18">
                  <c:v>0.20600650779426946</c:v>
                </c:pt>
                <c:pt idx="19">
                  <c:v>0.20359094592588881</c:v>
                </c:pt>
                <c:pt idx="20">
                  <c:v>0.18292660087054119</c:v>
                </c:pt>
                <c:pt idx="21">
                  <c:v>0.14404719769158311</c:v>
                </c:pt>
                <c:pt idx="22">
                  <c:v>0.10522451987509805</c:v>
                </c:pt>
                <c:pt idx="23">
                  <c:v>6.5250962940924348E-2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37-43BE-93D0-37EAC5860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035792"/>
        <c:axId val="1193034832"/>
      </c:scatterChart>
      <c:valAx>
        <c:axId val="11930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34832"/>
        <c:crosses val="autoZero"/>
        <c:crossBetween val="midCat"/>
      </c:valAx>
      <c:valAx>
        <c:axId val="11930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loading 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3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Voltage</a:t>
            </a:r>
            <a:r>
              <a:rPr lang="en-AU" baseline="0"/>
              <a:t> levels (50% EV loads)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633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'50%'!$N$35:$N$58</c:f>
              <c:numCache>
                <c:formatCode>General</c:formatCode>
                <c:ptCount val="24"/>
                <c:pt idx="0">
                  <c:v>1.0110071599972796</c:v>
                </c:pt>
                <c:pt idx="1">
                  <c:v>1.0129807045082029</c:v>
                </c:pt>
                <c:pt idx="2">
                  <c:v>1.0149362067697296</c:v>
                </c:pt>
                <c:pt idx="3">
                  <c:v>1.0149362067697296</c:v>
                </c:pt>
                <c:pt idx="4">
                  <c:v>1.013037606987069</c:v>
                </c:pt>
                <c:pt idx="5">
                  <c:v>1.0112666908155237</c:v>
                </c:pt>
                <c:pt idx="6">
                  <c:v>1.0136899036960243</c:v>
                </c:pt>
                <c:pt idx="7">
                  <c:v>1.0140785059907207</c:v>
                </c:pt>
                <c:pt idx="8">
                  <c:v>1.0143838363651252</c:v>
                </c:pt>
                <c:pt idx="9">
                  <c:v>1.0123950253354819</c:v>
                </c:pt>
                <c:pt idx="10">
                  <c:v>1.0167862312655529</c:v>
                </c:pt>
                <c:pt idx="11">
                  <c:v>1.0146544701060745</c:v>
                </c:pt>
                <c:pt idx="12">
                  <c:v>1.0167307166520247</c:v>
                </c:pt>
                <c:pt idx="13">
                  <c:v>1.0187861452179019</c:v>
                </c:pt>
                <c:pt idx="14">
                  <c:v>1.0187292427390355</c:v>
                </c:pt>
                <c:pt idx="15">
                  <c:v>1.0164989431405449</c:v>
                </c:pt>
                <c:pt idx="16">
                  <c:v>1.0141867594871004</c:v>
                </c:pt>
                <c:pt idx="17">
                  <c:v>1.0161325466912596</c:v>
                </c:pt>
                <c:pt idx="18">
                  <c:v>1.0159965358881158</c:v>
                </c:pt>
                <c:pt idx="19">
                  <c:v>1.0201962164015148</c:v>
                </c:pt>
                <c:pt idx="20">
                  <c:v>1.0244305935483691</c:v>
                </c:pt>
                <c:pt idx="21">
                  <c:v>1.0244083877029579</c:v>
                </c:pt>
                <c:pt idx="22">
                  <c:v>1.0222072332765697</c:v>
                </c:pt>
                <c:pt idx="23">
                  <c:v>1.0219157815555473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9B-4D55-B38A-FBBEF4E72DBC}"/>
            </c:ext>
          </c:extLst>
        </c:ser>
        <c:ser>
          <c:idx val="2"/>
          <c:order val="1"/>
          <c:tx>
            <c:v>634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'50%'!$N$64:$N$87</c:f>
              <c:numCache>
                <c:formatCode>General</c:formatCode>
                <c:ptCount val="24"/>
                <c:pt idx="0">
                  <c:v>1.0103060046189374</c:v>
                </c:pt>
                <c:pt idx="1">
                  <c:v>1.0124482775211703</c:v>
                </c:pt>
                <c:pt idx="2">
                  <c:v>1.0145713048498843</c:v>
                </c:pt>
                <c:pt idx="3">
                  <c:v>1.0145713048498843</c:v>
                </c:pt>
                <c:pt idx="4">
                  <c:v>1.0126527617398</c:v>
                </c:pt>
                <c:pt idx="5">
                  <c:v>1.0106933217859893</c:v>
                </c:pt>
                <c:pt idx="6">
                  <c:v>1.0129318225558122</c:v>
                </c:pt>
                <c:pt idx="7">
                  <c:v>1.0131146555042341</c:v>
                </c:pt>
                <c:pt idx="8">
                  <c:v>1.0135344495765974</c:v>
                </c:pt>
                <c:pt idx="9">
                  <c:v>1.0116724403387221</c:v>
                </c:pt>
                <c:pt idx="10">
                  <c:v>1.0160484026173979</c:v>
                </c:pt>
                <c:pt idx="11">
                  <c:v>1.0137461508852963</c:v>
                </c:pt>
                <c:pt idx="12">
                  <c:v>1.0158415127020786</c:v>
                </c:pt>
                <c:pt idx="13">
                  <c:v>1.0179200346420323</c:v>
                </c:pt>
                <c:pt idx="14">
                  <c:v>1.0177155504234026</c:v>
                </c:pt>
                <c:pt idx="15">
                  <c:v>1.0150187644341802</c:v>
                </c:pt>
                <c:pt idx="16">
                  <c:v>1.0120886258660509</c:v>
                </c:pt>
                <c:pt idx="17">
                  <c:v>1.0132746343341033</c:v>
                </c:pt>
                <c:pt idx="18">
                  <c:v>1.012670804464973</c:v>
                </c:pt>
                <c:pt idx="19">
                  <c:v>1.0169228733641262</c:v>
                </c:pt>
                <c:pt idx="20">
                  <c:v>1.0215045227097768</c:v>
                </c:pt>
                <c:pt idx="21">
                  <c:v>1.0221119611239413</c:v>
                </c:pt>
                <c:pt idx="22">
                  <c:v>1.0205338240954582</c:v>
                </c:pt>
                <c:pt idx="23">
                  <c:v>1.0208886643571979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9B-4D55-B38A-FBBEF4E72DBC}"/>
            </c:ext>
          </c:extLst>
        </c:ser>
        <c:ser>
          <c:idx val="1"/>
          <c:order val="2"/>
          <c:tx>
            <c:v>611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'50%'!$W$35:$W$58</c:f>
              <c:numCache>
                <c:formatCode>General</c:formatCode>
                <c:ptCount val="24"/>
                <c:pt idx="0">
                  <c:v>1.0039637434059048</c:v>
                </c:pt>
                <c:pt idx="1">
                  <c:v>1.0102632641760037</c:v>
                </c:pt>
                <c:pt idx="2">
                  <c:v>1.016512821793927</c:v>
                </c:pt>
                <c:pt idx="3">
                  <c:v>1.016512821793927</c:v>
                </c:pt>
                <c:pt idx="4">
                  <c:v>1.0103049001361495</c:v>
                </c:pt>
                <c:pt idx="5">
                  <c:v>1.0044050845834529</c:v>
                </c:pt>
                <c:pt idx="6">
                  <c:v>0.99837619755430362</c:v>
                </c:pt>
                <c:pt idx="7">
                  <c:v>0.98579797399417923</c:v>
                </c:pt>
                <c:pt idx="8">
                  <c:v>0.97966083346865029</c:v>
                </c:pt>
                <c:pt idx="9">
                  <c:v>0.9731323149177481</c:v>
                </c:pt>
                <c:pt idx="10">
                  <c:v>0.97339878506268296</c:v>
                </c:pt>
                <c:pt idx="11">
                  <c:v>0.96668706828713835</c:v>
                </c:pt>
                <c:pt idx="12">
                  <c:v>0.97335298550652227</c:v>
                </c:pt>
                <c:pt idx="13">
                  <c:v>0.97996477597771647</c:v>
                </c:pt>
                <c:pt idx="14">
                  <c:v>0.97991897642155579</c:v>
                </c:pt>
                <c:pt idx="15">
                  <c:v>0.97316978728187964</c:v>
                </c:pt>
                <c:pt idx="16">
                  <c:v>0.96630818104980909</c:v>
                </c:pt>
                <c:pt idx="17">
                  <c:v>0.96636230779799903</c:v>
                </c:pt>
                <c:pt idx="18">
                  <c:v>0.95942159324165088</c:v>
                </c:pt>
                <c:pt idx="19">
                  <c:v>0.97287833556085723</c:v>
                </c:pt>
                <c:pt idx="20">
                  <c:v>0.98619767921158141</c:v>
                </c:pt>
                <c:pt idx="21">
                  <c:v>0.99255132672987012</c:v>
                </c:pt>
                <c:pt idx="22">
                  <c:v>0.99882586592388112</c:v>
                </c:pt>
                <c:pt idx="23">
                  <c:v>1.011324981159728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9B-4D55-B38A-FBBEF4E72DBC}"/>
            </c:ext>
          </c:extLst>
        </c:ser>
        <c:ser>
          <c:idx val="3"/>
          <c:order val="3"/>
          <c:tx>
            <c:v>652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'30%'!$W$64:$W$87</c:f>
              <c:numCache>
                <c:formatCode>General</c:formatCode>
                <c:ptCount val="24"/>
                <c:pt idx="0">
                  <c:v>1.0033641855798014</c:v>
                </c:pt>
                <c:pt idx="1">
                  <c:v>1.0077193070110793</c:v>
                </c:pt>
                <c:pt idx="2">
                  <c:v>1.0120452832702549</c:v>
                </c:pt>
                <c:pt idx="3">
                  <c:v>1.0120452832702549</c:v>
                </c:pt>
                <c:pt idx="4">
                  <c:v>1.0077401249911524</c:v>
                </c:pt>
                <c:pt idx="5">
                  <c:v>0.99896742818837769</c:v>
                </c:pt>
                <c:pt idx="6">
                  <c:v>0.99657336047997935</c:v>
                </c:pt>
                <c:pt idx="7">
                  <c:v>0.9896118279435584</c:v>
                </c:pt>
                <c:pt idx="8">
                  <c:v>0.98708452516269252</c:v>
                </c:pt>
                <c:pt idx="9">
                  <c:v>0.98252955112271367</c:v>
                </c:pt>
                <c:pt idx="10">
                  <c:v>0.98446562326950537</c:v>
                </c:pt>
                <c:pt idx="11">
                  <c:v>0.97981072292517613</c:v>
                </c:pt>
                <c:pt idx="12">
                  <c:v>0.98444480528943235</c:v>
                </c:pt>
                <c:pt idx="13">
                  <c:v>0.98904141528955725</c:v>
                </c:pt>
                <c:pt idx="14">
                  <c:v>0.98902059730948433</c:v>
                </c:pt>
                <c:pt idx="15">
                  <c:v>0.9843573697731256</c:v>
                </c:pt>
                <c:pt idx="16">
                  <c:v>0.9796316882965479</c:v>
                </c:pt>
                <c:pt idx="17">
                  <c:v>0.98143868896688691</c:v>
                </c:pt>
                <c:pt idx="18">
                  <c:v>0.97668386231820703</c:v>
                </c:pt>
                <c:pt idx="19">
                  <c:v>0.98602697177498266</c:v>
                </c:pt>
                <c:pt idx="20">
                  <c:v>0.99527015492740767</c:v>
                </c:pt>
                <c:pt idx="21">
                  <c:v>0.99790154760863869</c:v>
                </c:pt>
                <c:pt idx="22">
                  <c:v>1.0004746499456649</c:v>
                </c:pt>
                <c:pt idx="23">
                  <c:v>1.0073778921378815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9B-4D55-B38A-FBBEF4E72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773376"/>
        <c:axId val="1624775776"/>
      </c:scatterChart>
      <c:valAx>
        <c:axId val="162477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775776"/>
        <c:crosses val="autoZero"/>
        <c:crossBetween val="midCat"/>
      </c:valAx>
      <c:valAx>
        <c:axId val="16247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(pu)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77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transformer loading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base 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'10%'!$C$6:$C$29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'base case'!$O$6:$O$29</c:f>
              <c:numCache>
                <c:formatCode>0.00%</c:formatCode>
                <c:ptCount val="24"/>
                <c:pt idx="0">
                  <c:v>8.3763039140542107E-3</c:v>
                </c:pt>
                <c:pt idx="1">
                  <c:v>7.1796181147600266E-3</c:v>
                </c:pt>
                <c:pt idx="2">
                  <c:v>5.9829282555440384E-3</c:v>
                </c:pt>
                <c:pt idx="3">
                  <c:v>5.9829181018372993E-3</c:v>
                </c:pt>
                <c:pt idx="4">
                  <c:v>7.179536809072011E-3</c:v>
                </c:pt>
                <c:pt idx="5">
                  <c:v>9.5731056936960192E-3</c:v>
                </c:pt>
                <c:pt idx="6">
                  <c:v>1.1966933621252836E-2</c:v>
                </c:pt>
                <c:pt idx="7">
                  <c:v>1.5558013958140552E-2</c:v>
                </c:pt>
                <c:pt idx="8">
                  <c:v>1.795160137908354E-2</c:v>
                </c:pt>
                <c:pt idx="9">
                  <c:v>1.9148071308182146E-2</c:v>
                </c:pt>
                <c:pt idx="10">
                  <c:v>2.0345914872917245E-2</c:v>
                </c:pt>
                <c:pt idx="11">
                  <c:v>2.1542895977993994E-2</c:v>
                </c:pt>
                <c:pt idx="12">
                  <c:v>2.0345854455186226E-2</c:v>
                </c:pt>
                <c:pt idx="13">
                  <c:v>1.9148681672849509E-2</c:v>
                </c:pt>
                <c:pt idx="14">
                  <c:v>1.9148599260981516E-2</c:v>
                </c:pt>
                <c:pt idx="15">
                  <c:v>2.0345690167604239E-2</c:v>
                </c:pt>
                <c:pt idx="16">
                  <c:v>2.1542895977993994E-2</c:v>
                </c:pt>
                <c:pt idx="17">
                  <c:v>2.2740358362779309E-2</c:v>
                </c:pt>
                <c:pt idx="18">
                  <c:v>2.3937598406417907E-2</c:v>
                </c:pt>
                <c:pt idx="19">
                  <c:v>2.1543159561219251E-2</c:v>
                </c:pt>
                <c:pt idx="20">
                  <c:v>1.9148701298058141E-2</c:v>
                </c:pt>
                <c:pt idx="21">
                  <c:v>1.675389904941816E-2</c:v>
                </c:pt>
                <c:pt idx="22">
                  <c:v>1.4360016749949769E-2</c:v>
                </c:pt>
                <c:pt idx="23">
                  <c:v>1.0769626230084187E-2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C9-4F52-B515-078EEECA58EF}"/>
            </c:ext>
          </c:extLst>
        </c:ser>
        <c:ser>
          <c:idx val="1"/>
          <c:order val="1"/>
          <c:tx>
            <c:v>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'10%'!$C$5:$C$29</c:f>
              <c:strCache>
                <c:ptCount val="25"/>
                <c:pt idx="0">
                  <c:v>hour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xVal>
          <c:yVal>
            <c:numRef>
              <c:f>'10%'!$O$6:$O$29</c:f>
              <c:numCache>
                <c:formatCode>0.00%</c:formatCode>
                <c:ptCount val="24"/>
                <c:pt idx="0">
                  <c:v>1.4424204983268307E-2</c:v>
                </c:pt>
                <c:pt idx="1">
                  <c:v>1.1715085053405188E-2</c:v>
                </c:pt>
                <c:pt idx="2">
                  <c:v>9.0062875563078678E-3</c:v>
                </c:pt>
                <c:pt idx="3">
                  <c:v>9.0062771981073101E-3</c:v>
                </c:pt>
                <c:pt idx="4">
                  <c:v>1.0202957929728982E-2</c:v>
                </c:pt>
                <c:pt idx="5">
                  <c:v>1.4108773699587983E-2</c:v>
                </c:pt>
                <c:pt idx="6">
                  <c:v>1.8015280854551959E-2</c:v>
                </c:pt>
                <c:pt idx="7">
                  <c:v>2.3119572111601275E-2</c:v>
                </c:pt>
                <c:pt idx="8">
                  <c:v>2.4000738857277149E-2</c:v>
                </c:pt>
                <c:pt idx="9">
                  <c:v>2.3684773055365795E-2</c:v>
                </c:pt>
                <c:pt idx="10">
                  <c:v>2.4882752728614468E-2</c:v>
                </c:pt>
                <c:pt idx="11">
                  <c:v>2.7592594424268015E-2</c:v>
                </c:pt>
                <c:pt idx="12">
                  <c:v>2.6395351124217627E-2</c:v>
                </c:pt>
                <c:pt idx="13">
                  <c:v>2.5197975634463379E-2</c:v>
                </c:pt>
                <c:pt idx="14">
                  <c:v>2.6710673746830952E-2</c:v>
                </c:pt>
                <c:pt idx="15">
                  <c:v>3.244738338405545E-2</c:v>
                </c:pt>
                <c:pt idx="16">
                  <c:v>3.9699517333402483E-2</c:v>
                </c:pt>
                <c:pt idx="17">
                  <c:v>4.8468699655366439E-2</c:v>
                </c:pt>
                <c:pt idx="18">
                  <c:v>5.4210974505504682E-2</c:v>
                </c:pt>
                <c:pt idx="19">
                  <c:v>5.1814129602990533E-2</c:v>
                </c:pt>
                <c:pt idx="20">
                  <c:v>4.6388382021907953E-2</c:v>
                </c:pt>
                <c:pt idx="21">
                  <c:v>3.7935535171213668E-2</c:v>
                </c:pt>
                <c:pt idx="22">
                  <c:v>2.9486088600410937E-2</c:v>
                </c:pt>
                <c:pt idx="23">
                  <c:v>1.9842785059149021E-2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C9-4F52-B515-078EEECA58EF}"/>
            </c:ext>
          </c:extLst>
        </c:ser>
        <c:ser>
          <c:idx val="2"/>
          <c:order val="2"/>
          <c:tx>
            <c:v>30%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'30%'!$O$6:$O$29</c:f>
              <c:numCache>
                <c:formatCode>0.00%</c:formatCode>
                <c:ptCount val="24"/>
                <c:pt idx="0">
                  <c:v>2.6524302025301452E-2</c:v>
                </c:pt>
                <c:pt idx="1">
                  <c:v>2.0788923435424694E-2</c:v>
                </c:pt>
                <c:pt idx="2">
                  <c:v>1.5054555489068443E-2</c:v>
                </c:pt>
                <c:pt idx="3">
                  <c:v>1.5054481392271661E-2</c:v>
                </c:pt>
                <c:pt idx="4">
                  <c:v>1.6251232855936552E-2</c:v>
                </c:pt>
                <c:pt idx="5">
                  <c:v>2.3183073355406172E-2</c:v>
                </c:pt>
                <c:pt idx="6">
                  <c:v>3.0116590440533317E-2</c:v>
                </c:pt>
                <c:pt idx="7">
                  <c:v>3.8249611894416016E-2</c:v>
                </c:pt>
                <c:pt idx="8">
                  <c:v>3.6103596204544661E-2</c:v>
                </c:pt>
                <c:pt idx="9">
                  <c:v>3.2760499638045386E-2</c:v>
                </c:pt>
                <c:pt idx="10">
                  <c:v>3.3959284132099705E-2</c:v>
                </c:pt>
                <c:pt idx="11">
                  <c:v>3.9696428232914645E-2</c:v>
                </c:pt>
                <c:pt idx="12">
                  <c:v>3.8498910569372526E-2</c:v>
                </c:pt>
                <c:pt idx="13">
                  <c:v>3.7301064284124164E-2</c:v>
                </c:pt>
                <c:pt idx="14">
                  <c:v>4.1841156113970483E-2</c:v>
                </c:pt>
                <c:pt idx="15">
                  <c:v>5.6664820766388034E-2</c:v>
                </c:pt>
                <c:pt idx="16">
                  <c:v>7.6041597827300161E-2</c:v>
                </c:pt>
                <c:pt idx="17">
                  <c:v>9.998059358961435E-2</c:v>
                </c:pt>
                <c:pt idx="18">
                  <c:v>0.11483428260330825</c:v>
                </c:pt>
                <c:pt idx="19">
                  <c:v>0.11243073237911515</c:v>
                </c:pt>
                <c:pt idx="20">
                  <c:v>0.10092801692753441</c:v>
                </c:pt>
                <c:pt idx="21">
                  <c:v>8.0333847636774494E-2</c:v>
                </c:pt>
                <c:pt idx="22">
                  <c:v>5.9757417892781578E-2</c:v>
                </c:pt>
                <c:pt idx="23">
                  <c:v>3.7997058020111156E-2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C9-4F52-B515-078EEECA58EF}"/>
            </c:ext>
          </c:extLst>
        </c:ser>
        <c:ser>
          <c:idx val="3"/>
          <c:order val="3"/>
          <c:tx>
            <c:v>50%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'50%'!$O$6:$O$29</c:f>
              <c:numCache>
                <c:formatCode>0.00%</c:formatCode>
                <c:ptCount val="24"/>
                <c:pt idx="0">
                  <c:v>4.4685042643488743E-2</c:v>
                </c:pt>
                <c:pt idx="1">
                  <c:v>3.4405840614390427E-2</c:v>
                </c:pt>
                <c:pt idx="2">
                  <c:v>2.4130060398979518E-2</c:v>
                </c:pt>
                <c:pt idx="3">
                  <c:v>2.4129926790835955E-2</c:v>
                </c:pt>
                <c:pt idx="4">
                  <c:v>2.5326869875433214E-2</c:v>
                </c:pt>
                <c:pt idx="5">
                  <c:v>3.6800872482184901E-2</c:v>
                </c:pt>
                <c:pt idx="6">
                  <c:v>4.8279349063468785E-2</c:v>
                </c:pt>
                <c:pt idx="7">
                  <c:v>6.096093690767812E-2</c:v>
                </c:pt>
                <c:pt idx="8">
                  <c:v>5.4268880249867875E-2</c:v>
                </c:pt>
                <c:pt idx="9">
                  <c:v>4.6381010142578206E-2</c:v>
                </c:pt>
                <c:pt idx="10">
                  <c:v>4.7580739155626321E-2</c:v>
                </c:pt>
                <c:pt idx="11">
                  <c:v>5.7863313112186829E-2</c:v>
                </c:pt>
                <c:pt idx="12">
                  <c:v>5.6665256120840356E-2</c:v>
                </c:pt>
                <c:pt idx="13">
                  <c:v>5.5466719178693745E-2</c:v>
                </c:pt>
                <c:pt idx="14">
                  <c:v>6.4553187571312828E-2</c:v>
                </c:pt>
                <c:pt idx="15">
                  <c:v>9.303091015765369E-2</c:v>
                </c:pt>
                <c:pt idx="16">
                  <c:v>0.13064272654077613</c:v>
                </c:pt>
                <c:pt idx="17">
                  <c:v>0.1774208628447663</c:v>
                </c:pt>
                <c:pt idx="18">
                  <c:v>0.20600650779426946</c:v>
                </c:pt>
                <c:pt idx="19">
                  <c:v>0.20359094592588881</c:v>
                </c:pt>
                <c:pt idx="20">
                  <c:v>0.18292660087054119</c:v>
                </c:pt>
                <c:pt idx="21">
                  <c:v>0.14404719769158311</c:v>
                </c:pt>
                <c:pt idx="22">
                  <c:v>0.10522451987509805</c:v>
                </c:pt>
                <c:pt idx="23">
                  <c:v>6.5250962940924348E-2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C9-4F52-B515-078EEECA5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035792"/>
        <c:axId val="1193034832"/>
      </c:scatterChart>
      <c:valAx>
        <c:axId val="119303579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34832"/>
        <c:crosses val="autoZero"/>
        <c:crossBetween val="midCat"/>
      </c:valAx>
      <c:valAx>
        <c:axId val="11930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loading 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3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440340</xdr:colOff>
      <xdr:row>4</xdr:row>
      <xdr:rowOff>80465</xdr:rowOff>
    </xdr:from>
    <xdr:to>
      <xdr:col>35</xdr:col>
      <xdr:colOff>358506</xdr:colOff>
      <xdr:row>21</xdr:row>
      <xdr:rowOff>169987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146E28-9406-4503-9C69-8C922E9DD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35752</xdr:colOff>
      <xdr:row>4</xdr:row>
      <xdr:rowOff>56019</xdr:rowOff>
    </xdr:from>
    <xdr:to>
      <xdr:col>25</xdr:col>
      <xdr:colOff>455803</xdr:colOff>
      <xdr:row>21</xdr:row>
      <xdr:rowOff>163035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C9183-B741-A636-31AA-2CE7932ED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510609</xdr:colOff>
      <xdr:row>5</xdr:row>
      <xdr:rowOff>72484</xdr:rowOff>
    </xdr:from>
    <xdr:to>
      <xdr:col>33</xdr:col>
      <xdr:colOff>425312</xdr:colOff>
      <xdr:row>22</xdr:row>
      <xdr:rowOff>122640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D53AE-7DBF-4240-A818-D3CA57F11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477078</xdr:colOff>
      <xdr:row>5</xdr:row>
      <xdr:rowOff>92766</xdr:rowOff>
    </xdr:from>
    <xdr:to>
      <xdr:col>24</xdr:col>
      <xdr:colOff>287529</xdr:colOff>
      <xdr:row>23</xdr:row>
      <xdr:rowOff>14251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FE406B-74F1-4AC5-9DF7-914A9DF6F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386862</xdr:colOff>
      <xdr:row>4</xdr:row>
      <xdr:rowOff>128953</xdr:rowOff>
    </xdr:from>
    <xdr:to>
      <xdr:col>25</xdr:col>
      <xdr:colOff>197313</xdr:colOff>
      <xdr:row>22</xdr:row>
      <xdr:rowOff>71540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DF65E-6C05-4274-B955-1900D65C7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510540</xdr:colOff>
      <xdr:row>4</xdr:row>
      <xdr:rowOff>83820</xdr:rowOff>
    </xdr:from>
    <xdr:to>
      <xdr:col>34</xdr:col>
      <xdr:colOff>425243</xdr:colOff>
      <xdr:row>21</xdr:row>
      <xdr:rowOff>179034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A3E18-B0C9-4998-BF39-E0D705620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4</xdr:row>
      <xdr:rowOff>178904</xdr:rowOff>
    </xdr:from>
    <xdr:to>
      <xdr:col>24</xdr:col>
      <xdr:colOff>572451</xdr:colOff>
      <xdr:row>22</xdr:row>
      <xdr:rowOff>121491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DEEAC-1A63-41F0-9D9E-B3213FC92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185530</xdr:colOff>
      <xdr:row>5</xdr:row>
      <xdr:rowOff>39757</xdr:rowOff>
    </xdr:from>
    <xdr:to>
      <xdr:col>34</xdr:col>
      <xdr:colOff>100233</xdr:colOff>
      <xdr:row>22</xdr:row>
      <xdr:rowOff>134970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636ECA-0DC6-433D-9AE4-B75CD9C5D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170290</xdr:colOff>
      <xdr:row>1</xdr:row>
      <xdr:rowOff>29487</xdr:rowOff>
    </xdr:from>
    <xdr:to>
      <xdr:col>11</xdr:col>
      <xdr:colOff>436099</xdr:colOff>
      <xdr:row>22</xdr:row>
      <xdr:rowOff>105686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8F141-A7D9-4376-9183-D9E29F145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218645</xdr:colOff>
      <xdr:row>1</xdr:row>
      <xdr:rowOff>114776</xdr:rowOff>
    </xdr:from>
    <xdr:to>
      <xdr:col>22</xdr:col>
      <xdr:colOff>370027</xdr:colOff>
      <xdr:row>21</xdr:row>
      <xdr:rowOff>140785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FE4D7E-E5F2-DA5A-2934-317B740F4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205406</xdr:colOff>
      <xdr:row>24</xdr:row>
      <xdr:rowOff>102703</xdr:rowOff>
    </xdr:from>
    <xdr:to>
      <xdr:col>11</xdr:col>
      <xdr:colOff>467139</xdr:colOff>
      <xdr:row>43</xdr:row>
      <xdr:rowOff>26504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A4B6B-2B9F-C70C-E3F3-304BD1B0D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311426</xdr:colOff>
      <xdr:row>24</xdr:row>
      <xdr:rowOff>53010</xdr:rowOff>
    </xdr:from>
    <xdr:to>
      <xdr:col>22</xdr:col>
      <xdr:colOff>462808</xdr:colOff>
      <xdr:row>44</xdr:row>
      <xdr:rowOff>79019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F24749-FE60-4103-9372-2B0A1AC96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503582</xdr:colOff>
      <xdr:row>3</xdr:row>
      <xdr:rowOff>168965</xdr:rowOff>
    </xdr:from>
    <xdr:to>
      <xdr:col>22</xdr:col>
      <xdr:colOff>40860</xdr:colOff>
      <xdr:row>26</xdr:row>
      <xdr:rowOff>13252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8B865-93F0-A474-45CE-3E7D02B4A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437321</xdr:colOff>
      <xdr:row>1</xdr:row>
      <xdr:rowOff>102705</xdr:rowOff>
    </xdr:from>
    <xdr:to>
      <xdr:col>18</xdr:col>
      <xdr:colOff>337931</xdr:colOff>
      <xdr:row>17</xdr:row>
      <xdr:rowOff>86140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73C83-6F13-632E-8B40-B873ABD84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417442</xdr:colOff>
      <xdr:row>18</xdr:row>
      <xdr:rowOff>102703</xdr:rowOff>
    </xdr:from>
    <xdr:to>
      <xdr:col>18</xdr:col>
      <xdr:colOff>339035</xdr:colOff>
      <xdr:row>34</xdr:row>
      <xdr:rowOff>13252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B55F0-553A-0CCD-B30F-EEA66BC02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X87"/>
  <sheetViews>
    <sheetView tabSelected="1" zoomScale="115" zoomScaleNormal="115" workbookViewId="0">
      <selection activeCell="T28" sqref="T28"/>
    </sheetView>
  </sheetViews>
  <sheetFormatPr defaultRowHeight="14.4" x14ac:dyDescent="0.3"/>
  <cols>
    <col min="1" max="1" width="11" bestFit="1" customWidth="1"/>
    <col min="3" max="3" width="8.109375" customWidth="1"/>
    <col min="4" max="4" width="9" bestFit="1" customWidth="1"/>
    <col min="5" max="6" width="8.5546875" customWidth="1"/>
    <col min="14" max="14" width="10.21875" bestFit="1" customWidth="1"/>
    <col min="15" max="15" width="10.33203125" bestFit="1" customWidth="1"/>
  </cols>
  <sheetData>
    <row r="3" spans="1:15" x14ac:dyDescent="0.3">
      <c r="A3" s="5" t="s">
        <v>31</v>
      </c>
      <c r="C3" s="1" t="s">
        <v>8</v>
      </c>
      <c r="D3" s="1"/>
      <c r="E3" s="1"/>
      <c r="F3" s="1"/>
      <c r="G3" s="1"/>
      <c r="H3" s="1"/>
      <c r="I3" s="1"/>
      <c r="J3" s="1"/>
    </row>
    <row r="5" spans="1:15" x14ac:dyDescent="0.3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s="7" t="s">
        <v>29</v>
      </c>
      <c r="L5" s="7" t="s">
        <v>28</v>
      </c>
      <c r="M5" s="7" t="s">
        <v>27</v>
      </c>
      <c r="N5" s="7" t="s">
        <v>26</v>
      </c>
      <c r="O5" s="3" t="s">
        <v>30</v>
      </c>
    </row>
    <row r="6" spans="1:15" x14ac:dyDescent="0.3">
      <c r="C6">
        <v>1</v>
      </c>
      <c r="D6">
        <v>0</v>
      </c>
      <c r="E6">
        <v>1.22512</v>
      </c>
      <c r="F6">
        <v>0.35036499999999998</v>
      </c>
      <c r="G6">
        <v>1.47014</v>
      </c>
      <c r="H6">
        <v>0.42043999999999998</v>
      </c>
      <c r="I6">
        <v>1.33013</v>
      </c>
      <c r="J6">
        <v>0.38539800000000002</v>
      </c>
      <c r="K6" s="7">
        <f t="shared" ref="K6:K29" si="0">SQRT(E6^2+F6^2)</f>
        <v>1.2742349263872028</v>
      </c>
      <c r="L6" s="7">
        <f t="shared" ref="L6:L29" si="1">SQRT(G6^2+H6^2)</f>
        <v>1.5290786157683327</v>
      </c>
      <c r="M6" s="7">
        <f t="shared" ref="M6:M29" si="2">SQRT(I6^2+J6^2)</f>
        <v>1.3848384148715691</v>
      </c>
      <c r="N6" s="7">
        <f t="shared" ref="N6:N29" si="3">SUM(K6,L6,M6)</f>
        <v>4.1881519570271051</v>
      </c>
      <c r="O6" s="4">
        <f t="shared" ref="O6:O29" si="4">N6/500</f>
        <v>8.3763039140542107E-3</v>
      </c>
    </row>
    <row r="7" spans="1:15" x14ac:dyDescent="0.3">
      <c r="C7">
        <v>2</v>
      </c>
      <c r="D7">
        <v>0</v>
      </c>
      <c r="E7">
        <v>1.0500799999999999</v>
      </c>
      <c r="F7">
        <v>0.30031000000000002</v>
      </c>
      <c r="G7">
        <v>1.2601100000000001</v>
      </c>
      <c r="H7">
        <v>0.360371</v>
      </c>
      <c r="I7">
        <v>1.14011</v>
      </c>
      <c r="J7">
        <v>0.330341</v>
      </c>
      <c r="K7" s="7">
        <f t="shared" si="0"/>
        <v>1.0921786037548986</v>
      </c>
      <c r="L7" s="7">
        <f t="shared" si="1"/>
        <v>1.3106275099130951</v>
      </c>
      <c r="M7" s="7">
        <f t="shared" si="2"/>
        <v>1.1870029437120195</v>
      </c>
      <c r="N7" s="7">
        <f t="shared" si="3"/>
        <v>3.5898090573800134</v>
      </c>
      <c r="O7" s="4">
        <f t="shared" si="4"/>
        <v>7.1796181147600266E-3</v>
      </c>
    </row>
    <row r="8" spans="1:15" x14ac:dyDescent="0.3">
      <c r="C8">
        <v>3</v>
      </c>
      <c r="D8">
        <v>0</v>
      </c>
      <c r="E8">
        <v>0.87505200000000005</v>
      </c>
      <c r="F8">
        <v>0.25026599999999999</v>
      </c>
      <c r="G8">
        <v>1.0500700000000001</v>
      </c>
      <c r="H8">
        <v>0.30031099999999999</v>
      </c>
      <c r="I8">
        <v>0.95007900000000001</v>
      </c>
      <c r="J8">
        <v>0.27528799999999998</v>
      </c>
      <c r="K8" s="7">
        <f t="shared" si="0"/>
        <v>0.91013684326039679</v>
      </c>
      <c r="L8" s="7">
        <f t="shared" si="1"/>
        <v>1.0921692641806948</v>
      </c>
      <c r="M8" s="7">
        <f t="shared" si="2"/>
        <v>0.9891580203309277</v>
      </c>
      <c r="N8" s="7">
        <f t="shared" si="3"/>
        <v>2.9914641277720193</v>
      </c>
      <c r="O8" s="4">
        <f t="shared" si="4"/>
        <v>5.9829282555440384E-3</v>
      </c>
    </row>
    <row r="9" spans="1:15" x14ac:dyDescent="0.3">
      <c r="C9">
        <v>4</v>
      </c>
      <c r="D9">
        <v>0</v>
      </c>
      <c r="E9">
        <v>0.87505299999999997</v>
      </c>
      <c r="F9">
        <v>0.25026799999999999</v>
      </c>
      <c r="G9">
        <v>1.0500799999999999</v>
      </c>
      <c r="H9">
        <v>0.30031099999999999</v>
      </c>
      <c r="I9">
        <v>0.95006299999999999</v>
      </c>
      <c r="J9">
        <v>0.275285</v>
      </c>
      <c r="K9" s="7">
        <f t="shared" si="0"/>
        <v>0.91013835466537718</v>
      </c>
      <c r="L9" s="7">
        <f t="shared" si="1"/>
        <v>1.092178878719507</v>
      </c>
      <c r="M9" s="7">
        <f t="shared" si="2"/>
        <v>0.98914181753376496</v>
      </c>
      <c r="N9" s="7">
        <f t="shared" si="3"/>
        <v>2.9914590509186496</v>
      </c>
      <c r="O9" s="4">
        <f t="shared" si="4"/>
        <v>5.9829181018372993E-3</v>
      </c>
    </row>
    <row r="10" spans="1:15" x14ac:dyDescent="0.3">
      <c r="C10">
        <v>5</v>
      </c>
      <c r="D10">
        <v>0</v>
      </c>
      <c r="E10">
        <v>1.0500799999999999</v>
      </c>
      <c r="F10">
        <v>0.30031099999999999</v>
      </c>
      <c r="G10">
        <v>1.2601100000000001</v>
      </c>
      <c r="H10">
        <v>0.36037200000000003</v>
      </c>
      <c r="I10">
        <v>1.1400699999999999</v>
      </c>
      <c r="J10">
        <v>0.33033099999999999</v>
      </c>
      <c r="K10" s="7">
        <f t="shared" si="0"/>
        <v>1.092178878719507</v>
      </c>
      <c r="L10" s="7">
        <f t="shared" si="1"/>
        <v>1.3106277848741039</v>
      </c>
      <c r="M10" s="7">
        <f t="shared" si="2"/>
        <v>1.1869617409423943</v>
      </c>
      <c r="N10" s="7">
        <f t="shared" si="3"/>
        <v>3.5897684045360054</v>
      </c>
      <c r="O10" s="4">
        <f t="shared" si="4"/>
        <v>7.179536809072011E-3</v>
      </c>
    </row>
    <row r="11" spans="1:15" x14ac:dyDescent="0.3">
      <c r="C11">
        <v>6</v>
      </c>
      <c r="D11">
        <v>0</v>
      </c>
      <c r="E11">
        <v>1.4001300000000001</v>
      </c>
      <c r="F11">
        <v>0.40041599999999999</v>
      </c>
      <c r="G11">
        <v>1.6801999999999999</v>
      </c>
      <c r="H11">
        <v>0.48052899999999998</v>
      </c>
      <c r="I11">
        <v>1.5202</v>
      </c>
      <c r="J11">
        <v>0.44047500000000001</v>
      </c>
      <c r="K11" s="7">
        <f t="shared" si="0"/>
        <v>1.456261305520407</v>
      </c>
      <c r="L11" s="7">
        <f t="shared" si="1"/>
        <v>1.7475640645884774</v>
      </c>
      <c r="M11" s="7">
        <f t="shared" si="2"/>
        <v>1.5827274767391257</v>
      </c>
      <c r="N11" s="7">
        <f t="shared" si="3"/>
        <v>4.7865528468480099</v>
      </c>
      <c r="O11" s="4">
        <f t="shared" si="4"/>
        <v>9.5731056936960192E-3</v>
      </c>
    </row>
    <row r="12" spans="1:15" x14ac:dyDescent="0.3">
      <c r="C12">
        <v>7</v>
      </c>
      <c r="D12">
        <v>0</v>
      </c>
      <c r="E12">
        <v>1.7502500000000001</v>
      </c>
      <c r="F12">
        <v>0.50056800000000001</v>
      </c>
      <c r="G12">
        <v>2.1002999999999998</v>
      </c>
      <c r="H12">
        <v>0.60072300000000001</v>
      </c>
      <c r="I12">
        <v>1.90035</v>
      </c>
      <c r="J12">
        <v>0.55065600000000003</v>
      </c>
      <c r="K12" s="7">
        <f t="shared" si="0"/>
        <v>1.8204239575230821</v>
      </c>
      <c r="L12" s="7">
        <f t="shared" si="1"/>
        <v>2.1845201332853401</v>
      </c>
      <c r="M12" s="7">
        <f t="shared" si="2"/>
        <v>1.978522719817996</v>
      </c>
      <c r="N12" s="7">
        <f t="shared" si="3"/>
        <v>5.9834668106264184</v>
      </c>
      <c r="O12" s="4">
        <f t="shared" si="4"/>
        <v>1.1966933621252836E-2</v>
      </c>
    </row>
    <row r="13" spans="1:15" x14ac:dyDescent="0.3">
      <c r="C13">
        <v>8</v>
      </c>
      <c r="D13">
        <v>0</v>
      </c>
      <c r="E13">
        <v>2.2754400000000001</v>
      </c>
      <c r="F13">
        <v>0.65084699999999995</v>
      </c>
      <c r="G13">
        <v>2.7305000000000001</v>
      </c>
      <c r="H13">
        <v>0.78109499999999998</v>
      </c>
      <c r="I13">
        <v>2.4706299999999999</v>
      </c>
      <c r="J13">
        <v>0.71600799999999998</v>
      </c>
      <c r="K13" s="7">
        <f t="shared" si="0"/>
        <v>2.3666915749647228</v>
      </c>
      <c r="L13" s="7">
        <f t="shared" si="1"/>
        <v>2.8400245859895299</v>
      </c>
      <c r="M13" s="7">
        <f t="shared" si="2"/>
        <v>2.5722908181160231</v>
      </c>
      <c r="N13" s="7">
        <f t="shared" si="3"/>
        <v>7.7790069790702763</v>
      </c>
      <c r="O13" s="4">
        <f t="shared" si="4"/>
        <v>1.5558013958140552E-2</v>
      </c>
    </row>
    <row r="14" spans="1:15" x14ac:dyDescent="0.3">
      <c r="C14">
        <v>9</v>
      </c>
      <c r="D14">
        <v>0</v>
      </c>
      <c r="E14">
        <v>2.62548</v>
      </c>
      <c r="F14">
        <v>0.75104199999999999</v>
      </c>
      <c r="G14">
        <v>3.1506699999999999</v>
      </c>
      <c r="H14">
        <v>0.90140500000000001</v>
      </c>
      <c r="I14">
        <v>2.8506100000000001</v>
      </c>
      <c r="J14">
        <v>0.82622099999999998</v>
      </c>
      <c r="K14" s="7">
        <f t="shared" si="0"/>
        <v>2.7307891379899694</v>
      </c>
      <c r="L14" s="7">
        <f t="shared" si="1"/>
        <v>3.2770798621524313</v>
      </c>
      <c r="M14" s="7">
        <f t="shared" si="2"/>
        <v>2.9679316893993706</v>
      </c>
      <c r="N14" s="7">
        <f t="shared" si="3"/>
        <v>8.9758006895417708</v>
      </c>
      <c r="O14" s="4">
        <f t="shared" si="4"/>
        <v>1.795160137908354E-2</v>
      </c>
    </row>
    <row r="15" spans="1:15" x14ac:dyDescent="0.3">
      <c r="C15">
        <v>10</v>
      </c>
      <c r="D15">
        <v>0</v>
      </c>
      <c r="E15">
        <v>2.8004799999999999</v>
      </c>
      <c r="F15">
        <v>0.80114099999999999</v>
      </c>
      <c r="G15">
        <v>3.36083</v>
      </c>
      <c r="H15">
        <v>0.96159700000000004</v>
      </c>
      <c r="I15">
        <v>3.0403799999999999</v>
      </c>
      <c r="J15">
        <v>0.88127699999999998</v>
      </c>
      <c r="K15" s="7">
        <f t="shared" si="0"/>
        <v>2.9128191039405449</v>
      </c>
      <c r="L15" s="7">
        <f t="shared" si="1"/>
        <v>3.4956897859090703</v>
      </c>
      <c r="M15" s="7">
        <f t="shared" si="2"/>
        <v>3.1655267642414584</v>
      </c>
      <c r="N15" s="7">
        <f t="shared" si="3"/>
        <v>9.5740356540910732</v>
      </c>
      <c r="O15" s="4">
        <f t="shared" si="4"/>
        <v>1.9148071308182146E-2</v>
      </c>
    </row>
    <row r="16" spans="1:15" x14ac:dyDescent="0.3">
      <c r="C16">
        <v>11</v>
      </c>
      <c r="D16">
        <v>0</v>
      </c>
      <c r="E16">
        <v>2.9756300000000002</v>
      </c>
      <c r="F16">
        <v>0.85128800000000004</v>
      </c>
      <c r="G16">
        <v>3.5708500000000001</v>
      </c>
      <c r="H16">
        <v>1.0217400000000001</v>
      </c>
      <c r="I16">
        <v>3.2307999999999999</v>
      </c>
      <c r="J16">
        <v>0.93652400000000002</v>
      </c>
      <c r="K16" s="7">
        <f t="shared" si="0"/>
        <v>3.0950064872054797</v>
      </c>
      <c r="L16" s="7">
        <f t="shared" si="1"/>
        <v>3.7141516326208333</v>
      </c>
      <c r="M16" s="7">
        <f t="shared" si="2"/>
        <v>3.3637993166323104</v>
      </c>
      <c r="N16" s="7">
        <f t="shared" si="3"/>
        <v>10.172957436458622</v>
      </c>
      <c r="O16" s="4">
        <f t="shared" si="4"/>
        <v>2.0345914872917245E-2</v>
      </c>
    </row>
    <row r="17" spans="3:24" x14ac:dyDescent="0.3">
      <c r="C17">
        <v>12</v>
      </c>
      <c r="D17">
        <v>0</v>
      </c>
      <c r="E17">
        <v>3.1506799999999999</v>
      </c>
      <c r="F17">
        <v>0.90142199999999995</v>
      </c>
      <c r="G17">
        <v>3.78098</v>
      </c>
      <c r="H17">
        <v>1.0819399999999999</v>
      </c>
      <c r="I17">
        <v>3.4207800000000002</v>
      </c>
      <c r="J17">
        <v>0.99166200000000004</v>
      </c>
      <c r="K17" s="7">
        <f t="shared" si="0"/>
        <v>3.2770941525204913</v>
      </c>
      <c r="L17" s="7">
        <f t="shared" si="1"/>
        <v>3.9327349165688754</v>
      </c>
      <c r="M17" s="7">
        <f t="shared" si="2"/>
        <v>3.5616189199076311</v>
      </c>
      <c r="N17" s="7">
        <f t="shared" si="3"/>
        <v>10.771447988996997</v>
      </c>
      <c r="O17" s="4">
        <f t="shared" si="4"/>
        <v>2.1542895977993994E-2</v>
      </c>
    </row>
    <row r="18" spans="3:24" x14ac:dyDescent="0.3">
      <c r="C18">
        <v>13</v>
      </c>
      <c r="D18">
        <v>0</v>
      </c>
      <c r="E18">
        <v>2.9756200000000002</v>
      </c>
      <c r="F18">
        <v>0.85128599999999999</v>
      </c>
      <c r="G18">
        <v>3.5708500000000001</v>
      </c>
      <c r="H18">
        <v>1.0217400000000001</v>
      </c>
      <c r="I18">
        <v>3.2307800000000002</v>
      </c>
      <c r="J18">
        <v>0.93652100000000005</v>
      </c>
      <c r="K18" s="7">
        <f t="shared" si="0"/>
        <v>3.094996322808155</v>
      </c>
      <c r="L18" s="7">
        <f t="shared" si="1"/>
        <v>3.7141516326208333</v>
      </c>
      <c r="M18" s="7">
        <f t="shared" si="2"/>
        <v>3.3637792721641238</v>
      </c>
      <c r="N18" s="7">
        <f t="shared" si="3"/>
        <v>10.172927227593112</v>
      </c>
      <c r="O18" s="4">
        <f t="shared" si="4"/>
        <v>2.0345854455186226E-2</v>
      </c>
    </row>
    <row r="19" spans="3:24" x14ac:dyDescent="0.3">
      <c r="C19">
        <v>14</v>
      </c>
      <c r="D19">
        <v>0</v>
      </c>
      <c r="E19">
        <v>2.8005399999999998</v>
      </c>
      <c r="F19">
        <v>0.80115400000000003</v>
      </c>
      <c r="G19">
        <v>3.36076</v>
      </c>
      <c r="H19">
        <v>0.96156299999999995</v>
      </c>
      <c r="I19">
        <v>3.0406900000000001</v>
      </c>
      <c r="J19">
        <v>0.881359</v>
      </c>
      <c r="K19" s="7">
        <f t="shared" si="0"/>
        <v>2.9128803654314401</v>
      </c>
      <c r="L19" s="7">
        <f t="shared" si="1"/>
        <v>3.4956131337104508</v>
      </c>
      <c r="M19" s="7">
        <f t="shared" si="2"/>
        <v>3.1658473372828642</v>
      </c>
      <c r="N19" s="7">
        <f t="shared" si="3"/>
        <v>9.5743408364247546</v>
      </c>
      <c r="O19" s="4">
        <f t="shared" si="4"/>
        <v>1.9148681672849509E-2</v>
      </c>
    </row>
    <row r="20" spans="3:24" x14ac:dyDescent="0.3">
      <c r="C20">
        <v>15</v>
      </c>
      <c r="D20">
        <v>0</v>
      </c>
      <c r="E20">
        <v>2.8005399999999998</v>
      </c>
      <c r="F20">
        <v>0.80115400000000003</v>
      </c>
      <c r="G20">
        <v>3.36076</v>
      </c>
      <c r="H20">
        <v>0.96156399999999997</v>
      </c>
      <c r="I20">
        <v>3.0406499999999999</v>
      </c>
      <c r="J20">
        <v>0.88134800000000002</v>
      </c>
      <c r="K20" s="7">
        <f t="shared" si="0"/>
        <v>2.9128803654314401</v>
      </c>
      <c r="L20" s="7">
        <f t="shared" si="1"/>
        <v>3.4956134087876478</v>
      </c>
      <c r="M20" s="7">
        <f t="shared" si="2"/>
        <v>3.1658058562716698</v>
      </c>
      <c r="N20" s="7">
        <f t="shared" si="3"/>
        <v>9.5742996304907582</v>
      </c>
      <c r="O20" s="4">
        <f t="shared" si="4"/>
        <v>1.9148599260981516E-2</v>
      </c>
    </row>
    <row r="21" spans="3:24" x14ac:dyDescent="0.3">
      <c r="C21">
        <v>16</v>
      </c>
      <c r="D21">
        <v>0</v>
      </c>
      <c r="E21">
        <v>2.9756100000000001</v>
      </c>
      <c r="F21">
        <v>0.85128400000000004</v>
      </c>
      <c r="G21">
        <v>3.5708700000000002</v>
      </c>
      <c r="H21">
        <v>1.0217499999999999</v>
      </c>
      <c r="I21">
        <v>3.2306900000000001</v>
      </c>
      <c r="J21">
        <v>0.93649400000000005</v>
      </c>
      <c r="K21" s="7">
        <f t="shared" si="0"/>
        <v>3.0949861584110518</v>
      </c>
      <c r="L21" s="7">
        <f t="shared" si="1"/>
        <v>3.7141736119088455</v>
      </c>
      <c r="M21" s="7">
        <f t="shared" si="2"/>
        <v>3.3636853134822227</v>
      </c>
      <c r="N21" s="7">
        <f t="shared" si="3"/>
        <v>10.17284508380212</v>
      </c>
      <c r="O21" s="4">
        <f t="shared" si="4"/>
        <v>2.0345690167604239E-2</v>
      </c>
    </row>
    <row r="22" spans="3:24" x14ac:dyDescent="0.3">
      <c r="C22">
        <v>17</v>
      </c>
      <c r="D22">
        <v>0</v>
      </c>
      <c r="E22">
        <v>3.1506799999999999</v>
      </c>
      <c r="F22">
        <v>0.90142199999999995</v>
      </c>
      <c r="G22">
        <v>3.78098</v>
      </c>
      <c r="H22">
        <v>1.0819399999999999</v>
      </c>
      <c r="I22">
        <v>3.4207800000000002</v>
      </c>
      <c r="J22">
        <v>0.99166200000000004</v>
      </c>
      <c r="K22" s="7">
        <f t="shared" si="0"/>
        <v>3.2770941525204913</v>
      </c>
      <c r="L22" s="7">
        <f t="shared" si="1"/>
        <v>3.9327349165688754</v>
      </c>
      <c r="M22" s="7">
        <f t="shared" si="2"/>
        <v>3.5616189199076311</v>
      </c>
      <c r="N22" s="7">
        <f t="shared" si="3"/>
        <v>10.771447988996997</v>
      </c>
      <c r="O22" s="4">
        <f t="shared" si="4"/>
        <v>2.1542895977993994E-2</v>
      </c>
    </row>
    <row r="23" spans="3:24" x14ac:dyDescent="0.3">
      <c r="C23">
        <v>18</v>
      </c>
      <c r="D23">
        <v>0</v>
      </c>
      <c r="E23">
        <v>3.3257500000000002</v>
      </c>
      <c r="F23">
        <v>0.95156700000000005</v>
      </c>
      <c r="G23">
        <v>3.9910899999999998</v>
      </c>
      <c r="H23">
        <v>1.1421399999999999</v>
      </c>
      <c r="I23">
        <v>3.6109900000000001</v>
      </c>
      <c r="J23">
        <v>1.0468599999999999</v>
      </c>
      <c r="K23" s="7">
        <f t="shared" si="0"/>
        <v>3.4592040729030433</v>
      </c>
      <c r="L23" s="7">
        <f t="shared" si="1"/>
        <v>4.1512989735382826</v>
      </c>
      <c r="M23" s="7">
        <f t="shared" si="2"/>
        <v>3.7596761349483283</v>
      </c>
      <c r="N23" s="7">
        <f t="shared" si="3"/>
        <v>11.370179181389654</v>
      </c>
      <c r="O23" s="4">
        <f t="shared" si="4"/>
        <v>2.2740358362779309E-2</v>
      </c>
    </row>
    <row r="24" spans="3:24" x14ac:dyDescent="0.3">
      <c r="C24" s="12">
        <v>19</v>
      </c>
      <c r="D24" s="12">
        <v>0</v>
      </c>
      <c r="E24" s="12">
        <v>3.5009100000000002</v>
      </c>
      <c r="F24" s="12">
        <v>1.00173</v>
      </c>
      <c r="G24" s="12">
        <v>4.2011500000000002</v>
      </c>
      <c r="H24" s="12">
        <v>1.2023200000000001</v>
      </c>
      <c r="I24" s="12">
        <v>3.80105</v>
      </c>
      <c r="J24" s="12">
        <v>1.1020399999999999</v>
      </c>
      <c r="K24" s="13">
        <f t="shared" si="0"/>
        <v>3.6414054733028567</v>
      </c>
      <c r="L24" s="13">
        <f t="shared" si="1"/>
        <v>4.3698094586491987</v>
      </c>
      <c r="M24" s="13">
        <f t="shared" si="2"/>
        <v>3.9575842712568989</v>
      </c>
      <c r="N24" s="13">
        <f t="shared" si="3"/>
        <v>11.968799203208954</v>
      </c>
      <c r="O24" s="14">
        <f t="shared" si="4"/>
        <v>2.3937598406417907E-2</v>
      </c>
    </row>
    <row r="25" spans="3:24" x14ac:dyDescent="0.3">
      <c r="C25">
        <v>20</v>
      </c>
      <c r="D25">
        <v>0</v>
      </c>
      <c r="E25">
        <v>3.15069</v>
      </c>
      <c r="F25">
        <v>0.90140699999999996</v>
      </c>
      <c r="G25">
        <v>3.7809300000000001</v>
      </c>
      <c r="H25">
        <v>1.0819099999999999</v>
      </c>
      <c r="I25">
        <v>3.42096</v>
      </c>
      <c r="J25">
        <v>0.99169700000000005</v>
      </c>
      <c r="K25" s="7">
        <f t="shared" si="0"/>
        <v>3.277099640802672</v>
      </c>
      <c r="L25" s="7">
        <f t="shared" si="1"/>
        <v>3.9326785926388643</v>
      </c>
      <c r="M25" s="7">
        <f t="shared" si="2"/>
        <v>3.5618015471680899</v>
      </c>
      <c r="N25" s="7">
        <f t="shared" si="3"/>
        <v>10.771579780609626</v>
      </c>
      <c r="O25" s="4">
        <f t="shared" si="4"/>
        <v>2.1543159561219251E-2</v>
      </c>
    </row>
    <row r="26" spans="3:24" x14ac:dyDescent="0.3">
      <c r="C26">
        <v>21</v>
      </c>
      <c r="D26">
        <v>0</v>
      </c>
      <c r="E26">
        <v>2.8005300000000002</v>
      </c>
      <c r="F26">
        <v>0.80113400000000001</v>
      </c>
      <c r="G26">
        <v>3.3607300000000002</v>
      </c>
      <c r="H26">
        <v>0.96155100000000004</v>
      </c>
      <c r="I26">
        <v>3.0407500000000001</v>
      </c>
      <c r="J26">
        <v>0.88135699999999995</v>
      </c>
      <c r="K26" s="7">
        <f t="shared" si="0"/>
        <v>2.9128652503773673</v>
      </c>
      <c r="L26" s="7">
        <f t="shared" si="1"/>
        <v>3.4955809901218142</v>
      </c>
      <c r="M26" s="7">
        <f t="shared" si="2"/>
        <v>3.1659044085298911</v>
      </c>
      <c r="N26" s="7">
        <f t="shared" si="3"/>
        <v>9.5743506490290713</v>
      </c>
      <c r="O26" s="4">
        <f t="shared" si="4"/>
        <v>1.9148701298058141E-2</v>
      </c>
    </row>
    <row r="27" spans="3:24" x14ac:dyDescent="0.3">
      <c r="C27">
        <v>22</v>
      </c>
      <c r="D27">
        <v>0</v>
      </c>
      <c r="E27">
        <v>2.4503300000000001</v>
      </c>
      <c r="F27">
        <v>0.700901</v>
      </c>
      <c r="G27">
        <v>2.9406599999999998</v>
      </c>
      <c r="H27">
        <v>0.84124699999999997</v>
      </c>
      <c r="I27">
        <v>2.66025</v>
      </c>
      <c r="J27">
        <v>0.77099499999999999</v>
      </c>
      <c r="K27" s="7">
        <f t="shared" si="0"/>
        <v>2.5486034059266656</v>
      </c>
      <c r="L27" s="7">
        <f t="shared" si="1"/>
        <v>3.0586235058615827</v>
      </c>
      <c r="M27" s="7">
        <f t="shared" si="2"/>
        <v>2.7697226129208317</v>
      </c>
      <c r="N27" s="7">
        <f t="shared" si="3"/>
        <v>8.3769495247090795</v>
      </c>
      <c r="O27" s="4">
        <f t="shared" si="4"/>
        <v>1.675389904941816E-2</v>
      </c>
    </row>
    <row r="28" spans="3:24" x14ac:dyDescent="0.3">
      <c r="C28">
        <v>23</v>
      </c>
      <c r="D28">
        <v>0</v>
      </c>
      <c r="E28">
        <v>2.1002399999999999</v>
      </c>
      <c r="F28">
        <v>0.60070800000000002</v>
      </c>
      <c r="G28">
        <v>2.5204399999999998</v>
      </c>
      <c r="H28">
        <v>0.72095699999999996</v>
      </c>
      <c r="I28">
        <v>2.2802099999999998</v>
      </c>
      <c r="J28">
        <v>0.66078300000000001</v>
      </c>
      <c r="K28" s="7">
        <f t="shared" si="0"/>
        <v>2.1844583216129347</v>
      </c>
      <c r="L28" s="7">
        <f t="shared" si="1"/>
        <v>2.6215256606504922</v>
      </c>
      <c r="M28" s="7">
        <f t="shared" si="2"/>
        <v>2.3740243927114562</v>
      </c>
      <c r="N28" s="7">
        <f t="shared" si="3"/>
        <v>7.180008374974884</v>
      </c>
      <c r="O28" s="4">
        <f t="shared" si="4"/>
        <v>1.4360016749949769E-2</v>
      </c>
    </row>
    <row r="29" spans="3:24" x14ac:dyDescent="0.3">
      <c r="C29">
        <v>24</v>
      </c>
      <c r="D29">
        <v>0</v>
      </c>
      <c r="E29">
        <v>1.5751500000000001</v>
      </c>
      <c r="F29">
        <v>0.45047700000000002</v>
      </c>
      <c r="G29">
        <v>1.89025</v>
      </c>
      <c r="H29">
        <v>0.54061700000000001</v>
      </c>
      <c r="I29">
        <v>1.7101299999999999</v>
      </c>
      <c r="J29">
        <v>0.49552099999999999</v>
      </c>
      <c r="K29" s="7">
        <f t="shared" si="0"/>
        <v>1.6383000488399555</v>
      </c>
      <c r="L29" s="7">
        <f t="shared" si="1"/>
        <v>1.9660396240129545</v>
      </c>
      <c r="M29" s="7">
        <f t="shared" si="2"/>
        <v>1.7804734421891835</v>
      </c>
      <c r="N29" s="7">
        <f t="shared" si="3"/>
        <v>5.3848131150420935</v>
      </c>
      <c r="O29" s="4">
        <f t="shared" si="4"/>
        <v>1.0769626230084187E-2</v>
      </c>
    </row>
    <row r="30" spans="3:24" x14ac:dyDescent="0.3">
      <c r="N30" t="s">
        <v>40</v>
      </c>
      <c r="O30" s="15">
        <f>AVERAGE(O6:O29)</f>
        <v>1.5857205133294836E-2</v>
      </c>
    </row>
    <row r="32" spans="3:24" x14ac:dyDescent="0.3">
      <c r="C32" s="1" t="s">
        <v>13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R32" s="1" t="s">
        <v>18</v>
      </c>
      <c r="S32" s="1"/>
      <c r="T32" s="1"/>
      <c r="U32" s="1"/>
      <c r="V32" s="1"/>
      <c r="W32" s="1"/>
      <c r="X32" s="1"/>
    </row>
    <row r="34" spans="3:24" x14ac:dyDescent="0.3">
      <c r="C34" t="s">
        <v>0</v>
      </c>
      <c r="D34" t="s">
        <v>1</v>
      </c>
      <c r="E34" t="s">
        <v>9</v>
      </c>
      <c r="F34" t="s">
        <v>10</v>
      </c>
      <c r="G34" t="s">
        <v>14</v>
      </c>
      <c r="H34" t="s">
        <v>15</v>
      </c>
      <c r="I34" t="s">
        <v>16</v>
      </c>
      <c r="J34" t="s">
        <v>17</v>
      </c>
      <c r="K34" s="7" t="s">
        <v>22</v>
      </c>
      <c r="L34" s="7" t="s">
        <v>23</v>
      </c>
      <c r="M34" s="7" t="s">
        <v>24</v>
      </c>
      <c r="N34" s="3" t="s">
        <v>25</v>
      </c>
      <c r="R34" t="s">
        <v>0</v>
      </c>
      <c r="S34" t="s">
        <v>1</v>
      </c>
      <c r="T34" s="2" t="s">
        <v>9</v>
      </c>
      <c r="U34" s="2" t="s">
        <v>10</v>
      </c>
      <c r="V34" t="s">
        <v>11</v>
      </c>
      <c r="W34" t="s">
        <v>12</v>
      </c>
      <c r="X34" s="3" t="s">
        <v>21</v>
      </c>
    </row>
    <row r="35" spans="3:24" x14ac:dyDescent="0.3">
      <c r="C35">
        <v>1</v>
      </c>
      <c r="D35">
        <v>0</v>
      </c>
      <c r="E35">
        <v>2431.34</v>
      </c>
      <c r="F35">
        <v>-0.833843</v>
      </c>
      <c r="G35">
        <v>2436.08</v>
      </c>
      <c r="H35">
        <v>-120.64</v>
      </c>
      <c r="I35">
        <v>2418.83</v>
      </c>
      <c r="J35">
        <v>119.012</v>
      </c>
      <c r="K35" s="7">
        <f t="shared" ref="K35:K58" si="5">E35/2401.77</f>
        <v>1.0123117534151898</v>
      </c>
      <c r="L35" s="7">
        <f t="shared" ref="L35:L58" si="6">G35/2401.77</f>
        <v>1.0142852979261128</v>
      </c>
      <c r="M35" s="7">
        <f t="shared" ref="M35:M58" si="7">I35/2401.77</f>
        <v>1.0071030948009176</v>
      </c>
      <c r="N35" s="3">
        <f>AVERAGE(K35,L35,M35)</f>
        <v>1.0112333820474066</v>
      </c>
      <c r="R35">
        <v>1</v>
      </c>
      <c r="S35">
        <v>0</v>
      </c>
      <c r="T35">
        <v>2411.71</v>
      </c>
      <c r="U35">
        <v>118.01600000000001</v>
      </c>
      <c r="V35">
        <v>39.075200000000002</v>
      </c>
      <c r="W35">
        <v>-11.364000000000001</v>
      </c>
      <c r="X35" s="3">
        <f t="shared" ref="X35:X58" si="8">T35/2401.77</f>
        <v>1.0041386144385183</v>
      </c>
    </row>
    <row r="36" spans="3:24" x14ac:dyDescent="0.3">
      <c r="C36">
        <v>2</v>
      </c>
      <c r="D36">
        <v>0</v>
      </c>
      <c r="E36">
        <v>2436.2199999999998</v>
      </c>
      <c r="F36">
        <v>-0.71618000000000004</v>
      </c>
      <c r="G36">
        <v>2437.52</v>
      </c>
      <c r="H36">
        <v>-120.571</v>
      </c>
      <c r="I36">
        <v>2426.3200000000002</v>
      </c>
      <c r="J36">
        <v>119.108</v>
      </c>
      <c r="K36" s="7">
        <f t="shared" si="5"/>
        <v>1.0143435882703173</v>
      </c>
      <c r="L36" s="7">
        <f t="shared" si="6"/>
        <v>1.0148848557522161</v>
      </c>
      <c r="M36" s="7">
        <f t="shared" si="7"/>
        <v>1.0102216282158576</v>
      </c>
      <c r="N36" s="3">
        <f t="shared" ref="N36:N58" si="9">AVERAGE(K36,L36,M36)</f>
        <v>1.0131500240794635</v>
      </c>
      <c r="R36">
        <v>2</v>
      </c>
      <c r="S36">
        <v>0</v>
      </c>
      <c r="T36">
        <v>2426.73</v>
      </c>
      <c r="U36">
        <v>118.19199999999999</v>
      </c>
      <c r="V36">
        <v>38.522100000000002</v>
      </c>
      <c r="W36">
        <v>-5.2878299999999996</v>
      </c>
      <c r="X36" s="3">
        <f t="shared" si="8"/>
        <v>1.0103923356524562</v>
      </c>
    </row>
    <row r="37" spans="3:24" x14ac:dyDescent="0.3">
      <c r="C37">
        <v>3</v>
      </c>
      <c r="D37">
        <v>0</v>
      </c>
      <c r="E37">
        <v>2441.04</v>
      </c>
      <c r="F37">
        <v>-0.59891499999999998</v>
      </c>
      <c r="G37">
        <v>2438.9499999999998</v>
      </c>
      <c r="H37">
        <v>-120.503</v>
      </c>
      <c r="I37">
        <v>2433.75</v>
      </c>
      <c r="J37">
        <v>119.20399999999999</v>
      </c>
      <c r="K37" s="7">
        <f t="shared" si="5"/>
        <v>1.0163504415493574</v>
      </c>
      <c r="L37" s="7">
        <f t="shared" si="6"/>
        <v>1.0154802499823046</v>
      </c>
      <c r="M37" s="7">
        <f t="shared" si="7"/>
        <v>1.0133151800547096</v>
      </c>
      <c r="N37" s="3">
        <f t="shared" si="9"/>
        <v>1.0150486238621239</v>
      </c>
      <c r="R37">
        <v>3</v>
      </c>
      <c r="S37">
        <v>0</v>
      </c>
      <c r="T37">
        <v>2441.63</v>
      </c>
      <c r="U37">
        <v>118.367</v>
      </c>
      <c r="V37">
        <v>38.385100000000001</v>
      </c>
      <c r="W37">
        <v>0.89277300000000004</v>
      </c>
      <c r="X37" s="3">
        <f t="shared" si="8"/>
        <v>1.0165960937142191</v>
      </c>
    </row>
    <row r="38" spans="3:24" x14ac:dyDescent="0.3">
      <c r="C38">
        <v>4</v>
      </c>
      <c r="D38">
        <v>0</v>
      </c>
      <c r="E38">
        <v>2441.04</v>
      </c>
      <c r="F38">
        <v>-0.59890900000000002</v>
      </c>
      <c r="G38">
        <v>2438.9499999999998</v>
      </c>
      <c r="H38">
        <v>-120.503</v>
      </c>
      <c r="I38">
        <v>2433.75</v>
      </c>
      <c r="J38">
        <v>119.20399999999999</v>
      </c>
      <c r="K38" s="7">
        <f t="shared" si="5"/>
        <v>1.0163504415493574</v>
      </c>
      <c r="L38" s="7">
        <f t="shared" si="6"/>
        <v>1.0154802499823046</v>
      </c>
      <c r="M38" s="7">
        <f t="shared" si="7"/>
        <v>1.0133151800547096</v>
      </c>
      <c r="N38" s="3">
        <f t="shared" si="9"/>
        <v>1.0150486238621239</v>
      </c>
      <c r="R38">
        <v>4</v>
      </c>
      <c r="S38">
        <v>0</v>
      </c>
      <c r="T38">
        <v>2441.64</v>
      </c>
      <c r="U38">
        <v>118.367</v>
      </c>
      <c r="V38">
        <v>38.384999999999998</v>
      </c>
      <c r="W38">
        <v>0.89337500000000003</v>
      </c>
      <c r="X38" s="3">
        <f t="shared" si="8"/>
        <v>1.0166002573102337</v>
      </c>
    </row>
    <row r="39" spans="3:24" x14ac:dyDescent="0.3">
      <c r="C39">
        <v>5</v>
      </c>
      <c r="D39">
        <v>0</v>
      </c>
      <c r="E39">
        <v>2436.2199999999998</v>
      </c>
      <c r="F39">
        <v>-0.71616000000000002</v>
      </c>
      <c r="G39">
        <v>2437.52</v>
      </c>
      <c r="H39">
        <v>-120.571</v>
      </c>
      <c r="I39">
        <v>2426.3200000000002</v>
      </c>
      <c r="J39">
        <v>119.108</v>
      </c>
      <c r="K39" s="7">
        <f t="shared" si="5"/>
        <v>1.0143435882703173</v>
      </c>
      <c r="L39" s="7">
        <f t="shared" si="6"/>
        <v>1.0148848557522161</v>
      </c>
      <c r="M39" s="7">
        <f t="shared" si="7"/>
        <v>1.0102216282158576</v>
      </c>
      <c r="N39" s="3">
        <f t="shared" si="9"/>
        <v>1.0131500240794635</v>
      </c>
      <c r="R39">
        <v>5</v>
      </c>
      <c r="S39">
        <v>0</v>
      </c>
      <c r="T39">
        <v>2426.73</v>
      </c>
      <c r="U39">
        <v>118.19199999999999</v>
      </c>
      <c r="V39">
        <v>38.521900000000002</v>
      </c>
      <c r="W39">
        <v>-5.2864000000000004</v>
      </c>
      <c r="X39" s="3">
        <f t="shared" si="8"/>
        <v>1.0103923356524562</v>
      </c>
    </row>
    <row r="40" spans="3:24" x14ac:dyDescent="0.3">
      <c r="C40">
        <v>6</v>
      </c>
      <c r="D40">
        <v>0</v>
      </c>
      <c r="E40">
        <v>2426.34</v>
      </c>
      <c r="F40">
        <v>-0.94674499999999995</v>
      </c>
      <c r="G40">
        <v>2434.5500000000002</v>
      </c>
      <c r="H40">
        <v>-120.712</v>
      </c>
      <c r="I40">
        <v>2426.81</v>
      </c>
      <c r="J40">
        <v>118.923</v>
      </c>
      <c r="K40" s="7">
        <f t="shared" si="5"/>
        <v>1.0102299554078868</v>
      </c>
      <c r="L40" s="7">
        <f t="shared" si="6"/>
        <v>1.0136482677358782</v>
      </c>
      <c r="M40" s="7">
        <f t="shared" si="7"/>
        <v>1.0104256444205733</v>
      </c>
      <c r="N40" s="3">
        <f t="shared" si="9"/>
        <v>1.0114346225214461</v>
      </c>
      <c r="R40">
        <v>6</v>
      </c>
      <c r="S40">
        <v>0</v>
      </c>
      <c r="T40">
        <v>2412.66</v>
      </c>
      <c r="U40">
        <v>117.85299999999999</v>
      </c>
      <c r="V40">
        <v>40.2254</v>
      </c>
      <c r="W40">
        <v>-16.926300000000001</v>
      </c>
      <c r="X40" s="3">
        <f t="shared" si="8"/>
        <v>1.0045341560599057</v>
      </c>
    </row>
    <row r="41" spans="3:24" x14ac:dyDescent="0.3">
      <c r="C41">
        <v>7</v>
      </c>
      <c r="D41">
        <v>0</v>
      </c>
      <c r="E41">
        <v>2431.61</v>
      </c>
      <c r="F41">
        <v>-1.17178</v>
      </c>
      <c r="G41">
        <v>2446.88</v>
      </c>
      <c r="H41">
        <v>-120.845</v>
      </c>
      <c r="I41">
        <v>2427.09</v>
      </c>
      <c r="J41">
        <v>118.74299999999999</v>
      </c>
      <c r="K41" s="7">
        <f t="shared" si="5"/>
        <v>1.012424170507584</v>
      </c>
      <c r="L41" s="7">
        <f t="shared" si="6"/>
        <v>1.0187819816218873</v>
      </c>
      <c r="M41" s="7">
        <f t="shared" si="7"/>
        <v>1.0105422251089822</v>
      </c>
      <c r="N41" s="3">
        <f t="shared" si="9"/>
        <v>1.0139161257461511</v>
      </c>
      <c r="R41">
        <v>7</v>
      </c>
      <c r="S41">
        <v>0</v>
      </c>
      <c r="T41">
        <v>2398.3000000000002</v>
      </c>
      <c r="U41">
        <v>117.51900000000001</v>
      </c>
      <c r="V41">
        <v>43.3352</v>
      </c>
      <c r="W41">
        <v>-27.297699999999999</v>
      </c>
      <c r="X41" s="3">
        <f t="shared" si="8"/>
        <v>0.99855523218293185</v>
      </c>
    </row>
    <row r="42" spans="3:24" x14ac:dyDescent="0.3">
      <c r="C42">
        <v>8</v>
      </c>
      <c r="D42">
        <v>0</v>
      </c>
      <c r="E42">
        <v>2431.5700000000002</v>
      </c>
      <c r="F42">
        <v>-1.51122</v>
      </c>
      <c r="G42">
        <v>2457.7800000000002</v>
      </c>
      <c r="H42">
        <v>-121.044</v>
      </c>
      <c r="I42">
        <v>2419.46</v>
      </c>
      <c r="J42">
        <v>118.47199999999999</v>
      </c>
      <c r="K42" s="7">
        <f t="shared" si="5"/>
        <v>1.0124075161235258</v>
      </c>
      <c r="L42" s="7">
        <f t="shared" si="6"/>
        <v>1.0233203012778076</v>
      </c>
      <c r="M42" s="7">
        <f t="shared" si="7"/>
        <v>1.0073654013498379</v>
      </c>
      <c r="N42" s="3">
        <f t="shared" si="9"/>
        <v>1.0143644062503905</v>
      </c>
      <c r="R42">
        <v>8</v>
      </c>
      <c r="S42">
        <v>0</v>
      </c>
      <c r="T42">
        <v>2368.21</v>
      </c>
      <c r="U42">
        <v>117.01</v>
      </c>
      <c r="V42">
        <v>49.9833</v>
      </c>
      <c r="W42">
        <v>-40.094299999999997</v>
      </c>
      <c r="X42" s="3">
        <f t="shared" si="8"/>
        <v>0.98602697177498266</v>
      </c>
    </row>
    <row r="43" spans="3:24" x14ac:dyDescent="0.3">
      <c r="C43">
        <v>9</v>
      </c>
      <c r="D43">
        <v>0</v>
      </c>
      <c r="E43">
        <v>2436.48</v>
      </c>
      <c r="F43">
        <v>-1.72553</v>
      </c>
      <c r="G43">
        <v>2454.65</v>
      </c>
      <c r="H43">
        <v>-121.18300000000001</v>
      </c>
      <c r="I43">
        <v>2419.48</v>
      </c>
      <c r="J43">
        <v>118.295</v>
      </c>
      <c r="K43" s="7">
        <f t="shared" si="5"/>
        <v>1.014451841766697</v>
      </c>
      <c r="L43" s="7">
        <f t="shared" si="6"/>
        <v>1.0220170957252359</v>
      </c>
      <c r="M43" s="7">
        <f t="shared" si="7"/>
        <v>1.0073737285418671</v>
      </c>
      <c r="N43" s="3">
        <f t="shared" si="9"/>
        <v>1.0146142220112668</v>
      </c>
      <c r="R43">
        <v>9</v>
      </c>
      <c r="S43">
        <v>0</v>
      </c>
      <c r="T43">
        <v>2353.37</v>
      </c>
      <c r="U43">
        <v>116.672</v>
      </c>
      <c r="V43">
        <v>55.441600000000001</v>
      </c>
      <c r="W43">
        <v>-46.7087</v>
      </c>
      <c r="X43" s="3">
        <f t="shared" si="8"/>
        <v>0.97984819528930744</v>
      </c>
    </row>
    <row r="44" spans="3:24" x14ac:dyDescent="0.3">
      <c r="C44">
        <v>10</v>
      </c>
      <c r="D44">
        <v>0</v>
      </c>
      <c r="E44">
        <v>2431.16</v>
      </c>
      <c r="F44">
        <v>-1.8427199999999999</v>
      </c>
      <c r="G44">
        <v>2453.17</v>
      </c>
      <c r="H44">
        <v>-121.252</v>
      </c>
      <c r="I44">
        <v>2411.54</v>
      </c>
      <c r="J44">
        <v>118.202</v>
      </c>
      <c r="K44" s="7">
        <f t="shared" si="5"/>
        <v>1.0122368086869267</v>
      </c>
      <c r="L44" s="7">
        <f t="shared" si="6"/>
        <v>1.0214008835150743</v>
      </c>
      <c r="M44" s="7">
        <f t="shared" si="7"/>
        <v>1.00406783330627</v>
      </c>
      <c r="N44" s="3">
        <f t="shared" si="9"/>
        <v>1.0125685085027571</v>
      </c>
      <c r="R44">
        <v>10</v>
      </c>
      <c r="S44">
        <v>0</v>
      </c>
      <c r="T44">
        <v>2337.58</v>
      </c>
      <c r="U44">
        <v>116.49299999999999</v>
      </c>
      <c r="V44">
        <v>58.346400000000003</v>
      </c>
      <c r="W44">
        <v>-49.705599999999997</v>
      </c>
      <c r="X44" s="3">
        <f t="shared" si="8"/>
        <v>0.97327387718224478</v>
      </c>
    </row>
    <row r="45" spans="3:24" x14ac:dyDescent="0.3">
      <c r="C45">
        <v>11</v>
      </c>
      <c r="D45">
        <v>0</v>
      </c>
      <c r="E45">
        <v>2441.23</v>
      </c>
      <c r="F45">
        <v>-1.9410099999999999</v>
      </c>
      <c r="G45">
        <v>2467.02</v>
      </c>
      <c r="H45">
        <v>-121.31100000000001</v>
      </c>
      <c r="I45">
        <v>2419.2600000000002</v>
      </c>
      <c r="J45">
        <v>118.125</v>
      </c>
      <c r="K45" s="7">
        <f t="shared" si="5"/>
        <v>1.0164295498736349</v>
      </c>
      <c r="L45" s="7">
        <f t="shared" si="6"/>
        <v>1.0271674639953035</v>
      </c>
      <c r="M45" s="7">
        <f t="shared" si="7"/>
        <v>1.0072821294295458</v>
      </c>
      <c r="N45" s="3">
        <f t="shared" si="9"/>
        <v>1.016959714432828</v>
      </c>
      <c r="R45">
        <v>11</v>
      </c>
      <c r="S45">
        <v>0</v>
      </c>
      <c r="T45">
        <v>2338.2199999999998</v>
      </c>
      <c r="U45">
        <v>116.34399999999999</v>
      </c>
      <c r="V45">
        <v>61.445</v>
      </c>
      <c r="W45">
        <v>-52.1462</v>
      </c>
      <c r="X45" s="3">
        <f t="shared" si="8"/>
        <v>0.97354034732717942</v>
      </c>
    </row>
    <row r="46" spans="3:24" x14ac:dyDescent="0.3">
      <c r="C46">
        <v>12</v>
      </c>
      <c r="D46">
        <v>0</v>
      </c>
      <c r="E46">
        <v>2435.8200000000002</v>
      </c>
      <c r="F46">
        <v>-2.0580400000000001</v>
      </c>
      <c r="G46">
        <v>2465.54</v>
      </c>
      <c r="H46">
        <v>-121.38</v>
      </c>
      <c r="I46">
        <v>2411.21</v>
      </c>
      <c r="J46">
        <v>118.033</v>
      </c>
      <c r="K46" s="7">
        <f t="shared" si="5"/>
        <v>1.0141770444297331</v>
      </c>
      <c r="L46" s="7">
        <f t="shared" si="6"/>
        <v>1.0265512517851418</v>
      </c>
      <c r="M46" s="7">
        <f t="shared" si="7"/>
        <v>1.003930434637788</v>
      </c>
      <c r="N46" s="3">
        <f t="shared" si="9"/>
        <v>1.0148862436175543</v>
      </c>
      <c r="R46">
        <v>12</v>
      </c>
      <c r="S46">
        <v>0</v>
      </c>
      <c r="T46">
        <v>2322.2199999999998</v>
      </c>
      <c r="U46">
        <v>116.164</v>
      </c>
      <c r="V46">
        <v>64.578500000000005</v>
      </c>
      <c r="W46">
        <v>-54.643000000000001</v>
      </c>
      <c r="X46" s="3">
        <f t="shared" si="8"/>
        <v>0.96687859370381002</v>
      </c>
    </row>
    <row r="47" spans="3:24" x14ac:dyDescent="0.3">
      <c r="C47">
        <v>13</v>
      </c>
      <c r="D47">
        <v>0</v>
      </c>
      <c r="E47">
        <v>2441.23</v>
      </c>
      <c r="F47">
        <v>-1.9410000000000001</v>
      </c>
      <c r="G47">
        <v>2467.02</v>
      </c>
      <c r="H47">
        <v>-121.31100000000001</v>
      </c>
      <c r="I47">
        <v>2419.2600000000002</v>
      </c>
      <c r="J47">
        <v>118.125</v>
      </c>
      <c r="K47" s="7">
        <f t="shared" si="5"/>
        <v>1.0164295498736349</v>
      </c>
      <c r="L47" s="7">
        <f t="shared" si="6"/>
        <v>1.0271674639953035</v>
      </c>
      <c r="M47" s="7">
        <f t="shared" si="7"/>
        <v>1.0072821294295458</v>
      </c>
      <c r="N47" s="3">
        <f t="shared" si="9"/>
        <v>1.016959714432828</v>
      </c>
      <c r="R47">
        <v>13</v>
      </c>
      <c r="S47">
        <v>0</v>
      </c>
      <c r="T47">
        <v>2338.2199999999998</v>
      </c>
      <c r="U47">
        <v>116.34399999999999</v>
      </c>
      <c r="V47">
        <v>61.444800000000001</v>
      </c>
      <c r="W47">
        <v>-52.146000000000001</v>
      </c>
      <c r="X47" s="3">
        <f t="shared" si="8"/>
        <v>0.97354034732717942</v>
      </c>
    </row>
    <row r="48" spans="3:24" x14ac:dyDescent="0.3">
      <c r="C48">
        <v>14</v>
      </c>
      <c r="D48">
        <v>0</v>
      </c>
      <c r="E48">
        <v>2446.59</v>
      </c>
      <c r="F48">
        <v>-1.8243799999999999</v>
      </c>
      <c r="G48">
        <v>2468.4899999999998</v>
      </c>
      <c r="H48">
        <v>-121.242</v>
      </c>
      <c r="I48">
        <v>2427.25</v>
      </c>
      <c r="J48">
        <v>118.218</v>
      </c>
      <c r="K48" s="7">
        <f t="shared" si="5"/>
        <v>1.0186612373374637</v>
      </c>
      <c r="L48" s="7">
        <f t="shared" si="6"/>
        <v>1.0277795126094504</v>
      </c>
      <c r="M48" s="7">
        <f t="shared" si="7"/>
        <v>1.0106088426452158</v>
      </c>
      <c r="N48" s="3">
        <f t="shared" si="9"/>
        <v>1.0190165308640433</v>
      </c>
      <c r="R48">
        <v>14</v>
      </c>
      <c r="S48">
        <v>0</v>
      </c>
      <c r="T48">
        <v>2354.09</v>
      </c>
      <c r="U48">
        <v>116.523</v>
      </c>
      <c r="V48">
        <v>58.420200000000001</v>
      </c>
      <c r="W48">
        <v>-49.406700000000001</v>
      </c>
      <c r="X48" s="3">
        <f t="shared" si="8"/>
        <v>0.98014797420235911</v>
      </c>
    </row>
    <row r="49" spans="3:24" x14ac:dyDescent="0.3">
      <c r="C49">
        <v>15</v>
      </c>
      <c r="D49">
        <v>0</v>
      </c>
      <c r="E49">
        <v>2446.59</v>
      </c>
      <c r="F49">
        <v>-1.82436</v>
      </c>
      <c r="G49">
        <v>2468.4899999999998</v>
      </c>
      <c r="H49">
        <v>-121.24299999999999</v>
      </c>
      <c r="I49">
        <v>2427.25</v>
      </c>
      <c r="J49">
        <v>118.218</v>
      </c>
      <c r="K49" s="7">
        <f t="shared" si="5"/>
        <v>1.0186612373374637</v>
      </c>
      <c r="L49" s="7">
        <f t="shared" si="6"/>
        <v>1.0277795126094504</v>
      </c>
      <c r="M49" s="7">
        <f t="shared" si="7"/>
        <v>1.0106088426452158</v>
      </c>
      <c r="N49" s="3">
        <f t="shared" si="9"/>
        <v>1.0190165308640433</v>
      </c>
      <c r="R49">
        <v>15</v>
      </c>
      <c r="S49">
        <v>0</v>
      </c>
      <c r="T49">
        <v>2354.1</v>
      </c>
      <c r="U49">
        <v>116.523</v>
      </c>
      <c r="V49">
        <v>58.419499999999999</v>
      </c>
      <c r="W49">
        <v>-49.406100000000002</v>
      </c>
      <c r="X49" s="3">
        <f t="shared" si="8"/>
        <v>0.98015213779837362</v>
      </c>
    </row>
    <row r="50" spans="3:24" x14ac:dyDescent="0.3">
      <c r="C50">
        <v>16</v>
      </c>
      <c r="D50">
        <v>0</v>
      </c>
      <c r="E50">
        <v>2441.23</v>
      </c>
      <c r="F50">
        <v>-1.94095</v>
      </c>
      <c r="G50">
        <v>2467.0100000000002</v>
      </c>
      <c r="H50">
        <v>-121.31100000000001</v>
      </c>
      <c r="I50">
        <v>2419.27</v>
      </c>
      <c r="J50">
        <v>118.125</v>
      </c>
      <c r="K50" s="7">
        <f t="shared" si="5"/>
        <v>1.0164295498736349</v>
      </c>
      <c r="L50" s="7">
        <f t="shared" si="6"/>
        <v>1.027163300399289</v>
      </c>
      <c r="M50" s="7">
        <f t="shared" si="7"/>
        <v>1.0072862930255604</v>
      </c>
      <c r="N50" s="3">
        <f t="shared" si="9"/>
        <v>1.0169597144328282</v>
      </c>
      <c r="R50">
        <v>16</v>
      </c>
      <c r="S50">
        <v>0</v>
      </c>
      <c r="T50">
        <v>2338.23</v>
      </c>
      <c r="U50">
        <v>116.34399999999999</v>
      </c>
      <c r="V50">
        <v>61.443300000000001</v>
      </c>
      <c r="W50">
        <v>-52.1447</v>
      </c>
      <c r="X50" s="3">
        <f t="shared" si="8"/>
        <v>0.97354451092319416</v>
      </c>
    </row>
    <row r="51" spans="3:24" x14ac:dyDescent="0.3">
      <c r="C51">
        <v>17</v>
      </c>
      <c r="D51">
        <v>0</v>
      </c>
      <c r="E51">
        <v>2435.8200000000002</v>
      </c>
      <c r="F51">
        <v>-2.0580400000000001</v>
      </c>
      <c r="G51">
        <v>2465.54</v>
      </c>
      <c r="H51">
        <v>-121.38</v>
      </c>
      <c r="I51">
        <v>2411.21</v>
      </c>
      <c r="J51">
        <v>118.033</v>
      </c>
      <c r="K51" s="7">
        <f t="shared" si="5"/>
        <v>1.0141770444297331</v>
      </c>
      <c r="L51" s="7">
        <f t="shared" si="6"/>
        <v>1.0265512517851418</v>
      </c>
      <c r="M51" s="7">
        <f t="shared" si="7"/>
        <v>1.003930434637788</v>
      </c>
      <c r="N51" s="3">
        <f t="shared" si="9"/>
        <v>1.0148862436175543</v>
      </c>
      <c r="R51">
        <v>17</v>
      </c>
      <c r="S51">
        <v>0</v>
      </c>
      <c r="T51">
        <v>2322.2199999999998</v>
      </c>
      <c r="U51">
        <v>116.164</v>
      </c>
      <c r="V51">
        <v>64.578500000000005</v>
      </c>
      <c r="W51">
        <v>-54.643000000000001</v>
      </c>
      <c r="X51" s="3">
        <f t="shared" si="8"/>
        <v>0.96687859370381002</v>
      </c>
    </row>
    <row r="52" spans="3:24" x14ac:dyDescent="0.3">
      <c r="C52">
        <v>18</v>
      </c>
      <c r="D52">
        <v>0</v>
      </c>
      <c r="E52">
        <v>2430.1999999999998</v>
      </c>
      <c r="F52">
        <v>-2.16784</v>
      </c>
      <c r="G52">
        <v>2464</v>
      </c>
      <c r="H52">
        <v>-121.456</v>
      </c>
      <c r="I52">
        <v>2418.96</v>
      </c>
      <c r="J52">
        <v>117.958</v>
      </c>
      <c r="K52" s="7">
        <f t="shared" si="5"/>
        <v>1.0118371034695246</v>
      </c>
      <c r="L52" s="7">
        <f t="shared" si="6"/>
        <v>1.0259100579988925</v>
      </c>
      <c r="M52" s="7">
        <f t="shared" si="7"/>
        <v>1.0071572215491076</v>
      </c>
      <c r="N52" s="3">
        <f t="shared" si="9"/>
        <v>1.014968127672508</v>
      </c>
      <c r="R52">
        <v>18</v>
      </c>
      <c r="S52">
        <v>0</v>
      </c>
      <c r="T52">
        <v>2322.8000000000002</v>
      </c>
      <c r="U52">
        <v>116.01900000000001</v>
      </c>
      <c r="V52">
        <v>67.847700000000003</v>
      </c>
      <c r="W52">
        <v>-56.648699999999998</v>
      </c>
      <c r="X52" s="3">
        <f t="shared" si="8"/>
        <v>0.96712008227265733</v>
      </c>
    </row>
    <row r="53" spans="3:24" x14ac:dyDescent="0.3">
      <c r="C53" s="12">
        <v>19</v>
      </c>
      <c r="D53" s="12">
        <v>0</v>
      </c>
      <c r="E53" s="12">
        <v>2440.33</v>
      </c>
      <c r="F53" s="12">
        <v>-2.2705899999999999</v>
      </c>
      <c r="G53" s="12">
        <v>2477.9299999999998</v>
      </c>
      <c r="H53" s="12">
        <v>-121.50700000000001</v>
      </c>
      <c r="I53" s="12">
        <v>2410.7399999999998</v>
      </c>
      <c r="J53" s="12">
        <v>117.867</v>
      </c>
      <c r="K53" s="13">
        <f t="shared" si="5"/>
        <v>1.0160548262323204</v>
      </c>
      <c r="L53" s="13">
        <f t="shared" si="6"/>
        <v>1.0317099472472384</v>
      </c>
      <c r="M53" s="13">
        <f t="shared" si="7"/>
        <v>1.0037347456251013</v>
      </c>
      <c r="N53" s="13">
        <f>AVERAGE(K53,L53,M53)</f>
        <v>1.01716650636822</v>
      </c>
      <c r="R53" s="12">
        <v>19</v>
      </c>
      <c r="S53" s="12">
        <v>0</v>
      </c>
      <c r="T53" s="12">
        <v>2306.65</v>
      </c>
      <c r="U53" s="12">
        <v>115.83799999999999</v>
      </c>
      <c r="V53" s="12">
        <v>71.151200000000003</v>
      </c>
      <c r="W53" s="12">
        <v>-58.749099999999999</v>
      </c>
      <c r="X53" s="13">
        <f t="shared" si="8"/>
        <v>0.96039587470906873</v>
      </c>
    </row>
    <row r="54" spans="3:24" x14ac:dyDescent="0.3">
      <c r="C54">
        <v>20</v>
      </c>
      <c r="D54">
        <v>0</v>
      </c>
      <c r="E54">
        <v>2451.29</v>
      </c>
      <c r="F54">
        <v>-2.03742</v>
      </c>
      <c r="G54">
        <v>2480.88</v>
      </c>
      <c r="H54">
        <v>-121.369</v>
      </c>
      <c r="I54">
        <v>2427</v>
      </c>
      <c r="J54">
        <v>118.05</v>
      </c>
      <c r="K54" s="7">
        <f t="shared" si="5"/>
        <v>1.0206181274643285</v>
      </c>
      <c r="L54" s="7">
        <f t="shared" si="6"/>
        <v>1.0329382080715472</v>
      </c>
      <c r="M54" s="7">
        <f t="shared" si="7"/>
        <v>1.0105047527448507</v>
      </c>
      <c r="N54" s="3">
        <f t="shared" si="9"/>
        <v>1.0213536960935754</v>
      </c>
      <c r="R54">
        <v>20</v>
      </c>
      <c r="S54">
        <v>0</v>
      </c>
      <c r="T54">
        <v>2338.9</v>
      </c>
      <c r="U54">
        <v>116.19799999999999</v>
      </c>
      <c r="V54">
        <v>64.628699999999995</v>
      </c>
      <c r="W54">
        <v>-54.357999999999997</v>
      </c>
      <c r="X54" s="3">
        <f t="shared" si="8"/>
        <v>0.9738234718561728</v>
      </c>
    </row>
    <row r="55" spans="3:24" x14ac:dyDescent="0.3">
      <c r="C55">
        <v>21</v>
      </c>
      <c r="D55">
        <v>0</v>
      </c>
      <c r="E55">
        <v>2462.0100000000002</v>
      </c>
      <c r="F55">
        <v>-1.8062100000000001</v>
      </c>
      <c r="G55">
        <v>2483.8000000000002</v>
      </c>
      <c r="H55">
        <v>-121.233</v>
      </c>
      <c r="I55">
        <v>2442.96</v>
      </c>
      <c r="J55">
        <v>118.233</v>
      </c>
      <c r="K55" s="7">
        <f t="shared" si="5"/>
        <v>1.0250815023919859</v>
      </c>
      <c r="L55" s="7">
        <f t="shared" si="6"/>
        <v>1.0341539781078122</v>
      </c>
      <c r="M55" s="7">
        <f t="shared" si="7"/>
        <v>1.0171498519841617</v>
      </c>
      <c r="N55" s="3">
        <f t="shared" si="9"/>
        <v>1.0254617774946533</v>
      </c>
      <c r="R55">
        <v>21</v>
      </c>
      <c r="S55">
        <v>0</v>
      </c>
      <c r="T55">
        <v>2370.62</v>
      </c>
      <c r="U55">
        <v>116.553</v>
      </c>
      <c r="V55">
        <v>58.491999999999997</v>
      </c>
      <c r="W55">
        <v>-49.1053</v>
      </c>
      <c r="X55" s="3">
        <f t="shared" si="8"/>
        <v>0.98703039841450257</v>
      </c>
    </row>
    <row r="56" spans="3:24" x14ac:dyDescent="0.3">
      <c r="C56">
        <v>22</v>
      </c>
      <c r="D56">
        <v>0</v>
      </c>
      <c r="E56">
        <v>2457.1</v>
      </c>
      <c r="F56">
        <v>-1.5963000000000001</v>
      </c>
      <c r="G56">
        <v>2486.89</v>
      </c>
      <c r="H56">
        <v>-121.09699999999999</v>
      </c>
      <c r="I56">
        <v>2442.94</v>
      </c>
      <c r="J56">
        <v>118.40600000000001</v>
      </c>
      <c r="K56" s="7">
        <f t="shared" si="5"/>
        <v>1.0230371767488144</v>
      </c>
      <c r="L56" s="7">
        <f t="shared" si="6"/>
        <v>1.0354405292763253</v>
      </c>
      <c r="M56" s="7">
        <f t="shared" si="7"/>
        <v>1.0171415247921325</v>
      </c>
      <c r="N56" s="3">
        <f t="shared" si="9"/>
        <v>1.0252064102724241</v>
      </c>
      <c r="R56">
        <v>22</v>
      </c>
      <c r="S56">
        <v>0</v>
      </c>
      <c r="T56">
        <v>2385.41</v>
      </c>
      <c r="U56">
        <v>116.88500000000001</v>
      </c>
      <c r="V56">
        <v>52.773499999999999</v>
      </c>
      <c r="W56">
        <v>-43.078000000000003</v>
      </c>
      <c r="X56" s="3">
        <f t="shared" si="8"/>
        <v>0.99318835692010465</v>
      </c>
    </row>
    <row r="57" spans="3:24" x14ac:dyDescent="0.3">
      <c r="C57">
        <v>23</v>
      </c>
      <c r="D57">
        <v>0</v>
      </c>
      <c r="E57">
        <v>2452.06</v>
      </c>
      <c r="F57">
        <v>-1.37961</v>
      </c>
      <c r="G57">
        <v>2474.4899999999998</v>
      </c>
      <c r="H57">
        <v>-120.96899999999999</v>
      </c>
      <c r="I57">
        <v>2442.84</v>
      </c>
      <c r="J57">
        <v>118.578</v>
      </c>
      <c r="K57" s="7">
        <f t="shared" si="5"/>
        <v>1.020938724357453</v>
      </c>
      <c r="L57" s="7">
        <f t="shared" si="6"/>
        <v>1.0302776702182139</v>
      </c>
      <c r="M57" s="7">
        <f t="shared" si="7"/>
        <v>1.0170998888319864</v>
      </c>
      <c r="N57" s="3">
        <f t="shared" si="9"/>
        <v>1.0227720944692178</v>
      </c>
      <c r="R57">
        <v>23</v>
      </c>
      <c r="S57">
        <v>0</v>
      </c>
      <c r="T57">
        <v>2400.02</v>
      </c>
      <c r="U57">
        <v>117.21</v>
      </c>
      <c r="V57">
        <v>47.702500000000001</v>
      </c>
      <c r="W57">
        <v>-35.774099999999997</v>
      </c>
      <c r="X57" s="3">
        <f t="shared" si="8"/>
        <v>0.99927137069744398</v>
      </c>
    </row>
    <row r="58" spans="3:24" x14ac:dyDescent="0.3">
      <c r="C58">
        <v>24</v>
      </c>
      <c r="D58">
        <v>0</v>
      </c>
      <c r="E58">
        <v>2451.89</v>
      </c>
      <c r="F58">
        <v>-1.04383</v>
      </c>
      <c r="G58">
        <v>2463.54</v>
      </c>
      <c r="H58">
        <v>-120.771</v>
      </c>
      <c r="I58">
        <v>2450.21</v>
      </c>
      <c r="J58">
        <v>118.846</v>
      </c>
      <c r="K58" s="7">
        <f t="shared" si="5"/>
        <v>1.0208679432252048</v>
      </c>
      <c r="L58" s="7">
        <f t="shared" si="6"/>
        <v>1.0257185325822207</v>
      </c>
      <c r="M58" s="7">
        <f t="shared" si="7"/>
        <v>1.0201684590947511</v>
      </c>
      <c r="N58" s="3">
        <f t="shared" si="9"/>
        <v>1.0222516449673922</v>
      </c>
      <c r="R58">
        <v>24</v>
      </c>
      <c r="S58">
        <v>0</v>
      </c>
      <c r="T58">
        <v>2429.6</v>
      </c>
      <c r="U58">
        <v>117.711</v>
      </c>
      <c r="V58">
        <v>41.889699999999998</v>
      </c>
      <c r="W58">
        <v>-21.8322</v>
      </c>
      <c r="X58" s="3">
        <f t="shared" si="8"/>
        <v>1.0115872877086483</v>
      </c>
    </row>
    <row r="61" spans="3:24" x14ac:dyDescent="0.3">
      <c r="C61" s="1" t="s">
        <v>19</v>
      </c>
      <c r="D61" s="1"/>
      <c r="E61" s="1"/>
      <c r="F61" s="1"/>
      <c r="G61" s="1"/>
      <c r="H61" s="1"/>
      <c r="I61" s="1"/>
      <c r="J61" s="1"/>
      <c r="R61" s="1" t="s">
        <v>20</v>
      </c>
      <c r="S61" s="1"/>
      <c r="T61" s="1"/>
      <c r="U61" s="1"/>
      <c r="V61" s="1"/>
      <c r="W61" s="1"/>
    </row>
    <row r="63" spans="3:24" x14ac:dyDescent="0.3">
      <c r="C63" t="s">
        <v>0</v>
      </c>
      <c r="D63" t="s">
        <v>1</v>
      </c>
      <c r="E63" t="s">
        <v>9</v>
      </c>
      <c r="F63" t="s">
        <v>10</v>
      </c>
      <c r="G63" t="s">
        <v>14</v>
      </c>
      <c r="H63" t="s">
        <v>15</v>
      </c>
      <c r="I63" t="s">
        <v>16</v>
      </c>
      <c r="J63" t="s">
        <v>17</v>
      </c>
      <c r="K63" s="7" t="s">
        <v>22</v>
      </c>
      <c r="L63" s="7" t="s">
        <v>23</v>
      </c>
      <c r="M63" s="7" t="s">
        <v>24</v>
      </c>
      <c r="N63" s="3" t="s">
        <v>25</v>
      </c>
      <c r="R63" t="s">
        <v>0</v>
      </c>
      <c r="S63" t="s">
        <v>1</v>
      </c>
      <c r="T63" t="s">
        <v>9</v>
      </c>
      <c r="U63" t="s">
        <v>10</v>
      </c>
      <c r="V63" t="s">
        <v>11</v>
      </c>
      <c r="W63" t="s">
        <v>12</v>
      </c>
      <c r="X63" s="3" t="s">
        <v>21</v>
      </c>
    </row>
    <row r="64" spans="3:24" x14ac:dyDescent="0.3">
      <c r="C64">
        <v>1</v>
      </c>
      <c r="D64">
        <v>0</v>
      </c>
      <c r="E64">
        <v>280.50599999999997</v>
      </c>
      <c r="F64">
        <v>-0.84077100000000005</v>
      </c>
      <c r="G64">
        <v>281.04599999999999</v>
      </c>
      <c r="H64">
        <v>-120.648</v>
      </c>
      <c r="I64">
        <v>279.05900000000003</v>
      </c>
      <c r="J64">
        <v>119.005</v>
      </c>
      <c r="K64" s="7">
        <f t="shared" ref="K64:K87" si="10">E64/277.12</f>
        <v>1.0122185334872977</v>
      </c>
      <c r="L64" s="7">
        <f t="shared" ref="L64:L87" si="11">G64/277.12</f>
        <v>1.0141671478060046</v>
      </c>
      <c r="M64" s="7">
        <f t="shared" ref="M64:M87" si="12">I64/277.12</f>
        <v>1.0069969688221709</v>
      </c>
      <c r="N64" s="3">
        <f t="shared" ref="N64:N87" si="13">AVERAGE(K64,L64,M64)</f>
        <v>1.0111275500384911</v>
      </c>
      <c r="R64">
        <v>1</v>
      </c>
      <c r="S64">
        <v>0</v>
      </c>
      <c r="T64">
        <v>2410.06</v>
      </c>
      <c r="U64">
        <v>-1.7863199999999999</v>
      </c>
      <c r="V64">
        <v>22.582899999999999</v>
      </c>
      <c r="W64">
        <v>144.31800000000001</v>
      </c>
      <c r="X64" s="3">
        <f t="shared" ref="X64:X87" si="14">T64/2401.77</f>
        <v>1.0034516210961082</v>
      </c>
    </row>
    <row r="65" spans="3:24" x14ac:dyDescent="0.3">
      <c r="C65">
        <v>2</v>
      </c>
      <c r="D65">
        <v>0</v>
      </c>
      <c r="E65">
        <v>281.07299999999998</v>
      </c>
      <c r="F65">
        <v>-0.72209500000000004</v>
      </c>
      <c r="G65">
        <v>281.21800000000002</v>
      </c>
      <c r="H65">
        <v>-120.578</v>
      </c>
      <c r="I65">
        <v>279.928</v>
      </c>
      <c r="J65">
        <v>119.102</v>
      </c>
      <c r="K65" s="7">
        <f t="shared" si="10"/>
        <v>1.01426457852194</v>
      </c>
      <c r="L65" s="7">
        <f t="shared" si="11"/>
        <v>1.0147878175519631</v>
      </c>
      <c r="M65" s="7">
        <f t="shared" si="12"/>
        <v>1.0101327944572749</v>
      </c>
      <c r="N65" s="3">
        <f t="shared" si="13"/>
        <v>1.0130617301770595</v>
      </c>
      <c r="R65">
        <v>2</v>
      </c>
      <c r="S65">
        <v>0</v>
      </c>
      <c r="T65">
        <v>2420.4699999999998</v>
      </c>
      <c r="U65">
        <v>-1.5264</v>
      </c>
      <c r="V65">
        <v>19.440300000000001</v>
      </c>
      <c r="W65">
        <v>144.578</v>
      </c>
      <c r="X65" s="3">
        <f t="shared" si="14"/>
        <v>1.0077859245473129</v>
      </c>
    </row>
    <row r="66" spans="3:24" x14ac:dyDescent="0.3">
      <c r="C66">
        <v>3</v>
      </c>
      <c r="D66">
        <v>0</v>
      </c>
      <c r="E66">
        <v>281.63400000000001</v>
      </c>
      <c r="F66">
        <v>-0.60382400000000003</v>
      </c>
      <c r="G66">
        <v>281.38900000000001</v>
      </c>
      <c r="H66">
        <v>-120.509</v>
      </c>
      <c r="I66">
        <v>280.791</v>
      </c>
      <c r="J66">
        <v>119.199</v>
      </c>
      <c r="K66" s="7">
        <f t="shared" si="10"/>
        <v>1.0162889722863742</v>
      </c>
      <c r="L66" s="7">
        <f t="shared" si="11"/>
        <v>1.0154048787528869</v>
      </c>
      <c r="M66" s="7">
        <f t="shared" si="12"/>
        <v>1.0132469688221708</v>
      </c>
      <c r="N66" s="3">
        <f t="shared" si="13"/>
        <v>1.0149802732871438</v>
      </c>
      <c r="R66">
        <v>3</v>
      </c>
      <c r="S66">
        <v>0</v>
      </c>
      <c r="T66">
        <v>2430.8000000000002</v>
      </c>
      <c r="U66">
        <v>-1.2684299999999999</v>
      </c>
      <c r="V66">
        <v>16.269500000000001</v>
      </c>
      <c r="W66">
        <v>144.83600000000001</v>
      </c>
      <c r="X66" s="3">
        <f t="shared" si="14"/>
        <v>1.0120869192304009</v>
      </c>
    </row>
    <row r="67" spans="3:24" x14ac:dyDescent="0.3">
      <c r="C67">
        <v>4</v>
      </c>
      <c r="D67">
        <v>0</v>
      </c>
      <c r="E67">
        <v>281.63400000000001</v>
      </c>
      <c r="F67">
        <v>-0.60381799999999997</v>
      </c>
      <c r="G67">
        <v>281.38900000000001</v>
      </c>
      <c r="H67">
        <v>-120.509</v>
      </c>
      <c r="I67">
        <v>280.791</v>
      </c>
      <c r="J67">
        <v>119.199</v>
      </c>
      <c r="K67" s="7">
        <f t="shared" si="10"/>
        <v>1.0162889722863742</v>
      </c>
      <c r="L67" s="7">
        <f t="shared" si="11"/>
        <v>1.0154048787528869</v>
      </c>
      <c r="M67" s="7">
        <f t="shared" si="12"/>
        <v>1.0132469688221708</v>
      </c>
      <c r="N67" s="3">
        <f t="shared" si="13"/>
        <v>1.0149802732871438</v>
      </c>
      <c r="R67">
        <v>4</v>
      </c>
      <c r="S67">
        <v>0</v>
      </c>
      <c r="T67">
        <v>2430.8000000000002</v>
      </c>
      <c r="U67">
        <v>-1.26841</v>
      </c>
      <c r="V67">
        <v>16.269500000000001</v>
      </c>
      <c r="W67">
        <v>144.83500000000001</v>
      </c>
      <c r="X67" s="3">
        <f t="shared" si="14"/>
        <v>1.0120869192304009</v>
      </c>
    </row>
    <row r="68" spans="3:24" x14ac:dyDescent="0.3">
      <c r="C68">
        <v>5</v>
      </c>
      <c r="D68">
        <v>0</v>
      </c>
      <c r="E68">
        <v>281.07299999999998</v>
      </c>
      <c r="F68">
        <v>-0.72207399999999999</v>
      </c>
      <c r="G68">
        <v>281.21800000000002</v>
      </c>
      <c r="H68">
        <v>-120.578</v>
      </c>
      <c r="I68">
        <v>279.92899999999997</v>
      </c>
      <c r="J68">
        <v>119.102</v>
      </c>
      <c r="K68" s="7">
        <f t="shared" si="10"/>
        <v>1.01426457852194</v>
      </c>
      <c r="L68" s="7">
        <f t="shared" si="11"/>
        <v>1.0147878175519631</v>
      </c>
      <c r="M68" s="7">
        <f t="shared" si="12"/>
        <v>1.0101364030023094</v>
      </c>
      <c r="N68" s="3">
        <f t="shared" si="13"/>
        <v>1.0130629330254042</v>
      </c>
      <c r="R68">
        <v>5</v>
      </c>
      <c r="S68">
        <v>0</v>
      </c>
      <c r="T68">
        <v>2420.4699999999998</v>
      </c>
      <c r="U68">
        <v>-1.5263599999999999</v>
      </c>
      <c r="V68">
        <v>19.440300000000001</v>
      </c>
      <c r="W68">
        <v>144.577</v>
      </c>
      <c r="X68" s="3">
        <f t="shared" si="14"/>
        <v>1.0077859245473129</v>
      </c>
    </row>
    <row r="69" spans="3:24" x14ac:dyDescent="0.3">
      <c r="C69">
        <v>6</v>
      </c>
      <c r="D69">
        <v>0</v>
      </c>
      <c r="E69">
        <v>279.92399999999998</v>
      </c>
      <c r="F69">
        <v>-0.95469599999999999</v>
      </c>
      <c r="G69">
        <v>280.86399999999998</v>
      </c>
      <c r="H69">
        <v>-120.72199999999999</v>
      </c>
      <c r="I69">
        <v>279.97399999999999</v>
      </c>
      <c r="J69">
        <v>118.91500000000001</v>
      </c>
      <c r="K69" s="7">
        <f t="shared" si="10"/>
        <v>1.0101183602771362</v>
      </c>
      <c r="L69" s="7">
        <f t="shared" si="11"/>
        <v>1.0135103926096998</v>
      </c>
      <c r="M69" s="7">
        <f t="shared" si="12"/>
        <v>1.0102987875288683</v>
      </c>
      <c r="N69" s="3">
        <f t="shared" si="13"/>
        <v>1.0113091801385681</v>
      </c>
      <c r="R69">
        <v>6</v>
      </c>
      <c r="S69">
        <v>0</v>
      </c>
      <c r="T69">
        <v>2399.4499999999998</v>
      </c>
      <c r="U69">
        <v>-2.0378500000000002</v>
      </c>
      <c r="V69">
        <v>25.695399999999999</v>
      </c>
      <c r="W69">
        <v>144.066</v>
      </c>
      <c r="X69" s="3">
        <f t="shared" si="14"/>
        <v>0.99903404572461141</v>
      </c>
    </row>
    <row r="70" spans="3:24" x14ac:dyDescent="0.3">
      <c r="C70">
        <v>7</v>
      </c>
      <c r="D70">
        <v>0</v>
      </c>
      <c r="E70">
        <v>280.52199999999999</v>
      </c>
      <c r="F70">
        <v>-1.1816800000000001</v>
      </c>
      <c r="G70">
        <v>282.27499999999998</v>
      </c>
      <c r="H70">
        <v>-120.857</v>
      </c>
      <c r="I70">
        <v>279.99700000000001</v>
      </c>
      <c r="J70">
        <v>118.732</v>
      </c>
      <c r="K70" s="7">
        <f t="shared" si="10"/>
        <v>1.012276270207852</v>
      </c>
      <c r="L70" s="7">
        <f t="shared" si="11"/>
        <v>1.0186020496535795</v>
      </c>
      <c r="M70" s="7">
        <f t="shared" si="12"/>
        <v>1.0103817840646652</v>
      </c>
      <c r="N70" s="3">
        <f t="shared" si="13"/>
        <v>1.0137533679753654</v>
      </c>
      <c r="R70">
        <v>7</v>
      </c>
      <c r="S70">
        <v>0</v>
      </c>
      <c r="T70">
        <v>2393.75</v>
      </c>
      <c r="U70">
        <v>-2.5397699999999999</v>
      </c>
      <c r="V70">
        <v>32.042900000000003</v>
      </c>
      <c r="W70">
        <v>143.56399999999999</v>
      </c>
      <c r="X70" s="3">
        <f t="shared" si="14"/>
        <v>0.9966607959962861</v>
      </c>
    </row>
    <row r="71" spans="3:24" x14ac:dyDescent="0.3">
      <c r="C71">
        <v>8</v>
      </c>
      <c r="D71">
        <v>0</v>
      </c>
      <c r="E71">
        <v>280.50299999999999</v>
      </c>
      <c r="F71">
        <v>-1.5240800000000001</v>
      </c>
      <c r="G71">
        <v>283.51600000000002</v>
      </c>
      <c r="H71">
        <v>-121.059</v>
      </c>
      <c r="I71">
        <v>279.10000000000002</v>
      </c>
      <c r="J71">
        <v>118.458</v>
      </c>
      <c r="K71" s="7">
        <f t="shared" si="10"/>
        <v>1.0122077078521938</v>
      </c>
      <c r="L71" s="7">
        <f t="shared" si="11"/>
        <v>1.0230802540415704</v>
      </c>
      <c r="M71" s="7">
        <f t="shared" si="12"/>
        <v>1.0071449191685913</v>
      </c>
      <c r="N71" s="3">
        <f t="shared" si="13"/>
        <v>1.0141442936874518</v>
      </c>
      <c r="R71">
        <v>8</v>
      </c>
      <c r="S71">
        <v>0</v>
      </c>
      <c r="T71">
        <v>2377.08</v>
      </c>
      <c r="U71">
        <v>-3.30497</v>
      </c>
      <c r="V71">
        <v>41.365699999999997</v>
      </c>
      <c r="W71">
        <v>142.79900000000001</v>
      </c>
      <c r="X71" s="3">
        <f t="shared" si="14"/>
        <v>0.98972008143993806</v>
      </c>
    </row>
    <row r="72" spans="3:24" x14ac:dyDescent="0.3">
      <c r="C72">
        <v>9</v>
      </c>
      <c r="D72">
        <v>0</v>
      </c>
      <c r="E72">
        <v>281.06099999999998</v>
      </c>
      <c r="F72">
        <v>-1.74031</v>
      </c>
      <c r="G72">
        <v>283.14299999999997</v>
      </c>
      <c r="H72">
        <v>-121.2</v>
      </c>
      <c r="I72">
        <v>279.09100000000001</v>
      </c>
      <c r="J72">
        <v>118.279</v>
      </c>
      <c r="K72" s="7">
        <f t="shared" si="10"/>
        <v>1.0142212759815241</v>
      </c>
      <c r="L72" s="7">
        <f t="shared" si="11"/>
        <v>1.0217342667436489</v>
      </c>
      <c r="M72" s="7">
        <f t="shared" si="12"/>
        <v>1.0071124422632796</v>
      </c>
      <c r="N72" s="3">
        <f t="shared" si="13"/>
        <v>1.0143559949961507</v>
      </c>
      <c r="R72">
        <v>9</v>
      </c>
      <c r="S72">
        <v>0</v>
      </c>
      <c r="T72">
        <v>2370.9699999999998</v>
      </c>
      <c r="U72">
        <v>-3.7962899999999999</v>
      </c>
      <c r="V72">
        <v>47.606900000000003</v>
      </c>
      <c r="W72">
        <v>142.30799999999999</v>
      </c>
      <c r="X72" s="3">
        <f t="shared" si="14"/>
        <v>0.98717612427501378</v>
      </c>
    </row>
    <row r="73" spans="3:24" x14ac:dyDescent="0.3">
      <c r="C73">
        <v>10</v>
      </c>
      <c r="D73">
        <v>0</v>
      </c>
      <c r="E73">
        <v>280.44200000000001</v>
      </c>
      <c r="F73">
        <v>-1.85856</v>
      </c>
      <c r="G73">
        <v>282.96699999999998</v>
      </c>
      <c r="H73">
        <v>-121.271</v>
      </c>
      <c r="I73">
        <v>278.17</v>
      </c>
      <c r="J73">
        <v>118.185</v>
      </c>
      <c r="K73" s="7">
        <f t="shared" si="10"/>
        <v>1.0119875866050809</v>
      </c>
      <c r="L73" s="7">
        <f t="shared" si="11"/>
        <v>1.0210991628175519</v>
      </c>
      <c r="M73" s="7">
        <f t="shared" si="12"/>
        <v>1.0037889722863742</v>
      </c>
      <c r="N73" s="3">
        <f t="shared" si="13"/>
        <v>1.0122919072363357</v>
      </c>
      <c r="R73">
        <v>10</v>
      </c>
      <c r="S73">
        <v>0</v>
      </c>
      <c r="T73">
        <v>2359.9699999999998</v>
      </c>
      <c r="U73">
        <v>-4.06562</v>
      </c>
      <c r="V73">
        <v>50.545200000000001</v>
      </c>
      <c r="W73">
        <v>142.03800000000001</v>
      </c>
      <c r="X73" s="3">
        <f t="shared" si="14"/>
        <v>0.98259616865894728</v>
      </c>
    </row>
    <row r="74" spans="3:24" x14ac:dyDescent="0.3">
      <c r="C74">
        <v>11</v>
      </c>
      <c r="D74">
        <v>0</v>
      </c>
      <c r="E74">
        <v>281.59899999999999</v>
      </c>
      <c r="F74">
        <v>-1.9577</v>
      </c>
      <c r="G74">
        <v>284.55900000000003</v>
      </c>
      <c r="H74">
        <v>-121.331</v>
      </c>
      <c r="I74">
        <v>279.05599999999998</v>
      </c>
      <c r="J74">
        <v>118.107</v>
      </c>
      <c r="K74" s="7">
        <f t="shared" si="10"/>
        <v>1.0161626732101616</v>
      </c>
      <c r="L74" s="7">
        <f t="shared" si="11"/>
        <v>1.026843966512702</v>
      </c>
      <c r="M74" s="7">
        <f t="shared" si="12"/>
        <v>1.0069861431870668</v>
      </c>
      <c r="N74" s="3">
        <f t="shared" si="13"/>
        <v>1.0166642609699768</v>
      </c>
      <c r="R74">
        <v>11</v>
      </c>
      <c r="S74">
        <v>0</v>
      </c>
      <c r="T74">
        <v>2364.62</v>
      </c>
      <c r="U74">
        <v>-4.29148</v>
      </c>
      <c r="V74">
        <v>53.810099999999998</v>
      </c>
      <c r="W74">
        <v>141.81200000000001</v>
      </c>
      <c r="X74" s="3">
        <f t="shared" si="14"/>
        <v>0.98453224080573909</v>
      </c>
    </row>
    <row r="75" spans="3:24" x14ac:dyDescent="0.3">
      <c r="C75">
        <v>12</v>
      </c>
      <c r="D75">
        <v>0</v>
      </c>
      <c r="E75">
        <v>280.96899999999999</v>
      </c>
      <c r="F75">
        <v>-2.0758000000000001</v>
      </c>
      <c r="G75">
        <v>284.38299999999998</v>
      </c>
      <c r="H75">
        <v>-121.401</v>
      </c>
      <c r="I75">
        <v>278.12099999999998</v>
      </c>
      <c r="J75">
        <v>118.01300000000001</v>
      </c>
      <c r="K75" s="7">
        <f t="shared" si="10"/>
        <v>1.0138892898383371</v>
      </c>
      <c r="L75" s="7">
        <f t="shared" si="11"/>
        <v>1.026208862586605</v>
      </c>
      <c r="M75" s="7">
        <f t="shared" si="12"/>
        <v>1.0036121535796765</v>
      </c>
      <c r="N75" s="3">
        <f t="shared" si="13"/>
        <v>1.0145701020015396</v>
      </c>
      <c r="R75">
        <v>12</v>
      </c>
      <c r="S75">
        <v>0</v>
      </c>
      <c r="T75">
        <v>2353.5</v>
      </c>
      <c r="U75">
        <v>-4.5627399999999998</v>
      </c>
      <c r="V75">
        <v>56.7074</v>
      </c>
      <c r="W75">
        <v>141.541</v>
      </c>
      <c r="X75" s="3">
        <f t="shared" si="14"/>
        <v>0.97990232203749739</v>
      </c>
    </row>
    <row r="76" spans="3:24" x14ac:dyDescent="0.3">
      <c r="C76">
        <v>13</v>
      </c>
      <c r="D76">
        <v>0</v>
      </c>
      <c r="E76">
        <v>281.59899999999999</v>
      </c>
      <c r="F76">
        <v>-1.9576899999999999</v>
      </c>
      <c r="G76">
        <v>284.55900000000003</v>
      </c>
      <c r="H76">
        <v>-121.331</v>
      </c>
      <c r="I76">
        <v>279.05599999999998</v>
      </c>
      <c r="J76">
        <v>118.107</v>
      </c>
      <c r="K76" s="7">
        <f t="shared" si="10"/>
        <v>1.0161626732101616</v>
      </c>
      <c r="L76" s="7">
        <f t="shared" si="11"/>
        <v>1.026843966512702</v>
      </c>
      <c r="M76" s="7">
        <f t="shared" si="12"/>
        <v>1.0069861431870668</v>
      </c>
      <c r="N76" s="3">
        <f t="shared" si="13"/>
        <v>1.0166642609699768</v>
      </c>
      <c r="R76">
        <v>13</v>
      </c>
      <c r="S76">
        <v>0</v>
      </c>
      <c r="T76">
        <v>2364.62</v>
      </c>
      <c r="U76">
        <v>-4.2914500000000002</v>
      </c>
      <c r="V76">
        <v>53.810099999999998</v>
      </c>
      <c r="W76">
        <v>141.81200000000001</v>
      </c>
      <c r="X76" s="3">
        <f t="shared" si="14"/>
        <v>0.98453224080573909</v>
      </c>
    </row>
    <row r="77" spans="3:24" x14ac:dyDescent="0.3">
      <c r="C77">
        <v>14</v>
      </c>
      <c r="D77">
        <v>0</v>
      </c>
      <c r="E77">
        <v>282.22199999999998</v>
      </c>
      <c r="F77">
        <v>-1.84002</v>
      </c>
      <c r="G77">
        <v>284.73500000000001</v>
      </c>
      <c r="H77">
        <v>-121.261</v>
      </c>
      <c r="I77">
        <v>279.983</v>
      </c>
      <c r="J77">
        <v>118.2</v>
      </c>
      <c r="K77" s="7">
        <f t="shared" si="10"/>
        <v>1.0184107967667435</v>
      </c>
      <c r="L77" s="7">
        <f t="shared" si="11"/>
        <v>1.027479070438799</v>
      </c>
      <c r="M77" s="7">
        <f t="shared" si="12"/>
        <v>1.0103312644341802</v>
      </c>
      <c r="N77" s="3">
        <f t="shared" si="13"/>
        <v>1.0187403772132411</v>
      </c>
      <c r="R77">
        <v>14</v>
      </c>
      <c r="S77">
        <v>0</v>
      </c>
      <c r="T77">
        <v>2375.66</v>
      </c>
      <c r="U77">
        <v>-4.0224900000000003</v>
      </c>
      <c r="V77">
        <v>50.881300000000003</v>
      </c>
      <c r="W77">
        <v>142.08099999999999</v>
      </c>
      <c r="X77" s="3">
        <f t="shared" si="14"/>
        <v>0.98912885080586399</v>
      </c>
    </row>
    <row r="78" spans="3:24" x14ac:dyDescent="0.3">
      <c r="C78">
        <v>15</v>
      </c>
      <c r="D78">
        <v>0</v>
      </c>
      <c r="E78">
        <v>282.22199999999998</v>
      </c>
      <c r="F78">
        <v>-1.8400099999999999</v>
      </c>
      <c r="G78">
        <v>284.73500000000001</v>
      </c>
      <c r="H78">
        <v>-121.261</v>
      </c>
      <c r="I78">
        <v>279.983</v>
      </c>
      <c r="J78">
        <v>118.2</v>
      </c>
      <c r="K78" s="7">
        <f t="shared" si="10"/>
        <v>1.0184107967667435</v>
      </c>
      <c r="L78" s="7">
        <f t="shared" si="11"/>
        <v>1.027479070438799</v>
      </c>
      <c r="M78" s="7">
        <f t="shared" si="12"/>
        <v>1.0103312644341802</v>
      </c>
      <c r="N78" s="3">
        <f t="shared" si="13"/>
        <v>1.0187403772132411</v>
      </c>
      <c r="R78">
        <v>15</v>
      </c>
      <c r="S78">
        <v>0</v>
      </c>
      <c r="T78">
        <v>2375.66</v>
      </c>
      <c r="U78">
        <v>-4.0224599999999997</v>
      </c>
      <c r="V78">
        <v>50.881300000000003</v>
      </c>
      <c r="W78">
        <v>142.08099999999999</v>
      </c>
      <c r="X78" s="3">
        <f t="shared" si="14"/>
        <v>0.98912885080586399</v>
      </c>
    </row>
    <row r="79" spans="3:24" x14ac:dyDescent="0.3">
      <c r="C79">
        <v>16</v>
      </c>
      <c r="D79">
        <v>0</v>
      </c>
      <c r="E79">
        <v>281.59899999999999</v>
      </c>
      <c r="F79">
        <v>-1.95764</v>
      </c>
      <c r="G79">
        <v>284.55900000000003</v>
      </c>
      <c r="H79">
        <v>-121.331</v>
      </c>
      <c r="I79">
        <v>279.05700000000002</v>
      </c>
      <c r="J79">
        <v>118.107</v>
      </c>
      <c r="K79" s="7">
        <f t="shared" si="10"/>
        <v>1.0161626732101616</v>
      </c>
      <c r="L79" s="7">
        <f t="shared" si="11"/>
        <v>1.026843966512702</v>
      </c>
      <c r="M79" s="7">
        <f t="shared" si="12"/>
        <v>1.0069897517321016</v>
      </c>
      <c r="N79" s="3">
        <f t="shared" si="13"/>
        <v>1.0166654638183219</v>
      </c>
      <c r="R79">
        <v>16</v>
      </c>
      <c r="S79">
        <v>0</v>
      </c>
      <c r="T79">
        <v>2364.62</v>
      </c>
      <c r="U79">
        <v>-4.2913600000000001</v>
      </c>
      <c r="V79">
        <v>53.810099999999998</v>
      </c>
      <c r="W79">
        <v>141.81200000000001</v>
      </c>
      <c r="X79" s="3">
        <f t="shared" si="14"/>
        <v>0.98453224080573909</v>
      </c>
    </row>
    <row r="80" spans="3:24" x14ac:dyDescent="0.3">
      <c r="C80">
        <v>17</v>
      </c>
      <c r="D80">
        <v>0</v>
      </c>
      <c r="E80">
        <v>280.96899999999999</v>
      </c>
      <c r="F80">
        <v>-2.0758000000000001</v>
      </c>
      <c r="G80">
        <v>284.38299999999998</v>
      </c>
      <c r="H80">
        <v>-121.401</v>
      </c>
      <c r="I80">
        <v>278.12099999999998</v>
      </c>
      <c r="J80">
        <v>118.01300000000001</v>
      </c>
      <c r="K80" s="7">
        <f t="shared" si="10"/>
        <v>1.0138892898383371</v>
      </c>
      <c r="L80" s="7">
        <f t="shared" si="11"/>
        <v>1.026208862586605</v>
      </c>
      <c r="M80" s="7">
        <f t="shared" si="12"/>
        <v>1.0036121535796765</v>
      </c>
      <c r="N80" s="3">
        <f t="shared" si="13"/>
        <v>1.0145701020015396</v>
      </c>
      <c r="R80">
        <v>17</v>
      </c>
      <c r="S80">
        <v>0</v>
      </c>
      <c r="T80">
        <v>2353.5</v>
      </c>
      <c r="U80">
        <v>-4.5627399999999998</v>
      </c>
      <c r="V80">
        <v>56.7074</v>
      </c>
      <c r="W80">
        <v>141.541</v>
      </c>
      <c r="X80" s="3">
        <f t="shared" si="14"/>
        <v>0.97990232203749739</v>
      </c>
    </row>
    <row r="81" spans="3:24" x14ac:dyDescent="0.3">
      <c r="C81">
        <v>18</v>
      </c>
      <c r="D81">
        <v>0</v>
      </c>
      <c r="E81">
        <v>280.31599999999997</v>
      </c>
      <c r="F81">
        <v>-2.1866599999999998</v>
      </c>
      <c r="G81">
        <v>284.19900000000001</v>
      </c>
      <c r="H81">
        <v>-121.47799999999999</v>
      </c>
      <c r="I81">
        <v>279.01</v>
      </c>
      <c r="J81">
        <v>117.937</v>
      </c>
      <c r="K81" s="7">
        <f t="shared" si="10"/>
        <v>1.0115329099307158</v>
      </c>
      <c r="L81" s="7">
        <f t="shared" si="11"/>
        <v>1.0255448903002309</v>
      </c>
      <c r="M81" s="7">
        <f t="shared" si="12"/>
        <v>1.0068201501154734</v>
      </c>
      <c r="N81" s="3">
        <f t="shared" si="13"/>
        <v>1.0146326501154732</v>
      </c>
      <c r="R81">
        <v>18</v>
      </c>
      <c r="S81">
        <v>0</v>
      </c>
      <c r="T81">
        <v>2342.0100000000002</v>
      </c>
      <c r="U81">
        <v>-4.8210600000000001</v>
      </c>
      <c r="V81">
        <v>59.5657</v>
      </c>
      <c r="W81">
        <v>141.28299999999999</v>
      </c>
      <c r="X81" s="3">
        <f t="shared" si="14"/>
        <v>0.97511835021671522</v>
      </c>
    </row>
    <row r="82" spans="3:24" x14ac:dyDescent="0.3">
      <c r="C82" s="12">
        <v>19</v>
      </c>
      <c r="D82" s="12">
        <v>0</v>
      </c>
      <c r="E82" s="12">
        <v>281.48099999999999</v>
      </c>
      <c r="F82" s="12">
        <v>-2.2902399999999998</v>
      </c>
      <c r="G82" s="12">
        <v>285.80099999999999</v>
      </c>
      <c r="H82" s="12">
        <v>-121.529</v>
      </c>
      <c r="I82" s="12">
        <v>278.05599999999998</v>
      </c>
      <c r="J82" s="12">
        <v>117.845</v>
      </c>
      <c r="K82" s="13">
        <f t="shared" si="10"/>
        <v>1.0157368648960738</v>
      </c>
      <c r="L82" s="13">
        <f t="shared" si="11"/>
        <v>1.0313257794457273</v>
      </c>
      <c r="M82" s="13">
        <f t="shared" si="12"/>
        <v>1.0033775981524249</v>
      </c>
      <c r="N82" s="13">
        <f t="shared" si="13"/>
        <v>1.016813414164742</v>
      </c>
      <c r="R82" s="12">
        <v>19</v>
      </c>
      <c r="S82" s="12">
        <v>0</v>
      </c>
      <c r="T82" s="12">
        <v>2346.85</v>
      </c>
      <c r="U82" s="12">
        <v>-5.0577500000000004</v>
      </c>
      <c r="V82" s="12">
        <v>62.830199999999998</v>
      </c>
      <c r="W82" s="12">
        <v>141.04599999999999</v>
      </c>
      <c r="X82" s="13">
        <f t="shared" si="14"/>
        <v>0.97713353068778441</v>
      </c>
    </row>
    <row r="83" spans="3:24" x14ac:dyDescent="0.3">
      <c r="C83">
        <v>20</v>
      </c>
      <c r="D83">
        <v>0</v>
      </c>
      <c r="E83">
        <v>282.75599999999997</v>
      </c>
      <c r="F83">
        <v>-2.0549499999999998</v>
      </c>
      <c r="G83">
        <v>286.15300000000002</v>
      </c>
      <c r="H83">
        <v>-121.39</v>
      </c>
      <c r="I83">
        <v>279.94299999999998</v>
      </c>
      <c r="J83">
        <v>118.03100000000001</v>
      </c>
      <c r="K83" s="7">
        <f t="shared" si="10"/>
        <v>1.0203377598152423</v>
      </c>
      <c r="L83" s="7">
        <f t="shared" si="11"/>
        <v>1.0325959872979216</v>
      </c>
      <c r="M83" s="7">
        <f t="shared" si="12"/>
        <v>1.0101869226327944</v>
      </c>
      <c r="N83" s="3">
        <f t="shared" si="13"/>
        <v>1.0210402232486526</v>
      </c>
      <c r="R83">
        <v>20</v>
      </c>
      <c r="S83">
        <v>0</v>
      </c>
      <c r="T83">
        <v>2369.27</v>
      </c>
      <c r="U83">
        <v>-4.5138999999999996</v>
      </c>
      <c r="V83">
        <v>57.087499999999999</v>
      </c>
      <c r="W83">
        <v>141.59</v>
      </c>
      <c r="X83" s="3">
        <f t="shared" si="14"/>
        <v>0.98646831295253079</v>
      </c>
    </row>
    <row r="84" spans="3:24" x14ac:dyDescent="0.3">
      <c r="C84">
        <v>21</v>
      </c>
      <c r="D84">
        <v>0</v>
      </c>
      <c r="E84">
        <v>284.00200000000001</v>
      </c>
      <c r="F84">
        <v>-1.8216600000000001</v>
      </c>
      <c r="G84">
        <v>286.50200000000001</v>
      </c>
      <c r="H84">
        <v>-121.251</v>
      </c>
      <c r="I84">
        <v>281.79700000000003</v>
      </c>
      <c r="J84">
        <v>118.21599999999999</v>
      </c>
      <c r="K84" s="7">
        <f t="shared" si="10"/>
        <v>1.0248340069284065</v>
      </c>
      <c r="L84" s="7">
        <f t="shared" si="11"/>
        <v>1.0338553695150117</v>
      </c>
      <c r="M84" s="7">
        <f t="shared" si="12"/>
        <v>1.0168771651270208</v>
      </c>
      <c r="N84" s="3">
        <f t="shared" si="13"/>
        <v>1.0251888471901462</v>
      </c>
      <c r="R84">
        <v>21</v>
      </c>
      <c r="S84">
        <v>0</v>
      </c>
      <c r="T84">
        <v>2391.35</v>
      </c>
      <c r="U84">
        <v>-3.97986</v>
      </c>
      <c r="V84">
        <v>51.217399999999998</v>
      </c>
      <c r="W84">
        <v>142.124</v>
      </c>
      <c r="X84" s="3">
        <f t="shared" si="14"/>
        <v>0.99566153295278059</v>
      </c>
    </row>
    <row r="85" spans="3:24" x14ac:dyDescent="0.3">
      <c r="C85">
        <v>22</v>
      </c>
      <c r="D85">
        <v>0</v>
      </c>
      <c r="E85">
        <v>283.44400000000002</v>
      </c>
      <c r="F85">
        <v>-1.6098699999999999</v>
      </c>
      <c r="G85">
        <v>286.86900000000003</v>
      </c>
      <c r="H85">
        <v>-121.113</v>
      </c>
      <c r="I85">
        <v>281.80399999999997</v>
      </c>
      <c r="J85">
        <v>118.39100000000001</v>
      </c>
      <c r="K85" s="7">
        <f t="shared" si="10"/>
        <v>1.0228204387990762</v>
      </c>
      <c r="L85" s="7">
        <f t="shared" si="11"/>
        <v>1.0351797055427252</v>
      </c>
      <c r="M85" s="7">
        <f t="shared" si="12"/>
        <v>1.0169024249422631</v>
      </c>
      <c r="N85" s="3">
        <f t="shared" si="13"/>
        <v>1.0249675230946882</v>
      </c>
      <c r="R85">
        <v>22</v>
      </c>
      <c r="S85">
        <v>0</v>
      </c>
      <c r="T85">
        <v>2397.46</v>
      </c>
      <c r="U85">
        <v>-3.4971399999999999</v>
      </c>
      <c r="V85">
        <v>44.929600000000001</v>
      </c>
      <c r="W85">
        <v>142.607</v>
      </c>
      <c r="X85" s="3">
        <f t="shared" si="14"/>
        <v>0.99820549011770487</v>
      </c>
    </row>
    <row r="86" spans="3:24" x14ac:dyDescent="0.3">
      <c r="C86">
        <v>23</v>
      </c>
      <c r="D86">
        <v>0</v>
      </c>
      <c r="E86">
        <v>282.87299999999999</v>
      </c>
      <c r="F86">
        <v>-1.3912899999999999</v>
      </c>
      <c r="G86">
        <v>285.45</v>
      </c>
      <c r="H86">
        <v>-120.982</v>
      </c>
      <c r="I86">
        <v>281.80399999999997</v>
      </c>
      <c r="J86">
        <v>118.565</v>
      </c>
      <c r="K86" s="7">
        <f t="shared" si="10"/>
        <v>1.0207599595842956</v>
      </c>
      <c r="L86" s="7">
        <f t="shared" si="11"/>
        <v>1.0300591801385681</v>
      </c>
      <c r="M86" s="7">
        <f t="shared" si="12"/>
        <v>1.0169024249422631</v>
      </c>
      <c r="N86" s="3">
        <f t="shared" si="13"/>
        <v>1.0225738548883756</v>
      </c>
      <c r="R86">
        <v>23</v>
      </c>
      <c r="S86">
        <v>0</v>
      </c>
      <c r="T86">
        <v>2403.4299999999998</v>
      </c>
      <c r="U86">
        <v>-3.0063</v>
      </c>
      <c r="V86">
        <v>38.606999999999999</v>
      </c>
      <c r="W86">
        <v>143.09800000000001</v>
      </c>
      <c r="X86" s="3">
        <f t="shared" si="14"/>
        <v>1.0006911569384245</v>
      </c>
    </row>
    <row r="87" spans="3:24" x14ac:dyDescent="0.3">
      <c r="C87">
        <v>24</v>
      </c>
      <c r="D87">
        <v>0</v>
      </c>
      <c r="E87">
        <v>282.86799999999999</v>
      </c>
      <c r="F87">
        <v>-1.0525899999999999</v>
      </c>
      <c r="G87">
        <v>284.20400000000001</v>
      </c>
      <c r="H87">
        <v>-120.78100000000001</v>
      </c>
      <c r="I87">
        <v>282.67</v>
      </c>
      <c r="J87">
        <v>118.837</v>
      </c>
      <c r="K87" s="7">
        <f t="shared" si="10"/>
        <v>1.0207419168591223</v>
      </c>
      <c r="L87" s="7">
        <f t="shared" si="11"/>
        <v>1.0255629330254041</v>
      </c>
      <c r="M87" s="7">
        <f t="shared" si="12"/>
        <v>1.0200274249422634</v>
      </c>
      <c r="N87" s="3">
        <f t="shared" si="13"/>
        <v>1.0221107582755966</v>
      </c>
      <c r="R87">
        <v>24</v>
      </c>
      <c r="S87">
        <v>0</v>
      </c>
      <c r="T87">
        <v>2419.8000000000002</v>
      </c>
      <c r="U87">
        <v>-2.2531300000000001</v>
      </c>
      <c r="V87">
        <v>29.1525</v>
      </c>
      <c r="W87">
        <v>143.851</v>
      </c>
      <c r="X87" s="3">
        <f t="shared" si="14"/>
        <v>1.0075069636143346</v>
      </c>
    </row>
  </sheetData>
  <pageMargins left="0.7" right="0.7" top="0.75" bottom="0.75" header="0.3" footer="0.3"/>
  <pageSetup paperSize="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2B9A-9BD8-4109-A1C2-ABD50F76D193}">
  <dimension ref="A3:W87"/>
  <sheetViews>
    <sheetView zoomScale="115" zoomScaleNormal="115" workbookViewId="0">
      <selection activeCell="O31" sqref="O31"/>
    </sheetView>
  </sheetViews>
  <sheetFormatPr defaultRowHeight="14.4" x14ac:dyDescent="0.3"/>
  <cols>
    <col min="15" max="15" width="10.33203125" bestFit="1" customWidth="1"/>
  </cols>
  <sheetData>
    <row r="3" spans="1:15" x14ac:dyDescent="0.3">
      <c r="A3" s="6">
        <v>0.1</v>
      </c>
      <c r="C3" t="s">
        <v>8</v>
      </c>
    </row>
    <row r="5" spans="1:15" x14ac:dyDescent="0.3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s="7" t="s">
        <v>29</v>
      </c>
      <c r="L5" s="7" t="s">
        <v>28</v>
      </c>
      <c r="M5" s="7" t="s">
        <v>27</v>
      </c>
      <c r="N5" s="7" t="s">
        <v>26</v>
      </c>
      <c r="O5" s="3" t="s">
        <v>30</v>
      </c>
    </row>
    <row r="6" spans="1:15" x14ac:dyDescent="0.3">
      <c r="C6">
        <v>1</v>
      </c>
      <c r="D6">
        <v>0</v>
      </c>
      <c r="E6">
        <v>2.66554</v>
      </c>
      <c r="F6">
        <v>0.81108999999999998</v>
      </c>
      <c r="G6">
        <v>2.9105699999999999</v>
      </c>
      <c r="H6">
        <v>0.88124199999999997</v>
      </c>
      <c r="I6">
        <v>1.33013</v>
      </c>
      <c r="J6">
        <v>0.38539800000000002</v>
      </c>
      <c r="K6" s="7">
        <f t="shared" ref="K6:K29" si="0">SQRT(E6^2+F6^2)</f>
        <v>2.7862107744569506</v>
      </c>
      <c r="L6" s="7">
        <f t="shared" ref="L6:L29" si="1">SQRT(G6^2+H6^2)</f>
        <v>3.0410533023056336</v>
      </c>
      <c r="M6" s="7">
        <f t="shared" ref="M6:M29" si="2">SQRT(I6^2+J6^2)</f>
        <v>1.3848384148715691</v>
      </c>
      <c r="N6" s="7">
        <f t="shared" ref="N6:N29" si="3">SUM(K6,L6,M6)</f>
        <v>7.2121024916341536</v>
      </c>
      <c r="O6" s="4">
        <f t="shared" ref="O6:O29" si="4">N6/500</f>
        <v>1.4424204983268307E-2</v>
      </c>
    </row>
    <row r="7" spans="1:15" x14ac:dyDescent="0.3">
      <c r="C7">
        <v>2</v>
      </c>
      <c r="D7">
        <v>0</v>
      </c>
      <c r="E7">
        <v>2.1303200000000002</v>
      </c>
      <c r="F7">
        <v>0.64574699999999996</v>
      </c>
      <c r="G7">
        <v>2.3403700000000001</v>
      </c>
      <c r="H7">
        <v>0.70586700000000002</v>
      </c>
      <c r="I7">
        <v>1.14011</v>
      </c>
      <c r="J7">
        <v>0.330341</v>
      </c>
      <c r="K7" s="7">
        <f t="shared" si="0"/>
        <v>2.2260396425960165</v>
      </c>
      <c r="L7" s="7">
        <f t="shared" si="1"/>
        <v>2.4444999403945586</v>
      </c>
      <c r="M7" s="7">
        <f t="shared" si="2"/>
        <v>1.1870029437120195</v>
      </c>
      <c r="N7" s="7">
        <f t="shared" si="3"/>
        <v>5.857542526702594</v>
      </c>
      <c r="O7" s="4">
        <f t="shared" si="4"/>
        <v>1.1715085053405188E-2</v>
      </c>
    </row>
    <row r="8" spans="1:15" x14ac:dyDescent="0.3">
      <c r="C8">
        <v>3</v>
      </c>
      <c r="D8">
        <v>0</v>
      </c>
      <c r="E8">
        <v>1.59518</v>
      </c>
      <c r="F8">
        <v>0.48048800000000003</v>
      </c>
      <c r="G8">
        <v>1.7702100000000001</v>
      </c>
      <c r="H8">
        <v>0.53057100000000001</v>
      </c>
      <c r="I8">
        <v>0.95007900000000001</v>
      </c>
      <c r="J8">
        <v>0.27528799999999998</v>
      </c>
      <c r="K8" s="7">
        <f t="shared" si="0"/>
        <v>1.6659735743834594</v>
      </c>
      <c r="L8" s="7">
        <f t="shared" si="1"/>
        <v>1.8480121834395464</v>
      </c>
      <c r="M8" s="7">
        <f t="shared" si="2"/>
        <v>0.9891580203309277</v>
      </c>
      <c r="N8" s="7">
        <f t="shared" si="3"/>
        <v>4.5031437781539339</v>
      </c>
      <c r="O8" s="4">
        <f t="shared" si="4"/>
        <v>9.0062875563078678E-3</v>
      </c>
    </row>
    <row r="9" spans="1:15" x14ac:dyDescent="0.3">
      <c r="C9">
        <v>4</v>
      </c>
      <c r="D9">
        <v>0</v>
      </c>
      <c r="E9">
        <v>1.59518</v>
      </c>
      <c r="F9">
        <v>0.48049500000000001</v>
      </c>
      <c r="G9">
        <v>1.7702199999999999</v>
      </c>
      <c r="H9">
        <v>0.53056899999999996</v>
      </c>
      <c r="I9">
        <v>0.95006299999999999</v>
      </c>
      <c r="J9">
        <v>0.275285</v>
      </c>
      <c r="K9" s="7">
        <f t="shared" si="0"/>
        <v>1.6659755932861082</v>
      </c>
      <c r="L9" s="7">
        <f t="shared" si="1"/>
        <v>1.848021188233782</v>
      </c>
      <c r="M9" s="7">
        <f t="shared" si="2"/>
        <v>0.98914181753376496</v>
      </c>
      <c r="N9" s="7">
        <f t="shared" si="3"/>
        <v>4.5031385990536554</v>
      </c>
      <c r="O9" s="4">
        <f t="shared" si="4"/>
        <v>9.0062771981073101E-3</v>
      </c>
    </row>
    <row r="10" spans="1:15" x14ac:dyDescent="0.3">
      <c r="C10">
        <v>5</v>
      </c>
      <c r="D10">
        <v>0</v>
      </c>
      <c r="E10">
        <v>1.7702199999999999</v>
      </c>
      <c r="F10">
        <v>0.53057500000000002</v>
      </c>
      <c r="G10">
        <v>1.98028</v>
      </c>
      <c r="H10">
        <v>0.590669</v>
      </c>
      <c r="I10">
        <v>1.1400699999999999</v>
      </c>
      <c r="J10">
        <v>0.33033099999999999</v>
      </c>
      <c r="K10" s="7">
        <f t="shared" si="0"/>
        <v>1.8480229108495922</v>
      </c>
      <c r="L10" s="7">
        <f t="shared" si="1"/>
        <v>2.066494313072504</v>
      </c>
      <c r="M10" s="7">
        <f t="shared" si="2"/>
        <v>1.1869617409423943</v>
      </c>
      <c r="N10" s="7">
        <f t="shared" si="3"/>
        <v>5.1014789648644907</v>
      </c>
      <c r="O10" s="4">
        <f t="shared" si="4"/>
        <v>1.0202957929728982E-2</v>
      </c>
    </row>
    <row r="11" spans="1:15" x14ac:dyDescent="0.3">
      <c r="C11">
        <v>6</v>
      </c>
      <c r="D11">
        <v>0</v>
      </c>
      <c r="E11">
        <v>2.48041</v>
      </c>
      <c r="F11">
        <v>0.74595299999999998</v>
      </c>
      <c r="G11">
        <v>2.7605400000000002</v>
      </c>
      <c r="H11">
        <v>0.82614299999999996</v>
      </c>
      <c r="I11">
        <v>1.5202</v>
      </c>
      <c r="J11">
        <v>0.44047500000000001</v>
      </c>
      <c r="K11" s="7">
        <f t="shared" si="0"/>
        <v>2.5901505064974506</v>
      </c>
      <c r="L11" s="7">
        <f t="shared" si="1"/>
        <v>2.8815088665574153</v>
      </c>
      <c r="M11" s="7">
        <f t="shared" si="2"/>
        <v>1.5827274767391257</v>
      </c>
      <c r="N11" s="7">
        <f t="shared" si="3"/>
        <v>7.0543868497939917</v>
      </c>
      <c r="O11" s="4">
        <f t="shared" si="4"/>
        <v>1.4108773699587983E-2</v>
      </c>
    </row>
    <row r="12" spans="1:15" x14ac:dyDescent="0.3">
      <c r="C12">
        <v>7</v>
      </c>
      <c r="D12">
        <v>0</v>
      </c>
      <c r="E12">
        <v>3.1907800000000002</v>
      </c>
      <c r="F12">
        <v>0.96148900000000004</v>
      </c>
      <c r="G12">
        <v>3.5408599999999999</v>
      </c>
      <c r="H12">
        <v>1.06175</v>
      </c>
      <c r="I12">
        <v>1.90035</v>
      </c>
      <c r="J12">
        <v>0.55065600000000003</v>
      </c>
      <c r="K12" s="7">
        <f t="shared" si="0"/>
        <v>3.3324972776464499</v>
      </c>
      <c r="L12" s="7">
        <f t="shared" si="1"/>
        <v>3.6966204298115324</v>
      </c>
      <c r="M12" s="7">
        <f t="shared" si="2"/>
        <v>1.978522719817996</v>
      </c>
      <c r="N12" s="7">
        <f t="shared" si="3"/>
        <v>9.0076404272759785</v>
      </c>
      <c r="O12" s="4">
        <f t="shared" si="4"/>
        <v>1.8015280854551959E-2</v>
      </c>
    </row>
    <row r="13" spans="1:15" x14ac:dyDescent="0.3">
      <c r="C13">
        <v>8</v>
      </c>
      <c r="D13">
        <v>0</v>
      </c>
      <c r="E13">
        <v>4.0763100000000003</v>
      </c>
      <c r="F13">
        <v>1.22733</v>
      </c>
      <c r="G13">
        <v>4.53139</v>
      </c>
      <c r="H13">
        <v>1.3577300000000001</v>
      </c>
      <c r="I13">
        <v>2.4706299999999999</v>
      </c>
      <c r="J13">
        <v>0.71600799999999998</v>
      </c>
      <c r="K13" s="7">
        <f t="shared" si="0"/>
        <v>4.2570696664489773</v>
      </c>
      <c r="L13" s="7">
        <f t="shared" si="1"/>
        <v>4.7304255712356369</v>
      </c>
      <c r="M13" s="7">
        <f t="shared" si="2"/>
        <v>2.5722908181160231</v>
      </c>
      <c r="N13" s="7">
        <f t="shared" si="3"/>
        <v>11.559786055800638</v>
      </c>
      <c r="O13" s="4">
        <f t="shared" si="4"/>
        <v>2.3119572111601275E-2</v>
      </c>
    </row>
    <row r="14" spans="1:15" x14ac:dyDescent="0.3">
      <c r="C14">
        <v>9</v>
      </c>
      <c r="D14">
        <v>0</v>
      </c>
      <c r="E14">
        <v>4.06616</v>
      </c>
      <c r="F14">
        <v>1.21227</v>
      </c>
      <c r="G14">
        <v>4.5914299999999999</v>
      </c>
      <c r="H14">
        <v>1.3628100000000001</v>
      </c>
      <c r="I14">
        <v>2.8506100000000001</v>
      </c>
      <c r="J14">
        <v>0.82622099999999998</v>
      </c>
      <c r="K14" s="7">
        <f t="shared" si="0"/>
        <v>4.2430243575190563</v>
      </c>
      <c r="L14" s="7">
        <f t="shared" si="1"/>
        <v>4.7894133817201459</v>
      </c>
      <c r="M14" s="7">
        <f t="shared" si="2"/>
        <v>2.9679316893993706</v>
      </c>
      <c r="N14" s="7">
        <f t="shared" si="3"/>
        <v>12.000369428638574</v>
      </c>
      <c r="O14" s="4">
        <f t="shared" si="4"/>
        <v>2.4000738857277149E-2</v>
      </c>
    </row>
    <row r="15" spans="1:15" x14ac:dyDescent="0.3">
      <c r="C15">
        <v>10</v>
      </c>
      <c r="D15">
        <v>0</v>
      </c>
      <c r="E15">
        <v>3.8809499999999999</v>
      </c>
      <c r="F15">
        <v>1.14707</v>
      </c>
      <c r="G15">
        <v>4.4414400000000001</v>
      </c>
      <c r="H15">
        <v>1.30766</v>
      </c>
      <c r="I15">
        <v>3.0403799999999999</v>
      </c>
      <c r="J15">
        <v>0.88127699999999998</v>
      </c>
      <c r="K15" s="7">
        <f t="shared" si="0"/>
        <v>4.0469176526586255</v>
      </c>
      <c r="L15" s="7">
        <f t="shared" si="1"/>
        <v>4.629942110782812</v>
      </c>
      <c r="M15" s="7">
        <f t="shared" si="2"/>
        <v>3.1655267642414584</v>
      </c>
      <c r="N15" s="7">
        <f t="shared" si="3"/>
        <v>11.842386527682898</v>
      </c>
      <c r="O15" s="4">
        <f t="shared" si="4"/>
        <v>2.3684773055365795E-2</v>
      </c>
    </row>
    <row r="16" spans="1:15" x14ac:dyDescent="0.3">
      <c r="C16">
        <v>11</v>
      </c>
      <c r="D16">
        <v>0</v>
      </c>
      <c r="E16">
        <v>4.0561600000000002</v>
      </c>
      <c r="F16">
        <v>1.1972499999999999</v>
      </c>
      <c r="G16">
        <v>4.6514600000000002</v>
      </c>
      <c r="H16">
        <v>1.36785</v>
      </c>
      <c r="I16">
        <v>3.2307999999999999</v>
      </c>
      <c r="J16">
        <v>0.93652400000000002</v>
      </c>
      <c r="K16" s="7">
        <f t="shared" si="0"/>
        <v>4.2291655805962485</v>
      </c>
      <c r="L16" s="7">
        <f t="shared" si="1"/>
        <v>4.8484114670786767</v>
      </c>
      <c r="M16" s="7">
        <f t="shared" si="2"/>
        <v>3.3637993166323104</v>
      </c>
      <c r="N16" s="7">
        <f t="shared" si="3"/>
        <v>12.441376364307235</v>
      </c>
      <c r="O16" s="4">
        <f t="shared" si="4"/>
        <v>2.4882752728614468E-2</v>
      </c>
    </row>
    <row r="17" spans="3:23" x14ac:dyDescent="0.3">
      <c r="C17">
        <v>12</v>
      </c>
      <c r="D17">
        <v>0</v>
      </c>
      <c r="E17">
        <v>4.5914599999999997</v>
      </c>
      <c r="F17">
        <v>1.3628400000000001</v>
      </c>
      <c r="G17">
        <v>5.22187</v>
      </c>
      <c r="H17">
        <v>1.54356</v>
      </c>
      <c r="I17">
        <v>3.4207800000000002</v>
      </c>
      <c r="J17">
        <v>0.99166200000000004</v>
      </c>
      <c r="K17" s="7">
        <f t="shared" si="0"/>
        <v>4.7894506780214368</v>
      </c>
      <c r="L17" s="7">
        <f t="shared" si="1"/>
        <v>5.4452276142049385</v>
      </c>
      <c r="M17" s="7">
        <f t="shared" si="2"/>
        <v>3.5616189199076311</v>
      </c>
      <c r="N17" s="7">
        <f t="shared" si="3"/>
        <v>13.796297212134007</v>
      </c>
      <c r="O17" s="4">
        <f t="shared" si="4"/>
        <v>2.7592594424268015E-2</v>
      </c>
    </row>
    <row r="18" spans="3:23" x14ac:dyDescent="0.3">
      <c r="C18">
        <v>13</v>
      </c>
      <c r="D18">
        <v>0</v>
      </c>
      <c r="E18">
        <v>4.4163600000000001</v>
      </c>
      <c r="F18">
        <v>1.31264</v>
      </c>
      <c r="G18">
        <v>5.0117000000000003</v>
      </c>
      <c r="H18">
        <v>1.4832799999999999</v>
      </c>
      <c r="I18">
        <v>3.2307800000000002</v>
      </c>
      <c r="J18">
        <v>0.93652100000000005</v>
      </c>
      <c r="K18" s="7">
        <f t="shared" si="0"/>
        <v>4.607305006096297</v>
      </c>
      <c r="L18" s="7">
        <f t="shared" si="1"/>
        <v>5.2265912838483937</v>
      </c>
      <c r="M18" s="7">
        <f t="shared" si="2"/>
        <v>3.3637792721641238</v>
      </c>
      <c r="N18" s="7">
        <f t="shared" si="3"/>
        <v>13.197675562108813</v>
      </c>
      <c r="O18" s="4">
        <f t="shared" si="4"/>
        <v>2.6395351124217627E-2</v>
      </c>
    </row>
    <row r="19" spans="3:23" x14ac:dyDescent="0.3">
      <c r="C19">
        <v>14</v>
      </c>
      <c r="D19">
        <v>0</v>
      </c>
      <c r="E19">
        <v>4.24125</v>
      </c>
      <c r="F19">
        <v>1.26244</v>
      </c>
      <c r="G19">
        <v>4.8015600000000003</v>
      </c>
      <c r="H19">
        <v>1.42302</v>
      </c>
      <c r="I19">
        <v>3.0406900000000001</v>
      </c>
      <c r="J19">
        <v>0.881359</v>
      </c>
      <c r="K19" s="7">
        <f t="shared" si="0"/>
        <v>4.4251504286408156</v>
      </c>
      <c r="L19" s="7">
        <f t="shared" si="1"/>
        <v>5.0079900513080098</v>
      </c>
      <c r="M19" s="7">
        <f t="shared" si="2"/>
        <v>3.1658473372828642</v>
      </c>
      <c r="N19" s="7">
        <f t="shared" si="3"/>
        <v>12.59898781723169</v>
      </c>
      <c r="O19" s="4">
        <f t="shared" si="4"/>
        <v>2.5197975634463379E-2</v>
      </c>
    </row>
    <row r="20" spans="3:23" x14ac:dyDescent="0.3">
      <c r="C20">
        <v>15</v>
      </c>
      <c r="D20">
        <v>0</v>
      </c>
      <c r="E20">
        <v>4.6014600000000003</v>
      </c>
      <c r="F20">
        <v>1.37784</v>
      </c>
      <c r="G20">
        <v>5.1618199999999996</v>
      </c>
      <c r="H20">
        <v>1.53847</v>
      </c>
      <c r="I20">
        <v>3.0406499999999999</v>
      </c>
      <c r="J20">
        <v>0.88134800000000002</v>
      </c>
      <c r="K20" s="7">
        <f t="shared" si="0"/>
        <v>4.803319393627703</v>
      </c>
      <c r="L20" s="7">
        <f t="shared" si="1"/>
        <v>5.3862116235161048</v>
      </c>
      <c r="M20" s="7">
        <f t="shared" si="2"/>
        <v>3.1658058562716698</v>
      </c>
      <c r="N20" s="7">
        <f t="shared" si="3"/>
        <v>13.355336873415476</v>
      </c>
      <c r="O20" s="4">
        <f t="shared" si="4"/>
        <v>2.6710673746830952E-2</v>
      </c>
    </row>
    <row r="21" spans="3:23" x14ac:dyDescent="0.3">
      <c r="C21">
        <v>16</v>
      </c>
      <c r="D21">
        <v>0</v>
      </c>
      <c r="E21">
        <v>5.8573899999999997</v>
      </c>
      <c r="F21">
        <v>1.7745200000000001</v>
      </c>
      <c r="G21">
        <v>6.4528600000000003</v>
      </c>
      <c r="H21">
        <v>1.9453499999999999</v>
      </c>
      <c r="I21">
        <v>3.2306900000000001</v>
      </c>
      <c r="J21">
        <v>0.93649400000000005</v>
      </c>
      <c r="K21" s="7">
        <f t="shared" si="0"/>
        <v>6.1202891142902711</v>
      </c>
      <c r="L21" s="7">
        <f t="shared" si="1"/>
        <v>6.7397172642552299</v>
      </c>
      <c r="M21" s="7">
        <f t="shared" si="2"/>
        <v>3.3636853134822227</v>
      </c>
      <c r="N21" s="7">
        <f t="shared" si="3"/>
        <v>16.223691692027725</v>
      </c>
      <c r="O21" s="4">
        <f t="shared" si="4"/>
        <v>3.244738338405545E-2</v>
      </c>
    </row>
    <row r="22" spans="3:23" x14ac:dyDescent="0.3">
      <c r="C22">
        <v>17</v>
      </c>
      <c r="D22">
        <v>0</v>
      </c>
      <c r="E22">
        <v>7.4739100000000001</v>
      </c>
      <c r="F22">
        <v>2.28729</v>
      </c>
      <c r="G22">
        <v>8.1045099999999994</v>
      </c>
      <c r="H22">
        <v>2.4683600000000001</v>
      </c>
      <c r="I22">
        <v>3.4207800000000002</v>
      </c>
      <c r="J22">
        <v>0.99166200000000004</v>
      </c>
      <c r="K22" s="7">
        <f t="shared" si="0"/>
        <v>7.8160748609644211</v>
      </c>
      <c r="L22" s="7">
        <f t="shared" si="1"/>
        <v>8.4720648858291909</v>
      </c>
      <c r="M22" s="7">
        <f t="shared" si="2"/>
        <v>3.5616189199076311</v>
      </c>
      <c r="N22" s="7">
        <f t="shared" si="3"/>
        <v>19.849758666701241</v>
      </c>
      <c r="O22" s="4">
        <f t="shared" si="4"/>
        <v>3.9699517333402483E-2</v>
      </c>
    </row>
    <row r="23" spans="3:23" x14ac:dyDescent="0.3">
      <c r="C23">
        <v>18</v>
      </c>
      <c r="D23">
        <v>0</v>
      </c>
      <c r="E23">
        <v>9.4512499999999999</v>
      </c>
      <c r="F23">
        <v>2.9166300000000001</v>
      </c>
      <c r="G23">
        <v>10.117000000000001</v>
      </c>
      <c r="H23">
        <v>3.1079599999999998</v>
      </c>
      <c r="I23">
        <v>3.6109900000000001</v>
      </c>
      <c r="J23">
        <v>1.0468599999999999</v>
      </c>
      <c r="K23" s="7">
        <f t="shared" si="0"/>
        <v>9.8910493436945295</v>
      </c>
      <c r="L23" s="7">
        <f t="shared" si="1"/>
        <v>10.583624349040361</v>
      </c>
      <c r="M23" s="7">
        <f t="shared" si="2"/>
        <v>3.7596761349483283</v>
      </c>
      <c r="N23" s="7">
        <f t="shared" si="3"/>
        <v>24.234349827683218</v>
      </c>
      <c r="O23" s="4">
        <f t="shared" si="4"/>
        <v>4.8468699655366439E-2</v>
      </c>
    </row>
    <row r="24" spans="3:23" x14ac:dyDescent="0.3">
      <c r="C24" s="12">
        <v>19</v>
      </c>
      <c r="D24" s="12">
        <v>0</v>
      </c>
      <c r="E24" s="12">
        <v>10.7082</v>
      </c>
      <c r="F24" s="12">
        <v>3.3148499999999999</v>
      </c>
      <c r="G24" s="12">
        <v>11.408799999999999</v>
      </c>
      <c r="H24" s="12">
        <v>3.5162200000000001</v>
      </c>
      <c r="I24" s="12">
        <v>3.80105</v>
      </c>
      <c r="J24" s="12">
        <v>1.1020399999999999</v>
      </c>
      <c r="K24" s="13">
        <f t="shared" si="0"/>
        <v>11.209539587445152</v>
      </c>
      <c r="L24" s="13">
        <f t="shared" si="1"/>
        <v>11.938363394050292</v>
      </c>
      <c r="M24" s="13">
        <f t="shared" si="2"/>
        <v>3.9575842712568989</v>
      </c>
      <c r="N24" s="13">
        <f t="shared" si="3"/>
        <v>27.10548725275234</v>
      </c>
      <c r="O24" s="14">
        <f t="shared" si="4"/>
        <v>5.4210974505504682E-2</v>
      </c>
    </row>
    <row r="25" spans="3:23" x14ac:dyDescent="0.3">
      <c r="C25">
        <v>20</v>
      </c>
      <c r="D25">
        <v>0</v>
      </c>
      <c r="E25">
        <v>10.3575</v>
      </c>
      <c r="F25">
        <v>3.21374</v>
      </c>
      <c r="G25">
        <v>10.988099999999999</v>
      </c>
      <c r="H25">
        <v>3.3950399999999998</v>
      </c>
      <c r="I25">
        <v>3.42096</v>
      </c>
      <c r="J25">
        <v>0.99169700000000005</v>
      </c>
      <c r="K25" s="7">
        <f t="shared" si="0"/>
        <v>10.844626827954938</v>
      </c>
      <c r="L25" s="7">
        <f t="shared" si="1"/>
        <v>11.500636426372237</v>
      </c>
      <c r="M25" s="7">
        <f t="shared" si="2"/>
        <v>3.5618015471680899</v>
      </c>
      <c r="N25" s="7">
        <f t="shared" si="3"/>
        <v>25.907064801495267</v>
      </c>
      <c r="O25" s="4">
        <f t="shared" si="4"/>
        <v>5.1814129602990533E-2</v>
      </c>
    </row>
    <row r="26" spans="3:23" x14ac:dyDescent="0.3">
      <c r="C26">
        <v>21</v>
      </c>
      <c r="D26">
        <v>0</v>
      </c>
      <c r="E26">
        <v>9.2859200000000008</v>
      </c>
      <c r="F26">
        <v>2.88096</v>
      </c>
      <c r="G26">
        <v>9.8465000000000007</v>
      </c>
      <c r="H26">
        <v>3.0421</v>
      </c>
      <c r="I26">
        <v>3.0407500000000001</v>
      </c>
      <c r="J26">
        <v>0.88135600000000003</v>
      </c>
      <c r="K26" s="7">
        <f t="shared" si="0"/>
        <v>9.7225634874759255</v>
      </c>
      <c r="L26" s="7">
        <f t="shared" si="1"/>
        <v>10.305723393338287</v>
      </c>
      <c r="M26" s="7">
        <f t="shared" si="2"/>
        <v>3.1659041301397615</v>
      </c>
      <c r="N26" s="7">
        <f t="shared" si="3"/>
        <v>23.194191010953976</v>
      </c>
      <c r="O26" s="4">
        <f t="shared" si="4"/>
        <v>4.6388382021907953E-2</v>
      </c>
    </row>
    <row r="27" spans="3:23" x14ac:dyDescent="0.3">
      <c r="C27">
        <v>22</v>
      </c>
      <c r="D27">
        <v>0</v>
      </c>
      <c r="E27">
        <v>7.4936400000000001</v>
      </c>
      <c r="F27">
        <v>2.31717</v>
      </c>
      <c r="G27">
        <v>7.9845300000000003</v>
      </c>
      <c r="H27">
        <v>2.4580600000000001</v>
      </c>
      <c r="I27">
        <v>2.66025</v>
      </c>
      <c r="J27">
        <v>0.77099399999999996</v>
      </c>
      <c r="K27" s="7">
        <f t="shared" si="0"/>
        <v>7.8437183311551921</v>
      </c>
      <c r="L27" s="7">
        <f t="shared" si="1"/>
        <v>8.3543269198960619</v>
      </c>
      <c r="M27" s="7">
        <f t="shared" si="2"/>
        <v>2.7697223345555777</v>
      </c>
      <c r="N27" s="7">
        <f t="shared" si="3"/>
        <v>18.967767585606833</v>
      </c>
      <c r="O27" s="4">
        <f t="shared" si="4"/>
        <v>3.7935535171213668E-2</v>
      </c>
    </row>
    <row r="28" spans="3:23" x14ac:dyDescent="0.3">
      <c r="C28">
        <v>23</v>
      </c>
      <c r="D28">
        <v>0</v>
      </c>
      <c r="E28">
        <v>5.7020900000000001</v>
      </c>
      <c r="F28">
        <v>1.75423</v>
      </c>
      <c r="G28">
        <v>6.1225699999999996</v>
      </c>
      <c r="H28">
        <v>1.8748199999999999</v>
      </c>
      <c r="I28">
        <v>2.2802099999999998</v>
      </c>
      <c r="J28">
        <v>0.66078300000000001</v>
      </c>
      <c r="K28" s="7">
        <f t="shared" si="0"/>
        <v>5.9658321515946122</v>
      </c>
      <c r="L28" s="7">
        <f t="shared" si="1"/>
        <v>6.4031877558993999</v>
      </c>
      <c r="M28" s="7">
        <f t="shared" si="2"/>
        <v>2.3740243927114562</v>
      </c>
      <c r="N28" s="7">
        <f t="shared" si="3"/>
        <v>14.743044300205469</v>
      </c>
      <c r="O28" s="4">
        <f t="shared" si="4"/>
        <v>2.9486088600410937E-2</v>
      </c>
    </row>
    <row r="29" spans="3:23" x14ac:dyDescent="0.3">
      <c r="C29">
        <v>24</v>
      </c>
      <c r="D29">
        <v>0</v>
      </c>
      <c r="E29">
        <v>3.7359100000000001</v>
      </c>
      <c r="F29">
        <v>1.14192</v>
      </c>
      <c r="G29">
        <v>4.0511299999999997</v>
      </c>
      <c r="H29">
        <v>1.2322200000000001</v>
      </c>
      <c r="I29">
        <v>1.7101299999999999</v>
      </c>
      <c r="J29">
        <v>0.49552099999999999</v>
      </c>
      <c r="K29" s="7">
        <f t="shared" si="0"/>
        <v>3.9065336059606603</v>
      </c>
      <c r="L29" s="7">
        <f t="shared" si="1"/>
        <v>4.234385481424666</v>
      </c>
      <c r="M29" s="7">
        <f t="shared" si="2"/>
        <v>1.7804734421891835</v>
      </c>
      <c r="N29" s="7">
        <f t="shared" si="3"/>
        <v>9.9213925295745096</v>
      </c>
      <c r="O29" s="4">
        <f t="shared" si="4"/>
        <v>1.9842785059149021E-2</v>
      </c>
    </row>
    <row r="30" spans="3:23" x14ac:dyDescent="0.3">
      <c r="N30" t="s">
        <v>40</v>
      </c>
      <c r="O30" s="15">
        <f>AVERAGE(O6:O29)</f>
        <v>2.7014866428816554E-2</v>
      </c>
    </row>
    <row r="32" spans="3:23" x14ac:dyDescent="0.3">
      <c r="C32" s="1" t="s">
        <v>13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Q32" s="1" t="s">
        <v>18</v>
      </c>
      <c r="R32" s="1"/>
      <c r="S32" s="1"/>
      <c r="T32" s="1"/>
      <c r="U32" s="1"/>
      <c r="V32" s="1"/>
      <c r="W32" s="1"/>
    </row>
    <row r="34" spans="3:23" x14ac:dyDescent="0.3">
      <c r="C34" t="s">
        <v>0</v>
      </c>
      <c r="D34" t="s">
        <v>1</v>
      </c>
      <c r="E34" t="s">
        <v>9</v>
      </c>
      <c r="F34" t="s">
        <v>10</v>
      </c>
      <c r="G34" t="s">
        <v>14</v>
      </c>
      <c r="H34" t="s">
        <v>15</v>
      </c>
      <c r="I34" t="s">
        <v>16</v>
      </c>
      <c r="J34" t="s">
        <v>17</v>
      </c>
      <c r="K34" s="7" t="s">
        <v>22</v>
      </c>
      <c r="L34" s="7" t="s">
        <v>23</v>
      </c>
      <c r="M34" s="7" t="s">
        <v>24</v>
      </c>
      <c r="N34" s="3" t="s">
        <v>25</v>
      </c>
      <c r="Q34" t="s">
        <v>0</v>
      </c>
      <c r="R34" t="s">
        <v>1</v>
      </c>
      <c r="S34" t="s">
        <v>9</v>
      </c>
      <c r="T34" t="s">
        <v>10</v>
      </c>
      <c r="U34" t="s">
        <v>11</v>
      </c>
      <c r="V34" t="s">
        <v>12</v>
      </c>
      <c r="W34" s="3" t="s">
        <v>21</v>
      </c>
    </row>
    <row r="35" spans="3:23" x14ac:dyDescent="0.3">
      <c r="C35">
        <v>1</v>
      </c>
      <c r="D35">
        <v>0</v>
      </c>
      <c r="E35">
        <v>2431.06</v>
      </c>
      <c r="F35">
        <v>-0.83663200000000004</v>
      </c>
      <c r="G35">
        <v>2436.0100000000002</v>
      </c>
      <c r="H35">
        <v>-120.64700000000001</v>
      </c>
      <c r="I35">
        <v>2418.9</v>
      </c>
      <c r="J35">
        <v>119.015</v>
      </c>
      <c r="K35" s="7">
        <f t="shared" ref="K35:K58" si="5">E35/2401.77</f>
        <v>1.0121951727267806</v>
      </c>
      <c r="L35" s="7">
        <f t="shared" ref="L35:L58" si="6">G35/2401.77</f>
        <v>1.0142561527540106</v>
      </c>
      <c r="M35" s="7">
        <f t="shared" ref="M35:M58" si="7">I35/2401.77</f>
        <v>1.00713223997302</v>
      </c>
      <c r="N35" s="3">
        <f t="shared" ref="N35:N58" si="8">AVERAGE(K35,L35,M35)</f>
        <v>1.0111945218179372</v>
      </c>
      <c r="Q35">
        <v>1</v>
      </c>
      <c r="R35">
        <v>0</v>
      </c>
      <c r="S35">
        <v>2411.77</v>
      </c>
      <c r="T35">
        <v>118.018</v>
      </c>
      <c r="U35">
        <v>39.076000000000001</v>
      </c>
      <c r="V35">
        <v>-11.360900000000001</v>
      </c>
      <c r="W35" s="3">
        <f t="shared" ref="W35:W58" si="9">S35/2401.77</f>
        <v>1.0041635960146058</v>
      </c>
    </row>
    <row r="36" spans="3:23" x14ac:dyDescent="0.3">
      <c r="C36">
        <v>2</v>
      </c>
      <c r="D36">
        <v>0</v>
      </c>
      <c r="E36">
        <v>2436</v>
      </c>
      <c r="F36">
        <v>-0.71826100000000004</v>
      </c>
      <c r="G36">
        <v>2437.4699999999998</v>
      </c>
      <c r="H36">
        <v>-120.57599999999999</v>
      </c>
      <c r="I36">
        <v>2426.37</v>
      </c>
      <c r="J36">
        <v>119.11</v>
      </c>
      <c r="K36" s="7">
        <f t="shared" si="5"/>
        <v>1.014251989157996</v>
      </c>
      <c r="L36" s="7">
        <f t="shared" si="6"/>
        <v>1.014864037772143</v>
      </c>
      <c r="M36" s="7">
        <f t="shared" si="7"/>
        <v>1.0102424461959305</v>
      </c>
      <c r="N36" s="3">
        <f t="shared" si="8"/>
        <v>1.0131194910420234</v>
      </c>
      <c r="Q36">
        <v>2</v>
      </c>
      <c r="R36">
        <v>0</v>
      </c>
      <c r="S36">
        <v>2426.77</v>
      </c>
      <c r="T36">
        <v>118.194</v>
      </c>
      <c r="U36">
        <v>38.522799999999997</v>
      </c>
      <c r="V36">
        <v>-5.2855600000000003</v>
      </c>
      <c r="W36" s="3">
        <f t="shared" si="9"/>
        <v>1.0104089900365147</v>
      </c>
    </row>
    <row r="37" spans="3:23" x14ac:dyDescent="0.3">
      <c r="C37">
        <v>3</v>
      </c>
      <c r="D37">
        <v>0</v>
      </c>
      <c r="E37">
        <v>2440.9</v>
      </c>
      <c r="F37">
        <v>-0.60029600000000005</v>
      </c>
      <c r="G37">
        <v>2438.92</v>
      </c>
      <c r="H37">
        <v>-120.506</v>
      </c>
      <c r="I37">
        <v>2433.79</v>
      </c>
      <c r="J37">
        <v>119.205</v>
      </c>
      <c r="K37" s="7">
        <f t="shared" si="5"/>
        <v>1.0162921512051528</v>
      </c>
      <c r="L37" s="7">
        <f t="shared" si="6"/>
        <v>1.0154677591942609</v>
      </c>
      <c r="M37" s="7">
        <f t="shared" si="7"/>
        <v>1.0133318344387681</v>
      </c>
      <c r="N37" s="3">
        <f t="shared" si="8"/>
        <v>1.0150305816127272</v>
      </c>
      <c r="Q37">
        <v>3</v>
      </c>
      <c r="R37">
        <v>0</v>
      </c>
      <c r="S37">
        <v>2441.67</v>
      </c>
      <c r="T37">
        <v>118.36799999999999</v>
      </c>
      <c r="U37">
        <v>38.385599999999997</v>
      </c>
      <c r="V37">
        <v>0.89419800000000005</v>
      </c>
      <c r="W37" s="3">
        <f t="shared" si="9"/>
        <v>1.0166127480982776</v>
      </c>
    </row>
    <row r="38" spans="3:23" x14ac:dyDescent="0.3">
      <c r="C38">
        <v>4</v>
      </c>
      <c r="D38">
        <v>0</v>
      </c>
      <c r="E38">
        <v>2440.9</v>
      </c>
      <c r="F38">
        <v>-0.60028899999999996</v>
      </c>
      <c r="G38">
        <v>2438.92</v>
      </c>
      <c r="H38">
        <v>-120.506</v>
      </c>
      <c r="I38">
        <v>2433.79</v>
      </c>
      <c r="J38">
        <v>119.205</v>
      </c>
      <c r="K38" s="7">
        <f t="shared" si="5"/>
        <v>1.0162921512051528</v>
      </c>
      <c r="L38" s="7">
        <f t="shared" si="6"/>
        <v>1.0154677591942609</v>
      </c>
      <c r="M38" s="7">
        <f t="shared" si="7"/>
        <v>1.0133318344387681</v>
      </c>
      <c r="N38" s="3">
        <f t="shared" si="8"/>
        <v>1.0150305816127272</v>
      </c>
      <c r="Q38">
        <v>4</v>
      </c>
      <c r="R38">
        <v>0</v>
      </c>
      <c r="S38">
        <v>2441.67</v>
      </c>
      <c r="T38">
        <v>118.36799999999999</v>
      </c>
      <c r="U38">
        <v>38.3855</v>
      </c>
      <c r="V38">
        <v>0.89480099999999996</v>
      </c>
      <c r="W38" s="3">
        <f t="shared" si="9"/>
        <v>1.0166127480982776</v>
      </c>
    </row>
    <row r="39" spans="3:23" x14ac:dyDescent="0.3">
      <c r="C39">
        <v>5</v>
      </c>
      <c r="D39">
        <v>0</v>
      </c>
      <c r="E39">
        <v>2436.0700000000002</v>
      </c>
      <c r="F39">
        <v>-0.71754700000000005</v>
      </c>
      <c r="G39">
        <v>2437.4899999999998</v>
      </c>
      <c r="H39">
        <v>-120.575</v>
      </c>
      <c r="I39">
        <v>2426.36</v>
      </c>
      <c r="J39">
        <v>119.10899999999999</v>
      </c>
      <c r="K39" s="7">
        <f t="shared" si="5"/>
        <v>1.0142811343300984</v>
      </c>
      <c r="L39" s="7">
        <f t="shared" si="6"/>
        <v>1.0148723649641722</v>
      </c>
      <c r="M39" s="7">
        <f t="shared" si="7"/>
        <v>1.0102382825999159</v>
      </c>
      <c r="N39" s="3">
        <f t="shared" si="8"/>
        <v>1.013130593964729</v>
      </c>
      <c r="Q39">
        <v>5</v>
      </c>
      <c r="R39">
        <v>0</v>
      </c>
      <c r="S39">
        <v>2426.7600000000002</v>
      </c>
      <c r="T39">
        <v>118.193</v>
      </c>
      <c r="U39">
        <v>38.522399999999998</v>
      </c>
      <c r="V39">
        <v>-5.2848899999999999</v>
      </c>
      <c r="W39" s="3">
        <f t="shared" si="9"/>
        <v>1.0104048264405003</v>
      </c>
    </row>
    <row r="40" spans="3:23" x14ac:dyDescent="0.3">
      <c r="C40">
        <v>6</v>
      </c>
      <c r="D40">
        <v>0</v>
      </c>
      <c r="E40">
        <v>2426.13</v>
      </c>
      <c r="F40">
        <v>-0.94884800000000002</v>
      </c>
      <c r="G40">
        <v>2434.5</v>
      </c>
      <c r="H40">
        <v>-120.717</v>
      </c>
      <c r="I40">
        <v>2426.86</v>
      </c>
      <c r="J40">
        <v>118.925</v>
      </c>
      <c r="K40" s="7">
        <f t="shared" si="5"/>
        <v>1.0101425198915801</v>
      </c>
      <c r="L40" s="7">
        <f t="shared" si="6"/>
        <v>1.0136274497558051</v>
      </c>
      <c r="M40" s="7">
        <f t="shared" si="7"/>
        <v>1.0104464624006462</v>
      </c>
      <c r="N40" s="3">
        <f t="shared" si="8"/>
        <v>1.0114054773493437</v>
      </c>
      <c r="Q40">
        <v>6</v>
      </c>
      <c r="R40">
        <v>0</v>
      </c>
      <c r="S40">
        <v>2412.71</v>
      </c>
      <c r="T40">
        <v>117.855</v>
      </c>
      <c r="U40">
        <v>40.225999999999999</v>
      </c>
      <c r="V40">
        <v>-16.9239</v>
      </c>
      <c r="W40" s="3">
        <f t="shared" si="9"/>
        <v>1.0045549740399788</v>
      </c>
    </row>
    <row r="41" spans="3:23" x14ac:dyDescent="0.3">
      <c r="C41">
        <v>7</v>
      </c>
      <c r="D41">
        <v>0</v>
      </c>
      <c r="E41">
        <v>2431.3200000000002</v>
      </c>
      <c r="F41">
        <v>-1.17458</v>
      </c>
      <c r="G41">
        <v>2446.81</v>
      </c>
      <c r="H41">
        <v>-120.852</v>
      </c>
      <c r="I41">
        <v>2427.16</v>
      </c>
      <c r="J41">
        <v>118.746</v>
      </c>
      <c r="K41" s="7">
        <f t="shared" si="5"/>
        <v>1.0123034262231605</v>
      </c>
      <c r="L41" s="7">
        <f t="shared" si="6"/>
        <v>1.0187528364497849</v>
      </c>
      <c r="M41" s="7">
        <f t="shared" si="7"/>
        <v>1.0105713702810843</v>
      </c>
      <c r="N41" s="3">
        <f t="shared" si="8"/>
        <v>1.0138758776513432</v>
      </c>
      <c r="Q41">
        <v>7</v>
      </c>
      <c r="R41">
        <v>0</v>
      </c>
      <c r="S41">
        <v>2398.36</v>
      </c>
      <c r="T41">
        <v>117.521</v>
      </c>
      <c r="U41">
        <v>43.335900000000002</v>
      </c>
      <c r="V41">
        <v>-27.2944</v>
      </c>
      <c r="W41" s="3">
        <f t="shared" si="9"/>
        <v>0.9985802137590194</v>
      </c>
    </row>
    <row r="42" spans="3:23" x14ac:dyDescent="0.3">
      <c r="C42">
        <v>8</v>
      </c>
      <c r="D42">
        <v>0</v>
      </c>
      <c r="E42">
        <v>2431.21</v>
      </c>
      <c r="F42">
        <v>-1.5147299999999999</v>
      </c>
      <c r="G42">
        <v>2457.6999999999998</v>
      </c>
      <c r="H42">
        <v>-121.053</v>
      </c>
      <c r="I42">
        <v>2419.5500000000002</v>
      </c>
      <c r="J42">
        <v>118.476</v>
      </c>
      <c r="K42" s="7">
        <f t="shared" si="5"/>
        <v>1.0122576266669998</v>
      </c>
      <c r="L42" s="7">
        <f t="shared" si="6"/>
        <v>1.0232869925096908</v>
      </c>
      <c r="M42" s="7">
        <f t="shared" si="7"/>
        <v>1.0074028737139693</v>
      </c>
      <c r="N42" s="3">
        <f t="shared" si="8"/>
        <v>1.0143158309635532</v>
      </c>
      <c r="Q42">
        <v>8</v>
      </c>
      <c r="R42">
        <v>0</v>
      </c>
      <c r="S42">
        <v>2368.29</v>
      </c>
      <c r="T42">
        <v>117.01300000000001</v>
      </c>
      <c r="U42">
        <v>49.983899999999998</v>
      </c>
      <c r="V42">
        <v>-40.0901</v>
      </c>
      <c r="W42" s="3">
        <f t="shared" si="9"/>
        <v>0.98606028054309947</v>
      </c>
    </row>
    <row r="43" spans="3:23" x14ac:dyDescent="0.3">
      <c r="C43">
        <v>9</v>
      </c>
      <c r="D43">
        <v>0</v>
      </c>
      <c r="E43">
        <v>2436.1999999999998</v>
      </c>
      <c r="F43">
        <v>-1.7282999999999999</v>
      </c>
      <c r="G43">
        <v>2454.58</v>
      </c>
      <c r="H43">
        <v>-121.19</v>
      </c>
      <c r="I43">
        <v>2419.5500000000002</v>
      </c>
      <c r="J43">
        <v>118.298</v>
      </c>
      <c r="K43" s="7">
        <f t="shared" si="5"/>
        <v>1.0143352610782881</v>
      </c>
      <c r="L43" s="7">
        <f t="shared" si="6"/>
        <v>1.0219879505531337</v>
      </c>
      <c r="M43" s="7">
        <f t="shared" si="7"/>
        <v>1.0074028737139693</v>
      </c>
      <c r="N43" s="3">
        <f t="shared" si="8"/>
        <v>1.0145753617817972</v>
      </c>
      <c r="Q43">
        <v>9</v>
      </c>
      <c r="R43">
        <v>0</v>
      </c>
      <c r="S43">
        <v>2353.4299999999998</v>
      </c>
      <c r="T43">
        <v>116.67400000000001</v>
      </c>
      <c r="U43">
        <v>55.441899999999997</v>
      </c>
      <c r="V43">
        <v>-46.705399999999997</v>
      </c>
      <c r="W43" s="3">
        <f t="shared" si="9"/>
        <v>0.97987317686539499</v>
      </c>
    </row>
    <row r="44" spans="3:23" x14ac:dyDescent="0.3">
      <c r="C44">
        <v>10</v>
      </c>
      <c r="D44">
        <v>0</v>
      </c>
      <c r="E44">
        <v>2430.9499999999998</v>
      </c>
      <c r="F44">
        <v>-1.8448199999999999</v>
      </c>
      <c r="G44">
        <v>2453.12</v>
      </c>
      <c r="H44">
        <v>-121.25700000000001</v>
      </c>
      <c r="I44">
        <v>2411.6</v>
      </c>
      <c r="J44">
        <v>118.20399999999999</v>
      </c>
      <c r="K44" s="7">
        <f t="shared" si="5"/>
        <v>1.0121493731706199</v>
      </c>
      <c r="L44" s="7">
        <f t="shared" si="6"/>
        <v>1.0213800655350012</v>
      </c>
      <c r="M44" s="7">
        <f t="shared" si="7"/>
        <v>1.0040928148823576</v>
      </c>
      <c r="N44" s="3">
        <f t="shared" si="8"/>
        <v>1.0125407511959927</v>
      </c>
      <c r="Q44">
        <v>10</v>
      </c>
      <c r="R44">
        <v>0</v>
      </c>
      <c r="S44">
        <v>2337.63</v>
      </c>
      <c r="T44">
        <v>116.495</v>
      </c>
      <c r="U44">
        <v>58.346600000000002</v>
      </c>
      <c r="V44">
        <v>-49.703099999999999</v>
      </c>
      <c r="W44" s="3">
        <f t="shared" si="9"/>
        <v>0.97329469516231781</v>
      </c>
    </row>
    <row r="45" spans="3:23" x14ac:dyDescent="0.3">
      <c r="C45">
        <v>11</v>
      </c>
      <c r="D45">
        <v>0</v>
      </c>
      <c r="E45">
        <v>2441.02</v>
      </c>
      <c r="F45">
        <v>-1.94309</v>
      </c>
      <c r="G45">
        <v>2466.96</v>
      </c>
      <c r="H45">
        <v>-121.316</v>
      </c>
      <c r="I45">
        <v>2419.3200000000002</v>
      </c>
      <c r="J45">
        <v>118.127</v>
      </c>
      <c r="K45" s="7">
        <f t="shared" si="5"/>
        <v>1.0163421143573281</v>
      </c>
      <c r="L45" s="7">
        <f t="shared" si="6"/>
        <v>1.0271424824192159</v>
      </c>
      <c r="M45" s="7">
        <f t="shared" si="7"/>
        <v>1.0073071110056335</v>
      </c>
      <c r="N45" s="3">
        <f t="shared" si="8"/>
        <v>1.0169305692607258</v>
      </c>
      <c r="Q45">
        <v>11</v>
      </c>
      <c r="R45">
        <v>0</v>
      </c>
      <c r="S45">
        <v>2338.27</v>
      </c>
      <c r="T45">
        <v>116.346</v>
      </c>
      <c r="U45">
        <v>61.445099999999996</v>
      </c>
      <c r="V45">
        <v>-52.143799999999999</v>
      </c>
      <c r="W45" s="3">
        <f t="shared" si="9"/>
        <v>0.97356116530725256</v>
      </c>
    </row>
    <row r="46" spans="3:23" x14ac:dyDescent="0.3">
      <c r="C46">
        <v>12</v>
      </c>
      <c r="D46">
        <v>0</v>
      </c>
      <c r="E46">
        <v>2435.5300000000002</v>
      </c>
      <c r="F46">
        <v>-2.0608300000000002</v>
      </c>
      <c r="G46">
        <v>2465.4699999999998</v>
      </c>
      <c r="H46">
        <v>-121.387</v>
      </c>
      <c r="I46">
        <v>2411.2800000000002</v>
      </c>
      <c r="J46">
        <v>118.035</v>
      </c>
      <c r="K46" s="7">
        <f t="shared" si="5"/>
        <v>1.0140563001453096</v>
      </c>
      <c r="L46" s="7">
        <f t="shared" si="6"/>
        <v>1.0265221066130394</v>
      </c>
      <c r="M46" s="7">
        <f t="shared" si="7"/>
        <v>1.0039595798098904</v>
      </c>
      <c r="N46" s="3">
        <f t="shared" si="8"/>
        <v>1.0148459955227465</v>
      </c>
      <c r="Q46">
        <v>12</v>
      </c>
      <c r="R46">
        <v>0</v>
      </c>
      <c r="S46">
        <v>2322.29</v>
      </c>
      <c r="T46">
        <v>116.167</v>
      </c>
      <c r="U46">
        <v>64.578699999999998</v>
      </c>
      <c r="V46">
        <v>-54.639699999999998</v>
      </c>
      <c r="W46" s="3">
        <f t="shared" si="9"/>
        <v>0.9669077388759123</v>
      </c>
    </row>
    <row r="47" spans="3:23" x14ac:dyDescent="0.3">
      <c r="C47">
        <v>13</v>
      </c>
      <c r="D47">
        <v>0</v>
      </c>
      <c r="E47">
        <v>2440.9499999999998</v>
      </c>
      <c r="F47">
        <v>-1.94377</v>
      </c>
      <c r="G47">
        <v>2466.9499999999998</v>
      </c>
      <c r="H47">
        <v>-121.318</v>
      </c>
      <c r="I47">
        <v>2419.34</v>
      </c>
      <c r="J47">
        <v>118.128</v>
      </c>
      <c r="K47" s="7">
        <f t="shared" si="5"/>
        <v>1.0163129691852257</v>
      </c>
      <c r="L47" s="7">
        <f t="shared" si="6"/>
        <v>1.0271383188232011</v>
      </c>
      <c r="M47" s="7">
        <f t="shared" si="7"/>
        <v>1.0073154381976626</v>
      </c>
      <c r="N47" s="3">
        <f t="shared" si="8"/>
        <v>1.0169222420686965</v>
      </c>
      <c r="Q47">
        <v>13</v>
      </c>
      <c r="R47">
        <v>0</v>
      </c>
      <c r="S47">
        <v>2338.2800000000002</v>
      </c>
      <c r="T47">
        <v>116.346</v>
      </c>
      <c r="U47">
        <v>61.445</v>
      </c>
      <c r="V47">
        <v>-52.142800000000001</v>
      </c>
      <c r="W47" s="3">
        <f t="shared" si="9"/>
        <v>0.9735653289032673</v>
      </c>
    </row>
    <row r="48" spans="3:23" x14ac:dyDescent="0.3">
      <c r="C48">
        <v>14</v>
      </c>
      <c r="D48">
        <v>0</v>
      </c>
      <c r="E48">
        <v>2446.3000000000002</v>
      </c>
      <c r="F48">
        <v>-1.82714</v>
      </c>
      <c r="G48">
        <v>2468.42</v>
      </c>
      <c r="H48">
        <v>-121.249</v>
      </c>
      <c r="I48">
        <v>2427.3200000000002</v>
      </c>
      <c r="J48">
        <v>118.22</v>
      </c>
      <c r="K48" s="7">
        <f t="shared" si="5"/>
        <v>1.0185404930530402</v>
      </c>
      <c r="L48" s="7">
        <f t="shared" si="6"/>
        <v>1.0277503674373483</v>
      </c>
      <c r="M48" s="7">
        <f t="shared" si="7"/>
        <v>1.0106379878173182</v>
      </c>
      <c r="N48" s="3">
        <f t="shared" si="8"/>
        <v>1.0189762827692355</v>
      </c>
      <c r="Q48">
        <v>14</v>
      </c>
      <c r="R48">
        <v>0</v>
      </c>
      <c r="S48">
        <v>2354.16</v>
      </c>
      <c r="T48">
        <v>116.52500000000001</v>
      </c>
      <c r="U48">
        <v>58.420400000000001</v>
      </c>
      <c r="V48">
        <v>-49.403399999999998</v>
      </c>
      <c r="W48" s="3">
        <f t="shared" si="9"/>
        <v>0.98017711937446128</v>
      </c>
    </row>
    <row r="49" spans="3:23" x14ac:dyDescent="0.3">
      <c r="C49">
        <v>15</v>
      </c>
      <c r="D49">
        <v>0</v>
      </c>
      <c r="E49">
        <v>2446.23</v>
      </c>
      <c r="F49">
        <v>-1.8278000000000001</v>
      </c>
      <c r="G49">
        <v>2468.4</v>
      </c>
      <c r="H49">
        <v>-121.251</v>
      </c>
      <c r="I49">
        <v>2427.34</v>
      </c>
      <c r="J49">
        <v>118.221</v>
      </c>
      <c r="K49" s="7">
        <f t="shared" si="5"/>
        <v>1.0185113478809378</v>
      </c>
      <c r="L49" s="7">
        <f t="shared" si="6"/>
        <v>1.0277420402453192</v>
      </c>
      <c r="M49" s="7">
        <f t="shared" si="7"/>
        <v>1.0106463150093474</v>
      </c>
      <c r="N49" s="3">
        <f t="shared" si="8"/>
        <v>1.0189665677118682</v>
      </c>
      <c r="Q49">
        <v>15</v>
      </c>
      <c r="R49">
        <v>0</v>
      </c>
      <c r="S49">
        <v>2354.1799999999998</v>
      </c>
      <c r="T49">
        <v>116.526</v>
      </c>
      <c r="U49">
        <v>58.419899999999998</v>
      </c>
      <c r="V49">
        <v>-49.402000000000001</v>
      </c>
      <c r="W49" s="3">
        <f t="shared" si="9"/>
        <v>0.98018544656649054</v>
      </c>
    </row>
    <row r="50" spans="3:23" x14ac:dyDescent="0.3">
      <c r="C50">
        <v>16</v>
      </c>
      <c r="D50">
        <v>0</v>
      </c>
      <c r="E50">
        <v>2440.66</v>
      </c>
      <c r="F50">
        <v>-1.9464999999999999</v>
      </c>
      <c r="G50">
        <v>2466.88</v>
      </c>
      <c r="H50">
        <v>-121.324</v>
      </c>
      <c r="I50">
        <v>2419.42</v>
      </c>
      <c r="J50">
        <v>118.13</v>
      </c>
      <c r="K50" s="7">
        <f t="shared" si="5"/>
        <v>1.0161922249008022</v>
      </c>
      <c r="L50" s="7">
        <f t="shared" si="6"/>
        <v>1.0271091736510991</v>
      </c>
      <c r="M50" s="7">
        <f t="shared" si="7"/>
        <v>1.0073487469657794</v>
      </c>
      <c r="N50" s="3">
        <f t="shared" si="8"/>
        <v>1.0168833818392269</v>
      </c>
      <c r="Q50">
        <v>16</v>
      </c>
      <c r="R50">
        <v>0</v>
      </c>
      <c r="S50">
        <v>2338.36</v>
      </c>
      <c r="T50">
        <v>116.349</v>
      </c>
      <c r="U50">
        <v>61.443800000000003</v>
      </c>
      <c r="V50">
        <v>-52.138100000000001</v>
      </c>
      <c r="W50" s="3">
        <f t="shared" si="9"/>
        <v>0.9735986376713841</v>
      </c>
    </row>
    <row r="51" spans="3:23" x14ac:dyDescent="0.3">
      <c r="C51">
        <v>17</v>
      </c>
      <c r="D51">
        <v>0</v>
      </c>
      <c r="E51">
        <v>2434.9499999999998</v>
      </c>
      <c r="F51">
        <v>-2.0664099999999999</v>
      </c>
      <c r="G51">
        <v>2465.33</v>
      </c>
      <c r="H51">
        <v>-121.4</v>
      </c>
      <c r="I51">
        <v>2411.4299999999998</v>
      </c>
      <c r="J51">
        <v>118.041</v>
      </c>
      <c r="K51" s="7">
        <f t="shared" si="5"/>
        <v>1.0138148115764622</v>
      </c>
      <c r="L51" s="7">
        <f t="shared" si="6"/>
        <v>1.0264638162688351</v>
      </c>
      <c r="M51" s="7">
        <f t="shared" si="7"/>
        <v>1.0040220337501093</v>
      </c>
      <c r="N51" s="3">
        <f t="shared" si="8"/>
        <v>1.014766887198469</v>
      </c>
      <c r="Q51">
        <v>17</v>
      </c>
      <c r="R51">
        <v>0</v>
      </c>
      <c r="S51">
        <v>2322.42</v>
      </c>
      <c r="T51">
        <v>116.17100000000001</v>
      </c>
      <c r="U51">
        <v>64.578999999999994</v>
      </c>
      <c r="V51">
        <v>-54.633200000000002</v>
      </c>
      <c r="W51" s="3">
        <f t="shared" si="9"/>
        <v>0.96696186562410225</v>
      </c>
    </row>
    <row r="52" spans="3:23" x14ac:dyDescent="0.3">
      <c r="C52">
        <v>18</v>
      </c>
      <c r="D52">
        <v>0</v>
      </c>
      <c r="E52">
        <v>2428.96</v>
      </c>
      <c r="F52">
        <v>-2.1797599999999999</v>
      </c>
      <c r="G52">
        <v>2463.71</v>
      </c>
      <c r="H52">
        <v>-121.48399999999999</v>
      </c>
      <c r="I52">
        <v>2419.27</v>
      </c>
      <c r="J52">
        <v>117.96899999999999</v>
      </c>
      <c r="K52" s="7">
        <f t="shared" si="5"/>
        <v>1.0113208175637134</v>
      </c>
      <c r="L52" s="7">
        <f t="shared" si="6"/>
        <v>1.0257893137144689</v>
      </c>
      <c r="M52" s="7">
        <f t="shared" si="7"/>
        <v>1.0072862930255604</v>
      </c>
      <c r="N52" s="3">
        <f t="shared" si="8"/>
        <v>1.0147988081012476</v>
      </c>
      <c r="Q52">
        <v>18</v>
      </c>
      <c r="R52">
        <v>0</v>
      </c>
      <c r="S52">
        <v>2323.09</v>
      </c>
      <c r="T52">
        <v>116.029</v>
      </c>
      <c r="U52">
        <v>67.848399999999998</v>
      </c>
      <c r="V52">
        <v>-56.634900000000002</v>
      </c>
      <c r="W52" s="3">
        <f t="shared" si="9"/>
        <v>0.96724082655708088</v>
      </c>
    </row>
    <row r="53" spans="3:23" x14ac:dyDescent="0.3">
      <c r="C53" s="12">
        <v>19</v>
      </c>
      <c r="D53" s="12">
        <v>0</v>
      </c>
      <c r="E53" s="12">
        <v>2438.88</v>
      </c>
      <c r="F53" s="12">
        <v>-2.28451</v>
      </c>
      <c r="G53" s="12">
        <v>2477.58</v>
      </c>
      <c r="H53" s="12">
        <v>-121.539</v>
      </c>
      <c r="I53" s="12">
        <v>2411.1</v>
      </c>
      <c r="J53" s="12">
        <v>117.88</v>
      </c>
      <c r="K53" s="13">
        <f t="shared" si="5"/>
        <v>1.0154511048102026</v>
      </c>
      <c r="L53" s="13">
        <f t="shared" si="6"/>
        <v>1.0315642213867273</v>
      </c>
      <c r="M53" s="13">
        <f t="shared" si="7"/>
        <v>1.0038846350816273</v>
      </c>
      <c r="N53" s="13">
        <f t="shared" si="8"/>
        <v>1.0169666537595192</v>
      </c>
      <c r="Q53" s="12">
        <v>19</v>
      </c>
      <c r="R53" s="12">
        <v>0</v>
      </c>
      <c r="S53" s="12">
        <v>2306.98</v>
      </c>
      <c r="T53" s="12">
        <v>115.849</v>
      </c>
      <c r="U53" s="12">
        <v>71.151700000000005</v>
      </c>
      <c r="V53" s="12">
        <v>-58.732999999999997</v>
      </c>
      <c r="W53" s="13">
        <f t="shared" si="9"/>
        <v>0.96053327337755079</v>
      </c>
    </row>
    <row r="54" spans="3:23" x14ac:dyDescent="0.3">
      <c r="C54">
        <v>20</v>
      </c>
      <c r="D54">
        <v>0</v>
      </c>
      <c r="E54">
        <v>2449.86</v>
      </c>
      <c r="F54">
        <v>-2.0511900000000001</v>
      </c>
      <c r="G54">
        <v>2480.5300000000002</v>
      </c>
      <c r="H54">
        <v>-121.402</v>
      </c>
      <c r="I54">
        <v>2427.36</v>
      </c>
      <c r="J54">
        <v>118.063</v>
      </c>
      <c r="K54" s="7">
        <f t="shared" si="5"/>
        <v>1.0200227332342398</v>
      </c>
      <c r="L54" s="7">
        <f t="shared" si="6"/>
        <v>1.0327924822110361</v>
      </c>
      <c r="M54" s="7">
        <f t="shared" si="7"/>
        <v>1.0106546422013765</v>
      </c>
      <c r="N54" s="3">
        <f t="shared" si="8"/>
        <v>1.0211566192155506</v>
      </c>
      <c r="Q54">
        <v>20</v>
      </c>
      <c r="R54">
        <v>0</v>
      </c>
      <c r="S54">
        <v>2339.23</v>
      </c>
      <c r="T54">
        <v>116.209</v>
      </c>
      <c r="U54">
        <v>64.6297</v>
      </c>
      <c r="V54">
        <v>-54.341799999999999</v>
      </c>
      <c r="W54" s="3">
        <f t="shared" si="9"/>
        <v>0.97396087052465474</v>
      </c>
    </row>
    <row r="55" spans="3:23" x14ac:dyDescent="0.3">
      <c r="C55">
        <v>21</v>
      </c>
      <c r="D55">
        <v>0</v>
      </c>
      <c r="E55">
        <v>2460.73</v>
      </c>
      <c r="F55">
        <v>-1.81847</v>
      </c>
      <c r="G55">
        <v>2483.4899999999998</v>
      </c>
      <c r="H55">
        <v>-121.262</v>
      </c>
      <c r="I55">
        <v>2443.29</v>
      </c>
      <c r="J55">
        <v>118.244</v>
      </c>
      <c r="K55" s="7">
        <f t="shared" si="5"/>
        <v>1.0245485621021164</v>
      </c>
      <c r="L55" s="7">
        <f t="shared" si="6"/>
        <v>1.0340249066313594</v>
      </c>
      <c r="M55" s="7">
        <f t="shared" si="7"/>
        <v>1.0172872506526436</v>
      </c>
      <c r="N55" s="3">
        <f t="shared" si="8"/>
        <v>1.0252869064620398</v>
      </c>
      <c r="Q55">
        <v>21</v>
      </c>
      <c r="R55">
        <v>0</v>
      </c>
      <c r="S55">
        <v>2370.92</v>
      </c>
      <c r="T55">
        <v>116.562</v>
      </c>
      <c r="U55">
        <v>58.493200000000002</v>
      </c>
      <c r="V55">
        <v>-49.090600000000002</v>
      </c>
      <c r="W55" s="3">
        <f t="shared" si="9"/>
        <v>0.98715530629494086</v>
      </c>
    </row>
    <row r="56" spans="3:23" x14ac:dyDescent="0.3">
      <c r="C56">
        <v>22</v>
      </c>
      <c r="D56">
        <v>0</v>
      </c>
      <c r="E56">
        <v>2456.1</v>
      </c>
      <c r="F56">
        <v>-1.60592</v>
      </c>
      <c r="G56">
        <v>2486.65</v>
      </c>
      <c r="H56">
        <v>-121.119</v>
      </c>
      <c r="I56">
        <v>2443.19</v>
      </c>
      <c r="J56">
        <v>118.41500000000001</v>
      </c>
      <c r="K56" s="7">
        <f t="shared" si="5"/>
        <v>1.0226208171473539</v>
      </c>
      <c r="L56" s="7">
        <f t="shared" si="6"/>
        <v>1.0353406029719749</v>
      </c>
      <c r="M56" s="7">
        <f t="shared" si="7"/>
        <v>1.0172456146924977</v>
      </c>
      <c r="N56" s="3">
        <f t="shared" si="8"/>
        <v>1.0250690116039423</v>
      </c>
      <c r="Q56">
        <v>22</v>
      </c>
      <c r="R56">
        <v>0</v>
      </c>
      <c r="S56">
        <v>2385.63</v>
      </c>
      <c r="T56">
        <v>116.892</v>
      </c>
      <c r="U56">
        <v>52.774799999999999</v>
      </c>
      <c r="V56">
        <v>-43.066400000000002</v>
      </c>
      <c r="W56" s="3">
        <f t="shared" si="9"/>
        <v>0.99327995603242614</v>
      </c>
    </row>
    <row r="57" spans="3:23" x14ac:dyDescent="0.3">
      <c r="C57">
        <v>23</v>
      </c>
      <c r="D57">
        <v>0</v>
      </c>
      <c r="E57">
        <v>2451.35</v>
      </c>
      <c r="F57">
        <v>-1.3865000000000001</v>
      </c>
      <c r="G57">
        <v>2474.3200000000002</v>
      </c>
      <c r="H57">
        <v>-120.985</v>
      </c>
      <c r="I57">
        <v>2443.02</v>
      </c>
      <c r="J57">
        <v>118.58499999999999</v>
      </c>
      <c r="K57" s="7">
        <f t="shared" si="5"/>
        <v>1.020643109040416</v>
      </c>
      <c r="L57" s="7">
        <f t="shared" si="6"/>
        <v>1.0302068890859659</v>
      </c>
      <c r="M57" s="7">
        <f t="shared" si="7"/>
        <v>1.0171748335602493</v>
      </c>
      <c r="N57" s="3">
        <f t="shared" si="8"/>
        <v>1.0226749438955436</v>
      </c>
      <c r="Q57">
        <v>23</v>
      </c>
      <c r="R57">
        <v>0</v>
      </c>
      <c r="S57">
        <v>2400.1799999999998</v>
      </c>
      <c r="T57">
        <v>117.215</v>
      </c>
      <c r="U57">
        <v>47.703699999999998</v>
      </c>
      <c r="V57">
        <v>-35.765700000000002</v>
      </c>
      <c r="W57" s="3">
        <f t="shared" si="9"/>
        <v>0.99933798823367759</v>
      </c>
    </row>
    <row r="58" spans="3:23" x14ac:dyDescent="0.3">
      <c r="C58">
        <v>24</v>
      </c>
      <c r="D58">
        <v>0</v>
      </c>
      <c r="E58">
        <v>2451.4699999999998</v>
      </c>
      <c r="F58">
        <v>-1.0479499999999999</v>
      </c>
      <c r="G58">
        <v>2463.44</v>
      </c>
      <c r="H58">
        <v>-120.78100000000001</v>
      </c>
      <c r="I58">
        <v>2450.3200000000002</v>
      </c>
      <c r="J58">
        <v>118.85</v>
      </c>
      <c r="K58" s="7">
        <f t="shared" si="5"/>
        <v>1.0206930721925913</v>
      </c>
      <c r="L58" s="7">
        <f t="shared" si="6"/>
        <v>1.0256768966220746</v>
      </c>
      <c r="M58" s="7">
        <f t="shared" si="7"/>
        <v>1.0202142586509118</v>
      </c>
      <c r="N58" s="3">
        <f t="shared" si="8"/>
        <v>1.0221947424885258</v>
      </c>
      <c r="Q58">
        <v>24</v>
      </c>
      <c r="R58">
        <v>0</v>
      </c>
      <c r="S58">
        <v>2429.69</v>
      </c>
      <c r="T58">
        <v>117.714</v>
      </c>
      <c r="U58">
        <v>41.890799999999999</v>
      </c>
      <c r="V58">
        <v>-21.827300000000001</v>
      </c>
      <c r="W58" s="3">
        <f t="shared" si="9"/>
        <v>1.0116247600727797</v>
      </c>
    </row>
    <row r="61" spans="3:23" x14ac:dyDescent="0.3">
      <c r="C61" s="1" t="s">
        <v>19</v>
      </c>
      <c r="D61" s="1"/>
      <c r="E61" s="1"/>
      <c r="F61" s="1"/>
      <c r="G61" s="1"/>
      <c r="H61" s="1"/>
      <c r="I61" s="1"/>
      <c r="J61" s="1"/>
      <c r="Q61" s="1" t="s">
        <v>20</v>
      </c>
      <c r="R61" s="1"/>
      <c r="S61" s="1"/>
      <c r="T61" s="1"/>
      <c r="U61" s="1"/>
      <c r="V61" s="1"/>
    </row>
    <row r="63" spans="3:23" x14ac:dyDescent="0.3">
      <c r="C63" t="s">
        <v>0</v>
      </c>
      <c r="D63" t="s">
        <v>1</v>
      </c>
      <c r="E63" t="s">
        <v>9</v>
      </c>
      <c r="F63" t="s">
        <v>10</v>
      </c>
      <c r="G63" t="s">
        <v>14</v>
      </c>
      <c r="H63" t="s">
        <v>15</v>
      </c>
      <c r="I63" t="s">
        <v>16</v>
      </c>
      <c r="J63" t="s">
        <v>17</v>
      </c>
      <c r="K63" s="7" t="s">
        <v>22</v>
      </c>
      <c r="L63" s="7" t="s">
        <v>23</v>
      </c>
      <c r="M63" s="7" t="s">
        <v>24</v>
      </c>
      <c r="N63" s="3" t="s">
        <v>25</v>
      </c>
      <c r="Q63" t="s">
        <v>0</v>
      </c>
      <c r="R63" t="s">
        <v>1</v>
      </c>
      <c r="S63" t="s">
        <v>9</v>
      </c>
      <c r="T63" t="s">
        <v>10</v>
      </c>
      <c r="U63" t="s">
        <v>11</v>
      </c>
      <c r="V63" t="s">
        <v>12</v>
      </c>
      <c r="W63" s="3" t="s">
        <v>21</v>
      </c>
    </row>
    <row r="64" spans="3:23" x14ac:dyDescent="0.3">
      <c r="C64">
        <v>1</v>
      </c>
      <c r="D64">
        <v>0</v>
      </c>
      <c r="E64">
        <v>280.43200000000002</v>
      </c>
      <c r="F64">
        <v>-0.85153100000000004</v>
      </c>
      <c r="G64">
        <v>280.99700000000001</v>
      </c>
      <c r="H64">
        <v>-120.663</v>
      </c>
      <c r="I64">
        <v>279.06700000000001</v>
      </c>
      <c r="J64">
        <v>119.00700000000001</v>
      </c>
      <c r="K64" s="7">
        <f t="shared" ref="K64:K87" si="10">E64/277.12</f>
        <v>1.0119515011547344</v>
      </c>
      <c r="L64" s="7">
        <f t="shared" ref="L64:L87" si="11">G64/277.12</f>
        <v>1.0139903290993071</v>
      </c>
      <c r="M64" s="7">
        <f t="shared" ref="M64:M87" si="12">I64/277.12</f>
        <v>1.0070258371824481</v>
      </c>
      <c r="N64" s="3">
        <f t="shared" ref="N64:N87" si="13">AVERAGE(K64,L64,M64)</f>
        <v>1.0109892224788297</v>
      </c>
      <c r="Q64">
        <v>1</v>
      </c>
      <c r="R64">
        <v>0</v>
      </c>
      <c r="S64">
        <v>2409.84</v>
      </c>
      <c r="T64">
        <v>-1.7885</v>
      </c>
      <c r="U64">
        <v>22.5808</v>
      </c>
      <c r="V64">
        <v>144.315</v>
      </c>
      <c r="W64" s="3">
        <f t="shared" ref="W64:W87" si="14">S64/2401.77</f>
        <v>1.003360021983787</v>
      </c>
    </row>
    <row r="65" spans="3:23" x14ac:dyDescent="0.3">
      <c r="C65">
        <v>2</v>
      </c>
      <c r="D65">
        <v>0</v>
      </c>
      <c r="E65">
        <v>281.01799999999997</v>
      </c>
      <c r="F65">
        <v>-0.73012900000000003</v>
      </c>
      <c r="G65">
        <v>281.18099999999998</v>
      </c>
      <c r="H65">
        <v>-120.589</v>
      </c>
      <c r="I65">
        <v>279.935</v>
      </c>
      <c r="J65">
        <v>119.104</v>
      </c>
      <c r="K65" s="7">
        <f t="shared" si="10"/>
        <v>1.0140661085450344</v>
      </c>
      <c r="L65" s="7">
        <f t="shared" si="11"/>
        <v>1.0146543013856812</v>
      </c>
      <c r="M65" s="7">
        <f t="shared" si="12"/>
        <v>1.0101580542725173</v>
      </c>
      <c r="N65" s="3">
        <f t="shared" si="13"/>
        <v>1.0129594880677444</v>
      </c>
      <c r="Q65">
        <v>2</v>
      </c>
      <c r="R65">
        <v>0</v>
      </c>
      <c r="S65">
        <v>2420.3000000000002</v>
      </c>
      <c r="T65">
        <v>-1.5280100000000001</v>
      </c>
      <c r="U65">
        <v>19.439</v>
      </c>
      <c r="V65">
        <v>144.57599999999999</v>
      </c>
      <c r="W65" s="3">
        <f t="shared" si="14"/>
        <v>1.0077151434150649</v>
      </c>
    </row>
    <row r="66" spans="3:23" x14ac:dyDescent="0.3">
      <c r="C66">
        <v>3</v>
      </c>
      <c r="D66">
        <v>0</v>
      </c>
      <c r="E66">
        <v>281.59699999999998</v>
      </c>
      <c r="F66">
        <v>-0.60915699999999995</v>
      </c>
      <c r="G66">
        <v>281.36399999999998</v>
      </c>
      <c r="H66">
        <v>-120.51600000000001</v>
      </c>
      <c r="I66">
        <v>280.79500000000002</v>
      </c>
      <c r="J66">
        <v>119.2</v>
      </c>
      <c r="K66" s="7">
        <f t="shared" si="10"/>
        <v>1.0161554561200923</v>
      </c>
      <c r="L66" s="7">
        <f t="shared" si="11"/>
        <v>1.0153146651270206</v>
      </c>
      <c r="M66" s="7">
        <f t="shared" si="12"/>
        <v>1.0132614030023095</v>
      </c>
      <c r="N66" s="3">
        <f t="shared" si="13"/>
        <v>1.0149105080831407</v>
      </c>
      <c r="Q66">
        <v>3</v>
      </c>
      <c r="R66">
        <v>0</v>
      </c>
      <c r="S66">
        <v>2430.6999999999998</v>
      </c>
      <c r="T66">
        <v>-1.26949</v>
      </c>
      <c r="U66">
        <v>16.268699999999999</v>
      </c>
      <c r="V66">
        <v>144.83500000000001</v>
      </c>
      <c r="W66" s="3">
        <f t="shared" si="14"/>
        <v>1.0120452832702549</v>
      </c>
    </row>
    <row r="67" spans="3:23" x14ac:dyDescent="0.3">
      <c r="C67">
        <v>4</v>
      </c>
      <c r="D67">
        <v>0</v>
      </c>
      <c r="E67">
        <v>281.59699999999998</v>
      </c>
      <c r="F67">
        <v>-0.60914999999999997</v>
      </c>
      <c r="G67">
        <v>281.36399999999998</v>
      </c>
      <c r="H67">
        <v>-120.51600000000001</v>
      </c>
      <c r="I67">
        <v>280.79599999999999</v>
      </c>
      <c r="J67">
        <v>119.2</v>
      </c>
      <c r="K67" s="7">
        <f t="shared" si="10"/>
        <v>1.0161554561200923</v>
      </c>
      <c r="L67" s="7">
        <f t="shared" si="11"/>
        <v>1.0153146651270206</v>
      </c>
      <c r="M67" s="7">
        <f t="shared" si="12"/>
        <v>1.0132650115473441</v>
      </c>
      <c r="N67" s="3">
        <f t="shared" si="13"/>
        <v>1.0149117109314856</v>
      </c>
      <c r="Q67">
        <v>4</v>
      </c>
      <c r="R67">
        <v>0</v>
      </c>
      <c r="S67">
        <v>2430.69</v>
      </c>
      <c r="T67">
        <v>-1.2694799999999999</v>
      </c>
      <c r="U67">
        <v>16.268699999999999</v>
      </c>
      <c r="V67">
        <v>144.834</v>
      </c>
      <c r="W67" s="3">
        <f t="shared" si="14"/>
        <v>1.0120411196742403</v>
      </c>
    </row>
    <row r="68" spans="3:23" x14ac:dyDescent="0.3">
      <c r="C68">
        <v>5</v>
      </c>
      <c r="D68">
        <v>0</v>
      </c>
      <c r="E68">
        <v>281.036</v>
      </c>
      <c r="F68">
        <v>-0.72742899999999999</v>
      </c>
      <c r="G68">
        <v>281.19299999999998</v>
      </c>
      <c r="H68">
        <v>-120.586</v>
      </c>
      <c r="I68">
        <v>279.93299999999999</v>
      </c>
      <c r="J68">
        <v>119.10299999999999</v>
      </c>
      <c r="K68" s="7">
        <f t="shared" si="10"/>
        <v>1.0141310623556581</v>
      </c>
      <c r="L68" s="7">
        <f t="shared" si="11"/>
        <v>1.0146976039260969</v>
      </c>
      <c r="M68" s="7">
        <f t="shared" si="12"/>
        <v>1.0101508371824479</v>
      </c>
      <c r="N68" s="3">
        <f t="shared" si="13"/>
        <v>1.012993167821401</v>
      </c>
      <c r="Q68">
        <v>5</v>
      </c>
      <c r="R68">
        <v>0</v>
      </c>
      <c r="S68">
        <v>2420.36</v>
      </c>
      <c r="T68">
        <v>-1.5274399999999999</v>
      </c>
      <c r="U68">
        <v>19.439499999999999</v>
      </c>
      <c r="V68">
        <v>144.57599999999999</v>
      </c>
      <c r="W68" s="3">
        <f t="shared" si="14"/>
        <v>1.0077401249911524</v>
      </c>
    </row>
    <row r="69" spans="3:23" x14ac:dyDescent="0.3">
      <c r="C69">
        <v>6</v>
      </c>
      <c r="D69">
        <v>0</v>
      </c>
      <c r="E69">
        <v>279.86900000000003</v>
      </c>
      <c r="F69">
        <v>-0.96279999999999999</v>
      </c>
      <c r="G69">
        <v>280.827</v>
      </c>
      <c r="H69">
        <v>-120.733</v>
      </c>
      <c r="I69">
        <v>279.98099999999999</v>
      </c>
      <c r="J69">
        <v>118.917</v>
      </c>
      <c r="K69" s="7">
        <f t="shared" si="10"/>
        <v>1.0099198903002311</v>
      </c>
      <c r="L69" s="7">
        <f t="shared" si="11"/>
        <v>1.0133768764434179</v>
      </c>
      <c r="M69" s="7">
        <f t="shared" si="12"/>
        <v>1.0103240473441109</v>
      </c>
      <c r="N69" s="3">
        <f t="shared" si="13"/>
        <v>1.0112069380292532</v>
      </c>
      <c r="Q69">
        <v>6</v>
      </c>
      <c r="R69">
        <v>0</v>
      </c>
      <c r="S69">
        <v>2399.29</v>
      </c>
      <c r="T69">
        <v>-2.0395099999999999</v>
      </c>
      <c r="U69">
        <v>25.6936</v>
      </c>
      <c r="V69">
        <v>144.06399999999999</v>
      </c>
      <c r="W69" s="3">
        <f t="shared" si="14"/>
        <v>0.99896742818837769</v>
      </c>
    </row>
    <row r="70" spans="3:23" x14ac:dyDescent="0.3">
      <c r="C70">
        <v>7</v>
      </c>
      <c r="D70">
        <v>0</v>
      </c>
      <c r="E70">
        <v>280.44799999999998</v>
      </c>
      <c r="F70">
        <v>-1.19245</v>
      </c>
      <c r="G70">
        <v>282.226</v>
      </c>
      <c r="H70">
        <v>-120.871</v>
      </c>
      <c r="I70">
        <v>280.005</v>
      </c>
      <c r="J70">
        <v>118.735</v>
      </c>
      <c r="K70" s="7">
        <f t="shared" si="10"/>
        <v>1.0120092378752885</v>
      </c>
      <c r="L70" s="7">
        <f t="shared" si="11"/>
        <v>1.0184252309468822</v>
      </c>
      <c r="M70" s="7">
        <f t="shared" si="12"/>
        <v>1.0104106524249423</v>
      </c>
      <c r="N70" s="3">
        <f t="shared" si="13"/>
        <v>1.0136150404157045</v>
      </c>
      <c r="Q70">
        <v>7</v>
      </c>
      <c r="R70">
        <v>0</v>
      </c>
      <c r="S70">
        <v>2393.5300000000002</v>
      </c>
      <c r="T70">
        <v>-2.5419999999999998</v>
      </c>
      <c r="U70">
        <v>32.039900000000003</v>
      </c>
      <c r="V70">
        <v>143.56200000000001</v>
      </c>
      <c r="W70" s="3">
        <f t="shared" si="14"/>
        <v>0.99656919688396484</v>
      </c>
    </row>
    <row r="71" spans="3:23" x14ac:dyDescent="0.3">
      <c r="C71">
        <v>8</v>
      </c>
      <c r="D71">
        <v>0</v>
      </c>
      <c r="E71">
        <v>280.41000000000003</v>
      </c>
      <c r="F71">
        <v>-1.53756</v>
      </c>
      <c r="G71">
        <v>283.45499999999998</v>
      </c>
      <c r="H71">
        <v>-121.077</v>
      </c>
      <c r="I71">
        <v>279.11</v>
      </c>
      <c r="J71">
        <v>118.462</v>
      </c>
      <c r="K71" s="7">
        <f t="shared" si="10"/>
        <v>1.0118721131639723</v>
      </c>
      <c r="L71" s="7">
        <f t="shared" si="11"/>
        <v>1.0228601327944573</v>
      </c>
      <c r="M71" s="7">
        <f t="shared" si="12"/>
        <v>1.0071810046189378</v>
      </c>
      <c r="N71" s="3">
        <f t="shared" si="13"/>
        <v>1.0139710835257891</v>
      </c>
      <c r="Q71">
        <v>8</v>
      </c>
      <c r="R71">
        <v>0</v>
      </c>
      <c r="S71">
        <v>2376.81</v>
      </c>
      <c r="T71">
        <v>-3.30782</v>
      </c>
      <c r="U71">
        <v>41.360999999999997</v>
      </c>
      <c r="V71">
        <v>142.79599999999999</v>
      </c>
      <c r="W71" s="3">
        <f t="shared" si="14"/>
        <v>0.98960766434754366</v>
      </c>
    </row>
    <row r="72" spans="3:23" x14ac:dyDescent="0.3">
      <c r="C72">
        <v>9</v>
      </c>
      <c r="D72">
        <v>0</v>
      </c>
      <c r="E72">
        <v>280.98599999999999</v>
      </c>
      <c r="F72">
        <v>-1.7510300000000001</v>
      </c>
      <c r="G72">
        <v>283.09500000000003</v>
      </c>
      <c r="H72">
        <v>-121.215</v>
      </c>
      <c r="I72">
        <v>279.10000000000002</v>
      </c>
      <c r="J72">
        <v>118.282</v>
      </c>
      <c r="K72" s="7">
        <f t="shared" si="10"/>
        <v>1.013950635103926</v>
      </c>
      <c r="L72" s="7">
        <f t="shared" si="11"/>
        <v>1.0215610565819861</v>
      </c>
      <c r="M72" s="7">
        <f t="shared" si="12"/>
        <v>1.0071449191685913</v>
      </c>
      <c r="N72" s="3">
        <f t="shared" si="13"/>
        <v>1.0142188702848345</v>
      </c>
      <c r="Q72">
        <v>9</v>
      </c>
      <c r="R72">
        <v>0</v>
      </c>
      <c r="S72">
        <v>2370.75</v>
      </c>
      <c r="T72">
        <v>-3.7985799999999998</v>
      </c>
      <c r="U72">
        <v>47.602499999999999</v>
      </c>
      <c r="V72">
        <v>142.30500000000001</v>
      </c>
      <c r="W72" s="3">
        <f t="shared" si="14"/>
        <v>0.98708452516269252</v>
      </c>
    </row>
    <row r="73" spans="3:23" x14ac:dyDescent="0.3">
      <c r="C73">
        <v>10</v>
      </c>
      <c r="D73">
        <v>0</v>
      </c>
      <c r="E73">
        <v>280.38600000000002</v>
      </c>
      <c r="F73">
        <v>-1.8666400000000001</v>
      </c>
      <c r="G73">
        <v>282.93</v>
      </c>
      <c r="H73">
        <v>-121.282</v>
      </c>
      <c r="I73">
        <v>278.17700000000002</v>
      </c>
      <c r="J73">
        <v>118.187</v>
      </c>
      <c r="K73" s="7">
        <f t="shared" si="10"/>
        <v>1.011785508083141</v>
      </c>
      <c r="L73" s="7">
        <f t="shared" si="11"/>
        <v>1.0209656466512702</v>
      </c>
      <c r="M73" s="7">
        <f t="shared" si="12"/>
        <v>1.0038142321016166</v>
      </c>
      <c r="N73" s="3">
        <f t="shared" si="13"/>
        <v>1.0121884622786759</v>
      </c>
      <c r="Q73">
        <v>10</v>
      </c>
      <c r="R73">
        <v>0</v>
      </c>
      <c r="S73">
        <v>2359.8000000000002</v>
      </c>
      <c r="T73">
        <v>-4.0673500000000002</v>
      </c>
      <c r="U73">
        <v>50.541699999999999</v>
      </c>
      <c r="V73">
        <v>142.03700000000001</v>
      </c>
      <c r="W73" s="3">
        <f t="shared" si="14"/>
        <v>0.98252538752669916</v>
      </c>
    </row>
    <row r="74" spans="3:23" x14ac:dyDescent="0.3">
      <c r="C74">
        <v>11</v>
      </c>
      <c r="D74">
        <v>0</v>
      </c>
      <c r="E74">
        <v>281.54399999999998</v>
      </c>
      <c r="F74">
        <v>-1.9657199999999999</v>
      </c>
      <c r="G74">
        <v>284.52300000000002</v>
      </c>
      <c r="H74">
        <v>-121.342</v>
      </c>
      <c r="I74">
        <v>279.06200000000001</v>
      </c>
      <c r="J74">
        <v>118.10899999999999</v>
      </c>
      <c r="K74" s="7">
        <f t="shared" si="10"/>
        <v>1.0159642032332563</v>
      </c>
      <c r="L74" s="7">
        <f t="shared" si="11"/>
        <v>1.026714058891455</v>
      </c>
      <c r="M74" s="7">
        <f t="shared" si="12"/>
        <v>1.0070077944572748</v>
      </c>
      <c r="N74" s="3">
        <f t="shared" si="13"/>
        <v>1.0165620188606621</v>
      </c>
      <c r="Q74">
        <v>11</v>
      </c>
      <c r="R74">
        <v>0</v>
      </c>
      <c r="S74">
        <v>2364.46</v>
      </c>
      <c r="T74">
        <v>-4.2932100000000002</v>
      </c>
      <c r="U74">
        <v>53.806399999999996</v>
      </c>
      <c r="V74">
        <v>141.81100000000001</v>
      </c>
      <c r="W74" s="3">
        <f t="shared" si="14"/>
        <v>0.98446562326950537</v>
      </c>
    </row>
    <row r="75" spans="3:23" x14ac:dyDescent="0.3">
      <c r="C75">
        <v>12</v>
      </c>
      <c r="D75">
        <v>0</v>
      </c>
      <c r="E75">
        <v>280.89499999999998</v>
      </c>
      <c r="F75">
        <v>-2.0865300000000002</v>
      </c>
      <c r="G75">
        <v>284.334</v>
      </c>
      <c r="H75">
        <v>-121.41500000000001</v>
      </c>
      <c r="I75">
        <v>278.13</v>
      </c>
      <c r="J75">
        <v>118.01600000000001</v>
      </c>
      <c r="K75" s="7">
        <f t="shared" si="10"/>
        <v>1.0136222575057736</v>
      </c>
      <c r="L75" s="7">
        <f t="shared" si="11"/>
        <v>1.0260320438799075</v>
      </c>
      <c r="M75" s="7">
        <f t="shared" si="12"/>
        <v>1.0036446304849884</v>
      </c>
      <c r="N75" s="3">
        <f t="shared" si="13"/>
        <v>1.0144329772902232</v>
      </c>
      <c r="Q75">
        <v>12</v>
      </c>
      <c r="R75">
        <v>0</v>
      </c>
      <c r="S75">
        <v>2353.27</v>
      </c>
      <c r="T75">
        <v>-4.56508</v>
      </c>
      <c r="U75">
        <v>56.701999999999998</v>
      </c>
      <c r="V75">
        <v>141.53899999999999</v>
      </c>
      <c r="W75" s="3">
        <f t="shared" si="14"/>
        <v>0.97980655932916139</v>
      </c>
    </row>
    <row r="76" spans="3:23" x14ac:dyDescent="0.3">
      <c r="C76">
        <v>13</v>
      </c>
      <c r="D76">
        <v>0</v>
      </c>
      <c r="E76">
        <v>281.52499999999998</v>
      </c>
      <c r="F76">
        <v>-1.96837</v>
      </c>
      <c r="G76">
        <v>284.51</v>
      </c>
      <c r="H76">
        <v>-121.345</v>
      </c>
      <c r="I76">
        <v>279.065</v>
      </c>
      <c r="J76">
        <v>118.10899999999999</v>
      </c>
      <c r="K76" s="7">
        <f t="shared" si="10"/>
        <v>1.0158956408775981</v>
      </c>
      <c r="L76" s="7">
        <f t="shared" si="11"/>
        <v>1.0266671478060045</v>
      </c>
      <c r="M76" s="7">
        <f t="shared" si="12"/>
        <v>1.0070186200923787</v>
      </c>
      <c r="N76" s="3">
        <f t="shared" si="13"/>
        <v>1.0165271362586605</v>
      </c>
      <c r="Q76">
        <v>13</v>
      </c>
      <c r="R76">
        <v>0</v>
      </c>
      <c r="S76">
        <v>2364.4</v>
      </c>
      <c r="T76">
        <v>-4.2937599999999998</v>
      </c>
      <c r="U76">
        <v>53.805100000000003</v>
      </c>
      <c r="V76">
        <v>141.81</v>
      </c>
      <c r="W76" s="3">
        <f t="shared" si="14"/>
        <v>0.98444064169341783</v>
      </c>
    </row>
    <row r="77" spans="3:23" x14ac:dyDescent="0.3">
      <c r="C77">
        <v>14</v>
      </c>
      <c r="D77">
        <v>0</v>
      </c>
      <c r="E77">
        <v>282.14800000000002</v>
      </c>
      <c r="F77">
        <v>-1.85066</v>
      </c>
      <c r="G77">
        <v>284.68599999999998</v>
      </c>
      <c r="H77">
        <v>-121.27500000000001</v>
      </c>
      <c r="I77">
        <v>279.99200000000002</v>
      </c>
      <c r="J77">
        <v>118.203</v>
      </c>
      <c r="K77" s="7">
        <f t="shared" si="10"/>
        <v>1.0181437644341802</v>
      </c>
      <c r="L77" s="7">
        <f t="shared" si="11"/>
        <v>1.0273022517321015</v>
      </c>
      <c r="M77" s="7">
        <f t="shared" si="12"/>
        <v>1.0103637413394919</v>
      </c>
      <c r="N77" s="3">
        <f t="shared" si="13"/>
        <v>1.0186032525019246</v>
      </c>
      <c r="Q77">
        <v>14</v>
      </c>
      <c r="R77">
        <v>0</v>
      </c>
      <c r="S77">
        <v>2375.44</v>
      </c>
      <c r="T77">
        <v>-4.0247799999999998</v>
      </c>
      <c r="U77">
        <v>50.876600000000003</v>
      </c>
      <c r="V77">
        <v>142.07900000000001</v>
      </c>
      <c r="W77" s="3">
        <f t="shared" si="14"/>
        <v>0.98903725169354273</v>
      </c>
    </row>
    <row r="78" spans="3:23" x14ac:dyDescent="0.3">
      <c r="C78">
        <v>15</v>
      </c>
      <c r="D78">
        <v>0</v>
      </c>
      <c r="E78">
        <v>282.13</v>
      </c>
      <c r="F78">
        <v>-1.8532900000000001</v>
      </c>
      <c r="G78">
        <v>284.67399999999998</v>
      </c>
      <c r="H78">
        <v>-121.279</v>
      </c>
      <c r="I78">
        <v>279.99400000000003</v>
      </c>
      <c r="J78">
        <v>118.20399999999999</v>
      </c>
      <c r="K78" s="7">
        <f t="shared" si="10"/>
        <v>1.0180788106235565</v>
      </c>
      <c r="L78" s="7">
        <f t="shared" si="11"/>
        <v>1.0272589491916859</v>
      </c>
      <c r="M78" s="7">
        <f t="shared" si="12"/>
        <v>1.0103709584295613</v>
      </c>
      <c r="N78" s="3">
        <f t="shared" si="13"/>
        <v>1.018569572748268</v>
      </c>
      <c r="Q78">
        <v>15</v>
      </c>
      <c r="R78">
        <v>0</v>
      </c>
      <c r="S78">
        <v>2375.39</v>
      </c>
      <c r="T78">
        <v>-4.0252999999999997</v>
      </c>
      <c r="U78">
        <v>50.875399999999999</v>
      </c>
      <c r="V78">
        <v>142.07900000000001</v>
      </c>
      <c r="W78" s="3">
        <f t="shared" si="14"/>
        <v>0.98901643371346959</v>
      </c>
    </row>
    <row r="79" spans="3:23" x14ac:dyDescent="0.3">
      <c r="C79">
        <v>16</v>
      </c>
      <c r="D79">
        <v>0</v>
      </c>
      <c r="E79">
        <v>281.45100000000002</v>
      </c>
      <c r="F79">
        <v>-1.97902</v>
      </c>
      <c r="G79">
        <v>284.46199999999999</v>
      </c>
      <c r="H79">
        <v>-121.36</v>
      </c>
      <c r="I79">
        <v>279.07400000000001</v>
      </c>
      <c r="J79">
        <v>118.11199999999999</v>
      </c>
      <c r="K79" s="7">
        <f t="shared" si="10"/>
        <v>1.0156286085450348</v>
      </c>
      <c r="L79" s="7">
        <f t="shared" si="11"/>
        <v>1.0264939376443418</v>
      </c>
      <c r="M79" s="7">
        <f t="shared" si="12"/>
        <v>1.0070510969976905</v>
      </c>
      <c r="N79" s="3">
        <f t="shared" si="13"/>
        <v>1.016391214395689</v>
      </c>
      <c r="Q79">
        <v>16</v>
      </c>
      <c r="R79">
        <v>0</v>
      </c>
      <c r="S79">
        <v>2364.1799999999998</v>
      </c>
      <c r="T79">
        <v>-4.2959800000000001</v>
      </c>
      <c r="U79">
        <v>53.8001</v>
      </c>
      <c r="V79">
        <v>141.80799999999999</v>
      </c>
      <c r="W79" s="3">
        <f t="shared" si="14"/>
        <v>0.98434904258109635</v>
      </c>
    </row>
    <row r="80" spans="3:23" x14ac:dyDescent="0.3">
      <c r="C80">
        <v>17</v>
      </c>
      <c r="D80">
        <v>0</v>
      </c>
      <c r="E80">
        <v>280.74599999999998</v>
      </c>
      <c r="F80">
        <v>-2.1080199999999998</v>
      </c>
      <c r="G80">
        <v>284.23700000000002</v>
      </c>
      <c r="H80">
        <v>-121.444</v>
      </c>
      <c r="I80">
        <v>278.14699999999999</v>
      </c>
      <c r="J80">
        <v>118.021</v>
      </c>
      <c r="K80" s="7">
        <f t="shared" si="10"/>
        <v>1.013084584295612</v>
      </c>
      <c r="L80" s="7">
        <f t="shared" si="11"/>
        <v>1.0256820150115473</v>
      </c>
      <c r="M80" s="7">
        <f t="shared" si="12"/>
        <v>1.0037059757505773</v>
      </c>
      <c r="N80" s="3">
        <f t="shared" si="13"/>
        <v>1.0141575250192456</v>
      </c>
      <c r="Q80">
        <v>17</v>
      </c>
      <c r="R80">
        <v>0</v>
      </c>
      <c r="S80">
        <v>2352.83</v>
      </c>
      <c r="T80">
        <v>-4.5697599999999996</v>
      </c>
      <c r="U80">
        <v>56.691299999999998</v>
      </c>
      <c r="V80">
        <v>141.53399999999999</v>
      </c>
      <c r="W80" s="3">
        <f t="shared" si="14"/>
        <v>0.97962336110451875</v>
      </c>
    </row>
    <row r="81" spans="3:23" x14ac:dyDescent="0.3">
      <c r="C81">
        <v>18</v>
      </c>
      <c r="D81">
        <v>0</v>
      </c>
      <c r="E81">
        <v>279.99799999999999</v>
      </c>
      <c r="F81">
        <v>-2.2325599999999999</v>
      </c>
      <c r="G81">
        <v>283.99299999999999</v>
      </c>
      <c r="H81">
        <v>-121.539</v>
      </c>
      <c r="I81">
        <v>279.04599999999999</v>
      </c>
      <c r="J81">
        <v>117.949</v>
      </c>
      <c r="K81" s="7">
        <f t="shared" si="10"/>
        <v>1.0103853926096997</v>
      </c>
      <c r="L81" s="7">
        <f t="shared" si="11"/>
        <v>1.0248015300230946</v>
      </c>
      <c r="M81" s="7">
        <f t="shared" si="12"/>
        <v>1.0069500577367205</v>
      </c>
      <c r="N81" s="3">
        <f t="shared" si="13"/>
        <v>1.0140456601231718</v>
      </c>
      <c r="Q81">
        <v>18</v>
      </c>
      <c r="R81">
        <v>0</v>
      </c>
      <c r="S81">
        <v>2341.06</v>
      </c>
      <c r="T81">
        <v>-4.8311500000000001</v>
      </c>
      <c r="U81">
        <v>59.541600000000003</v>
      </c>
      <c r="V81">
        <v>141.273</v>
      </c>
      <c r="W81" s="3">
        <f t="shared" si="14"/>
        <v>0.97472280859532756</v>
      </c>
    </row>
    <row r="82" spans="3:23" x14ac:dyDescent="0.3">
      <c r="C82" s="12">
        <v>19</v>
      </c>
      <c r="D82" s="12">
        <v>0</v>
      </c>
      <c r="E82" s="12">
        <v>281.108</v>
      </c>
      <c r="F82" s="12">
        <v>-2.3438099999999999</v>
      </c>
      <c r="G82" s="12">
        <v>285.56</v>
      </c>
      <c r="H82" s="12">
        <v>-121.6</v>
      </c>
      <c r="I82" s="12">
        <v>278.09899999999999</v>
      </c>
      <c r="J82" s="12">
        <v>117.858</v>
      </c>
      <c r="K82" s="13">
        <f t="shared" si="10"/>
        <v>1.0143908775981525</v>
      </c>
      <c r="L82" s="13">
        <f t="shared" si="11"/>
        <v>1.0304561200923787</v>
      </c>
      <c r="M82" s="13">
        <f t="shared" si="12"/>
        <v>1.0035327655889146</v>
      </c>
      <c r="N82" s="13">
        <f t="shared" si="13"/>
        <v>1.0161265877598151</v>
      </c>
      <c r="Q82" s="12">
        <v>19</v>
      </c>
      <c r="R82" s="12">
        <v>0</v>
      </c>
      <c r="S82" s="12">
        <v>2345.73</v>
      </c>
      <c r="T82" s="12">
        <v>-5.0696099999999999</v>
      </c>
      <c r="U82" s="12">
        <v>62.8003</v>
      </c>
      <c r="V82" s="12">
        <v>141.03399999999999</v>
      </c>
      <c r="W82" s="13">
        <f t="shared" si="14"/>
        <v>0.97666720793414863</v>
      </c>
    </row>
    <row r="83" spans="3:23" x14ac:dyDescent="0.3">
      <c r="C83">
        <v>20</v>
      </c>
      <c r="D83">
        <v>0</v>
      </c>
      <c r="E83">
        <v>282.38600000000002</v>
      </c>
      <c r="F83">
        <v>-2.1080100000000002</v>
      </c>
      <c r="G83">
        <v>285.91199999999998</v>
      </c>
      <c r="H83">
        <v>-121.461</v>
      </c>
      <c r="I83">
        <v>279.98599999999999</v>
      </c>
      <c r="J83">
        <v>118.04300000000001</v>
      </c>
      <c r="K83" s="7">
        <f t="shared" si="10"/>
        <v>1.0190025981524251</v>
      </c>
      <c r="L83" s="7">
        <f t="shared" si="11"/>
        <v>1.0317263279445728</v>
      </c>
      <c r="M83" s="7">
        <f t="shared" si="12"/>
        <v>1.0103420900692841</v>
      </c>
      <c r="N83" s="3">
        <f t="shared" si="13"/>
        <v>1.0203570053887605</v>
      </c>
      <c r="Q83">
        <v>20</v>
      </c>
      <c r="R83">
        <v>0</v>
      </c>
      <c r="S83">
        <v>2368.17</v>
      </c>
      <c r="T83">
        <v>-4.5254500000000002</v>
      </c>
      <c r="U83">
        <v>57.060899999999997</v>
      </c>
      <c r="V83">
        <v>141.57900000000001</v>
      </c>
      <c r="W83" s="3">
        <f t="shared" si="14"/>
        <v>0.98601031739092426</v>
      </c>
    </row>
    <row r="84" spans="3:23" x14ac:dyDescent="0.3">
      <c r="C84">
        <v>21</v>
      </c>
      <c r="D84">
        <v>0</v>
      </c>
      <c r="E84">
        <v>283.67099999999999</v>
      </c>
      <c r="F84">
        <v>-1.86896</v>
      </c>
      <c r="G84">
        <v>286.28500000000003</v>
      </c>
      <c r="H84">
        <v>-121.315</v>
      </c>
      <c r="I84">
        <v>281.83499999999998</v>
      </c>
      <c r="J84">
        <v>118.227</v>
      </c>
      <c r="K84" s="7">
        <f t="shared" si="10"/>
        <v>1.0236395785219399</v>
      </c>
      <c r="L84" s="7">
        <f t="shared" si="11"/>
        <v>1.0330723152424943</v>
      </c>
      <c r="M84" s="7">
        <f t="shared" si="12"/>
        <v>1.0170142898383372</v>
      </c>
      <c r="N84" s="3">
        <f t="shared" si="13"/>
        <v>1.0245753945342571</v>
      </c>
      <c r="Q84">
        <v>21</v>
      </c>
      <c r="R84">
        <v>0</v>
      </c>
      <c r="S84">
        <v>2390.37</v>
      </c>
      <c r="T84">
        <v>-3.99</v>
      </c>
      <c r="U84">
        <v>51.196300000000001</v>
      </c>
      <c r="V84">
        <v>142.114</v>
      </c>
      <c r="W84" s="3">
        <f t="shared" si="14"/>
        <v>0.99525350054334927</v>
      </c>
    </row>
    <row r="85" spans="3:23" x14ac:dyDescent="0.3">
      <c r="C85">
        <v>22</v>
      </c>
      <c r="D85">
        <v>0</v>
      </c>
      <c r="E85">
        <v>283.18700000000001</v>
      </c>
      <c r="F85">
        <v>-1.6468400000000001</v>
      </c>
      <c r="G85">
        <v>286.702</v>
      </c>
      <c r="H85">
        <v>-121.16200000000001</v>
      </c>
      <c r="I85">
        <v>281.83300000000003</v>
      </c>
      <c r="J85">
        <v>118.4</v>
      </c>
      <c r="K85" s="7">
        <f t="shared" si="10"/>
        <v>1.0218930427251733</v>
      </c>
      <c r="L85" s="7">
        <f t="shared" si="11"/>
        <v>1.0345770785219399</v>
      </c>
      <c r="M85" s="7">
        <f t="shared" si="12"/>
        <v>1.0170070727482681</v>
      </c>
      <c r="N85" s="3">
        <f t="shared" si="13"/>
        <v>1.0244923979984604</v>
      </c>
      <c r="Q85">
        <v>22</v>
      </c>
      <c r="R85">
        <v>0</v>
      </c>
      <c r="S85">
        <v>2396.6999999999998</v>
      </c>
      <c r="T85">
        <v>-3.5049999999999999</v>
      </c>
      <c r="U85">
        <v>44.915300000000002</v>
      </c>
      <c r="V85">
        <v>142.59899999999999</v>
      </c>
      <c r="W85" s="3">
        <f t="shared" si="14"/>
        <v>0.9978890568205947</v>
      </c>
    </row>
    <row r="86" spans="3:23" x14ac:dyDescent="0.3">
      <c r="C86">
        <v>23</v>
      </c>
      <c r="D86">
        <v>0</v>
      </c>
      <c r="E86">
        <v>282.68900000000002</v>
      </c>
      <c r="F86">
        <v>-1.41778</v>
      </c>
      <c r="G86">
        <v>285.32900000000001</v>
      </c>
      <c r="H86">
        <v>-121.018</v>
      </c>
      <c r="I86">
        <v>281.82499999999999</v>
      </c>
      <c r="J86">
        <v>118.572</v>
      </c>
      <c r="K86" s="7">
        <f t="shared" si="10"/>
        <v>1.0200959872979216</v>
      </c>
      <c r="L86" s="7">
        <f t="shared" si="11"/>
        <v>1.0296225461893764</v>
      </c>
      <c r="M86" s="7">
        <f t="shared" si="12"/>
        <v>1.0169782043879907</v>
      </c>
      <c r="N86" s="3">
        <f t="shared" si="13"/>
        <v>1.0222322459584297</v>
      </c>
      <c r="Q86">
        <v>23</v>
      </c>
      <c r="R86">
        <v>0</v>
      </c>
      <c r="S86">
        <v>2402.89</v>
      </c>
      <c r="T86">
        <v>-3.0118499999999999</v>
      </c>
      <c r="U86">
        <v>38.598300000000002</v>
      </c>
      <c r="V86">
        <v>143.09200000000001</v>
      </c>
      <c r="W86" s="3">
        <f t="shared" si="14"/>
        <v>1.0004663227536359</v>
      </c>
    </row>
    <row r="87" spans="3:23" x14ac:dyDescent="0.3">
      <c r="C87">
        <v>24</v>
      </c>
      <c r="D87">
        <v>0</v>
      </c>
      <c r="E87">
        <v>282.75799999999998</v>
      </c>
      <c r="F87">
        <v>-1.06847</v>
      </c>
      <c r="G87">
        <v>284.13099999999997</v>
      </c>
      <c r="H87">
        <v>-120.803</v>
      </c>
      <c r="I87">
        <v>282.68200000000002</v>
      </c>
      <c r="J87">
        <v>118.84099999999999</v>
      </c>
      <c r="K87" s="7">
        <f t="shared" si="10"/>
        <v>1.0203449769053117</v>
      </c>
      <c r="L87" s="7">
        <f t="shared" si="11"/>
        <v>1.0252995092378752</v>
      </c>
      <c r="M87" s="7">
        <f t="shared" si="12"/>
        <v>1.020070727482679</v>
      </c>
      <c r="N87" s="3">
        <f t="shared" si="13"/>
        <v>1.021905071208622</v>
      </c>
      <c r="Q87">
        <v>24</v>
      </c>
      <c r="R87">
        <v>0</v>
      </c>
      <c r="S87">
        <v>2419.48</v>
      </c>
      <c r="T87">
        <v>-2.2563800000000001</v>
      </c>
      <c r="U87">
        <v>29.148599999999998</v>
      </c>
      <c r="V87">
        <v>143.84700000000001</v>
      </c>
      <c r="W87" s="3">
        <f t="shared" si="14"/>
        <v>1.0073737285418671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9633-8A1A-4C7F-9F63-288E793273BE}">
  <dimension ref="A3:W87"/>
  <sheetViews>
    <sheetView zoomScale="115" zoomScaleNormal="115" workbookViewId="0">
      <selection activeCell="O31" sqref="O31"/>
    </sheetView>
  </sheetViews>
  <sheetFormatPr defaultRowHeight="14.4" x14ac:dyDescent="0.3"/>
  <cols>
    <col min="15" max="15" width="10.33203125" bestFit="1" customWidth="1"/>
  </cols>
  <sheetData>
    <row r="3" spans="1:15" x14ac:dyDescent="0.3">
      <c r="A3" s="6">
        <v>0.3</v>
      </c>
      <c r="C3" s="1" t="s">
        <v>8</v>
      </c>
      <c r="D3" s="1"/>
      <c r="E3" s="1"/>
      <c r="F3" s="1"/>
      <c r="G3" s="1"/>
      <c r="H3" s="1"/>
      <c r="I3" s="1"/>
      <c r="J3" s="1"/>
    </row>
    <row r="5" spans="1:15" x14ac:dyDescent="0.3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s="7" t="s">
        <v>29</v>
      </c>
      <c r="L5" s="7" t="s">
        <v>28</v>
      </c>
      <c r="M5" s="7" t="s">
        <v>27</v>
      </c>
      <c r="N5" s="7" t="s">
        <v>26</v>
      </c>
      <c r="O5" s="3" t="s">
        <v>30</v>
      </c>
    </row>
    <row r="6" spans="1:15" x14ac:dyDescent="0.3">
      <c r="C6">
        <v>1</v>
      </c>
      <c r="D6">
        <v>0</v>
      </c>
      <c r="E6">
        <v>4.1062500000000002</v>
      </c>
      <c r="F6">
        <v>1.2723500000000001</v>
      </c>
      <c r="G6">
        <v>4.3512899999999997</v>
      </c>
      <c r="H6">
        <v>1.3425800000000001</v>
      </c>
      <c r="I6">
        <v>4.21129</v>
      </c>
      <c r="J6">
        <v>1.30748</v>
      </c>
      <c r="K6" s="7">
        <f>SQRT(E6^2+F6^2)</f>
        <v>4.2988560786562751</v>
      </c>
      <c r="L6" s="7">
        <f>SQRT(G6^2+H6^2)</f>
        <v>4.5537068109947523</v>
      </c>
      <c r="M6" s="7">
        <f>SQRT(I6^2+J6^2)</f>
        <v>4.4095881229996978</v>
      </c>
      <c r="N6" s="7">
        <f>SUM(K6,L6,M6)</f>
        <v>13.262151012650726</v>
      </c>
      <c r="O6" s="4">
        <f>N6/500</f>
        <v>2.6524302025301452E-2</v>
      </c>
    </row>
    <row r="7" spans="1:15" x14ac:dyDescent="0.3">
      <c r="C7">
        <v>2</v>
      </c>
      <c r="D7">
        <v>0</v>
      </c>
      <c r="E7">
        <v>3.2107299999999999</v>
      </c>
      <c r="F7">
        <v>0.99148400000000003</v>
      </c>
      <c r="G7">
        <v>3.4208099999999999</v>
      </c>
      <c r="H7">
        <v>1.05166</v>
      </c>
      <c r="I7">
        <v>3.30084</v>
      </c>
      <c r="J7">
        <v>1.02159</v>
      </c>
      <c r="K7" s="7">
        <f t="shared" ref="K7:K29" si="0">SQRT(E7^2+F7^2)</f>
        <v>3.3603314799519404</v>
      </c>
      <c r="L7" s="7">
        <f t="shared" ref="L7:L29" si="1">SQRT(G7^2+H7^2)</f>
        <v>3.5788168172875237</v>
      </c>
      <c r="M7" s="7">
        <f t="shared" ref="M7:M29" si="2">SQRT(I7^2+J7^2)</f>
        <v>3.4553134204728813</v>
      </c>
      <c r="N7" s="7">
        <f t="shared" ref="N7:N29" si="3">SUM(K7,L7,M7)</f>
        <v>10.394461717712346</v>
      </c>
      <c r="O7" s="4">
        <f t="shared" ref="O7:O29" si="4">N7/500</f>
        <v>2.0788923435424694E-2</v>
      </c>
    </row>
    <row r="8" spans="1:15" x14ac:dyDescent="0.3">
      <c r="C8">
        <v>3</v>
      </c>
      <c r="D8">
        <v>0</v>
      </c>
      <c r="E8">
        <v>2.3153700000000002</v>
      </c>
      <c r="F8">
        <v>0.710843</v>
      </c>
      <c r="G8">
        <v>2.4904199999999999</v>
      </c>
      <c r="H8">
        <v>0.76096399999999997</v>
      </c>
      <c r="I8">
        <v>2.39045</v>
      </c>
      <c r="J8">
        <v>0.73590599999999995</v>
      </c>
      <c r="K8" s="7">
        <f t="shared" si="0"/>
        <v>2.4220313803807336</v>
      </c>
      <c r="L8" s="7">
        <f t="shared" si="1"/>
        <v>2.6040848653022044</v>
      </c>
      <c r="M8" s="7">
        <f t="shared" si="2"/>
        <v>2.5011614988512836</v>
      </c>
      <c r="N8" s="7">
        <f t="shared" si="3"/>
        <v>7.5272777445342216</v>
      </c>
      <c r="O8" s="4">
        <f t="shared" si="4"/>
        <v>1.5054555489068443E-2</v>
      </c>
    </row>
    <row r="9" spans="1:15" x14ac:dyDescent="0.3">
      <c r="C9">
        <v>4</v>
      </c>
      <c r="D9">
        <v>0</v>
      </c>
      <c r="E9">
        <v>2.3153700000000002</v>
      </c>
      <c r="F9">
        <v>0.71085399999999999</v>
      </c>
      <c r="G9">
        <v>2.4904299999999999</v>
      </c>
      <c r="H9">
        <v>0.760961</v>
      </c>
      <c r="I9">
        <v>2.3904000000000001</v>
      </c>
      <c r="J9">
        <v>0.73590199999999995</v>
      </c>
      <c r="K9" s="7">
        <f t="shared" si="0"/>
        <v>2.4220346087981488</v>
      </c>
      <c r="L9" s="7">
        <f t="shared" si="1"/>
        <v>2.6040935521637851</v>
      </c>
      <c r="M9" s="7">
        <f t="shared" si="2"/>
        <v>2.5011125351738972</v>
      </c>
      <c r="N9" s="7">
        <f t="shared" si="3"/>
        <v>7.5272406961358307</v>
      </c>
      <c r="O9" s="4">
        <f t="shared" si="4"/>
        <v>1.5054481392271661E-2</v>
      </c>
    </row>
    <row r="10" spans="1:15" x14ac:dyDescent="0.3">
      <c r="C10">
        <v>5</v>
      </c>
      <c r="D10">
        <v>0</v>
      </c>
      <c r="E10">
        <v>2.4904299999999999</v>
      </c>
      <c r="F10">
        <v>0.76097099999999995</v>
      </c>
      <c r="G10">
        <v>2.70052</v>
      </c>
      <c r="H10">
        <v>0.82109799999999999</v>
      </c>
      <c r="I10">
        <v>2.5804100000000001</v>
      </c>
      <c r="J10">
        <v>0.79101900000000003</v>
      </c>
      <c r="K10" s="7">
        <f t="shared" si="0"/>
        <v>2.6040964743536286</v>
      </c>
      <c r="L10" s="7">
        <f t="shared" si="1"/>
        <v>2.8225892715738858</v>
      </c>
      <c r="M10" s="7">
        <f t="shared" si="2"/>
        <v>2.6989306820407597</v>
      </c>
      <c r="N10" s="7">
        <f t="shared" si="3"/>
        <v>8.125616427968275</v>
      </c>
      <c r="O10" s="4">
        <f t="shared" si="4"/>
        <v>1.6251232855936552E-2</v>
      </c>
    </row>
    <row r="11" spans="1:15" x14ac:dyDescent="0.3">
      <c r="C11">
        <v>6</v>
      </c>
      <c r="D11">
        <v>0</v>
      </c>
      <c r="E11">
        <v>3.56087</v>
      </c>
      <c r="F11">
        <v>1.09179</v>
      </c>
      <c r="G11">
        <v>3.8410500000000001</v>
      </c>
      <c r="H11">
        <v>1.1720600000000001</v>
      </c>
      <c r="I11">
        <v>3.6810499999999999</v>
      </c>
      <c r="J11">
        <v>1.1319399999999999</v>
      </c>
      <c r="K11" s="7">
        <f t="shared" si="0"/>
        <v>3.724486617105772</v>
      </c>
      <c r="L11" s="7">
        <f t="shared" si="1"/>
        <v>4.0158921482156362</v>
      </c>
      <c r="M11" s="7">
        <f t="shared" si="2"/>
        <v>3.8511579123816775</v>
      </c>
      <c r="N11" s="7">
        <f t="shared" si="3"/>
        <v>11.591536677703086</v>
      </c>
      <c r="O11" s="4">
        <f t="shared" si="4"/>
        <v>2.3183073355406172E-2</v>
      </c>
    </row>
    <row r="12" spans="1:15" x14ac:dyDescent="0.3">
      <c r="C12">
        <v>7</v>
      </c>
      <c r="D12">
        <v>0</v>
      </c>
      <c r="E12">
        <v>4.6315999999999997</v>
      </c>
      <c r="F12">
        <v>1.4229499999999999</v>
      </c>
      <c r="G12">
        <v>4.9817099999999996</v>
      </c>
      <c r="H12">
        <v>1.5233099999999999</v>
      </c>
      <c r="I12">
        <v>4.7818500000000004</v>
      </c>
      <c r="J12">
        <v>1.4731799999999999</v>
      </c>
      <c r="K12" s="7">
        <f t="shared" si="0"/>
        <v>4.8452559542814653</v>
      </c>
      <c r="L12" s="7">
        <f t="shared" si="1"/>
        <v>5.2094057127660918</v>
      </c>
      <c r="M12" s="7">
        <f t="shared" si="2"/>
        <v>5.0036335532191005</v>
      </c>
      <c r="N12" s="7">
        <f t="shared" si="3"/>
        <v>15.058295220266658</v>
      </c>
      <c r="O12" s="4">
        <f t="shared" si="4"/>
        <v>3.0116590440533317E-2</v>
      </c>
    </row>
    <row r="13" spans="1:15" x14ac:dyDescent="0.3">
      <c r="C13">
        <v>8</v>
      </c>
      <c r="D13">
        <v>0</v>
      </c>
      <c r="E13">
        <v>5.8776400000000004</v>
      </c>
      <c r="F13">
        <v>1.8046599999999999</v>
      </c>
      <c r="G13">
        <v>6.3327400000000003</v>
      </c>
      <c r="H13">
        <v>1.93519</v>
      </c>
      <c r="I13">
        <v>6.0731200000000003</v>
      </c>
      <c r="J13">
        <v>1.8701000000000001</v>
      </c>
      <c r="K13" s="7">
        <f t="shared" si="0"/>
        <v>6.1484509988451572</v>
      </c>
      <c r="L13" s="7">
        <f t="shared" si="1"/>
        <v>6.6218242383575845</v>
      </c>
      <c r="M13" s="7">
        <f t="shared" si="2"/>
        <v>6.3545307100052639</v>
      </c>
      <c r="N13" s="7">
        <f t="shared" si="3"/>
        <v>19.124805947208007</v>
      </c>
      <c r="O13" s="4">
        <f t="shared" si="4"/>
        <v>3.8249611894416016E-2</v>
      </c>
    </row>
    <row r="14" spans="1:15" x14ac:dyDescent="0.3">
      <c r="C14">
        <v>9</v>
      </c>
      <c r="D14">
        <v>0</v>
      </c>
      <c r="E14">
        <v>5.5071399999999997</v>
      </c>
      <c r="F14">
        <v>1.67404</v>
      </c>
      <c r="G14">
        <v>6.0324900000000001</v>
      </c>
      <c r="H14">
        <v>1.82473</v>
      </c>
      <c r="I14">
        <v>5.7324099999999998</v>
      </c>
      <c r="J14">
        <v>1.7494400000000001</v>
      </c>
      <c r="K14" s="7">
        <f t="shared" si="0"/>
        <v>5.7559535179846613</v>
      </c>
      <c r="L14" s="7">
        <f t="shared" si="1"/>
        <v>6.3024261338789209</v>
      </c>
      <c r="M14" s="7">
        <f t="shared" si="2"/>
        <v>5.9934184504087478</v>
      </c>
      <c r="N14" s="7">
        <f t="shared" si="3"/>
        <v>18.051798102272329</v>
      </c>
      <c r="O14" s="4">
        <f t="shared" si="4"/>
        <v>3.6103596204544661E-2</v>
      </c>
    </row>
    <row r="15" spans="1:15" x14ac:dyDescent="0.3">
      <c r="C15">
        <v>10</v>
      </c>
      <c r="D15">
        <v>0</v>
      </c>
      <c r="E15">
        <v>4.9615799999999997</v>
      </c>
      <c r="F15">
        <v>1.49329</v>
      </c>
      <c r="G15">
        <v>5.5222100000000003</v>
      </c>
      <c r="H15">
        <v>1.65402</v>
      </c>
      <c r="I15">
        <v>5.2014199999999997</v>
      </c>
      <c r="J15">
        <v>1.5735399999999999</v>
      </c>
      <c r="K15" s="7">
        <f t="shared" si="0"/>
        <v>5.1814275176344982</v>
      </c>
      <c r="L15" s="7">
        <f t="shared" si="1"/>
        <v>5.7645975960599367</v>
      </c>
      <c r="M15" s="7">
        <f t="shared" si="2"/>
        <v>5.4342247053282584</v>
      </c>
      <c r="N15" s="7">
        <f t="shared" si="3"/>
        <v>16.380249819022694</v>
      </c>
      <c r="O15" s="4">
        <f t="shared" si="4"/>
        <v>3.2760499638045386E-2</v>
      </c>
    </row>
    <row r="16" spans="1:15" x14ac:dyDescent="0.3">
      <c r="C16">
        <v>11</v>
      </c>
      <c r="D16">
        <v>0</v>
      </c>
      <c r="E16">
        <v>5.1368600000000004</v>
      </c>
      <c r="F16">
        <v>1.54352</v>
      </c>
      <c r="G16">
        <v>5.7322199999999999</v>
      </c>
      <c r="H16">
        <v>1.71424</v>
      </c>
      <c r="I16">
        <v>5.3921599999999996</v>
      </c>
      <c r="J16">
        <v>1.6289499999999999</v>
      </c>
      <c r="K16" s="7">
        <f t="shared" si="0"/>
        <v>5.3637472582141683</v>
      </c>
      <c r="L16" s="7">
        <f t="shared" si="1"/>
        <v>5.983056485275732</v>
      </c>
      <c r="M16" s="7">
        <f t="shared" si="2"/>
        <v>5.6328383225599508</v>
      </c>
      <c r="N16" s="7">
        <f t="shared" si="3"/>
        <v>16.979642066049852</v>
      </c>
      <c r="O16" s="4">
        <f t="shared" si="4"/>
        <v>3.3959284132099705E-2</v>
      </c>
    </row>
    <row r="17" spans="3:23" x14ac:dyDescent="0.3">
      <c r="C17">
        <v>12</v>
      </c>
      <c r="D17">
        <v>0</v>
      </c>
      <c r="E17">
        <v>6.03254</v>
      </c>
      <c r="F17">
        <v>1.8248</v>
      </c>
      <c r="G17">
        <v>6.6630500000000001</v>
      </c>
      <c r="H17">
        <v>2.0057</v>
      </c>
      <c r="I17">
        <v>6.3027499999999996</v>
      </c>
      <c r="J17">
        <v>1.9153</v>
      </c>
      <c r="K17" s="7">
        <f t="shared" si="0"/>
        <v>6.3024942595451838</v>
      </c>
      <c r="L17" s="7">
        <f t="shared" si="1"/>
        <v>6.9583811186582762</v>
      </c>
      <c r="M17" s="7">
        <f t="shared" si="2"/>
        <v>6.5873387382538624</v>
      </c>
      <c r="N17" s="7">
        <f t="shared" si="3"/>
        <v>19.848214116457321</v>
      </c>
      <c r="O17" s="4">
        <f t="shared" si="4"/>
        <v>3.9696428232914645E-2</v>
      </c>
    </row>
    <row r="18" spans="3:23" x14ac:dyDescent="0.3">
      <c r="C18">
        <v>13</v>
      </c>
      <c r="D18">
        <v>0</v>
      </c>
      <c r="E18">
        <v>5.8574000000000002</v>
      </c>
      <c r="F18">
        <v>1.7745299999999999</v>
      </c>
      <c r="G18">
        <v>6.4528299999999996</v>
      </c>
      <c r="H18">
        <v>1.9453400000000001</v>
      </c>
      <c r="I18">
        <v>6.1127399999999996</v>
      </c>
      <c r="J18">
        <v>1.8600300000000001</v>
      </c>
      <c r="K18" s="7">
        <f t="shared" si="0"/>
        <v>6.1203015841459969</v>
      </c>
      <c r="L18" s="7">
        <f t="shared" si="1"/>
        <v>6.7396856547245578</v>
      </c>
      <c r="M18" s="7">
        <f t="shared" si="2"/>
        <v>6.3894680458157076</v>
      </c>
      <c r="N18" s="7">
        <f t="shared" si="3"/>
        <v>19.249455284686263</v>
      </c>
      <c r="O18" s="4">
        <f t="shared" si="4"/>
        <v>3.8498910569372526E-2</v>
      </c>
    </row>
    <row r="19" spans="3:23" x14ac:dyDescent="0.3">
      <c r="C19">
        <v>14</v>
      </c>
      <c r="D19">
        <v>0</v>
      </c>
      <c r="E19">
        <v>5.6822499999999998</v>
      </c>
      <c r="F19">
        <v>1.7242500000000001</v>
      </c>
      <c r="G19">
        <v>6.2426399999999997</v>
      </c>
      <c r="H19">
        <v>1.885</v>
      </c>
      <c r="I19">
        <v>5.9225500000000002</v>
      </c>
      <c r="J19">
        <v>1.8047</v>
      </c>
      <c r="K19" s="7">
        <f t="shared" si="0"/>
        <v>5.9380976015050475</v>
      </c>
      <c r="L19" s="7">
        <f t="shared" si="1"/>
        <v>6.5210259292231001</v>
      </c>
      <c r="M19" s="7">
        <f t="shared" si="2"/>
        <v>6.1914086113339355</v>
      </c>
      <c r="N19" s="7">
        <f t="shared" si="3"/>
        <v>18.650532142062083</v>
      </c>
      <c r="O19" s="4">
        <f t="shared" si="4"/>
        <v>3.7301064284124164E-2</v>
      </c>
    </row>
    <row r="20" spans="3:23" x14ac:dyDescent="0.3">
      <c r="C20">
        <v>15</v>
      </c>
      <c r="D20">
        <v>0</v>
      </c>
      <c r="E20">
        <v>6.4028400000000003</v>
      </c>
      <c r="F20">
        <v>1.9553499999999999</v>
      </c>
      <c r="G20">
        <v>6.9633099999999999</v>
      </c>
      <c r="H20">
        <v>2.11619</v>
      </c>
      <c r="I20">
        <v>6.6430999999999996</v>
      </c>
      <c r="J20">
        <v>2.0358399999999999</v>
      </c>
      <c r="K20" s="7">
        <f t="shared" si="0"/>
        <v>6.6947556854675438</v>
      </c>
      <c r="L20" s="7">
        <f t="shared" si="1"/>
        <v>7.2777706938457465</v>
      </c>
      <c r="M20" s="7">
        <f t="shared" si="2"/>
        <v>6.9480516776719501</v>
      </c>
      <c r="N20" s="7">
        <f t="shared" si="3"/>
        <v>20.920578056985242</v>
      </c>
      <c r="O20" s="4">
        <f t="shared" si="4"/>
        <v>4.1841156113970483E-2</v>
      </c>
    </row>
    <row r="21" spans="3:23" x14ac:dyDescent="0.3">
      <c r="C21">
        <v>16</v>
      </c>
      <c r="D21">
        <v>0</v>
      </c>
      <c r="E21">
        <v>8.7403399999999998</v>
      </c>
      <c r="F21">
        <v>2.6998799999999998</v>
      </c>
      <c r="G21">
        <v>9.3359900000000007</v>
      </c>
      <c r="H21">
        <v>2.8710399999999998</v>
      </c>
      <c r="I21">
        <v>8.9956700000000005</v>
      </c>
      <c r="J21">
        <v>2.7856200000000002</v>
      </c>
      <c r="K21" s="7">
        <f t="shared" si="0"/>
        <v>9.1478355543811567</v>
      </c>
      <c r="L21" s="7">
        <f t="shared" si="1"/>
        <v>9.7674756186898168</v>
      </c>
      <c r="M21" s="7">
        <f t="shared" si="2"/>
        <v>9.4170992101230411</v>
      </c>
      <c r="N21" s="7">
        <f t="shared" si="3"/>
        <v>28.332410383194016</v>
      </c>
      <c r="O21" s="4">
        <f t="shared" si="4"/>
        <v>5.6664820766388034E-2</v>
      </c>
    </row>
    <row r="22" spans="3:23" x14ac:dyDescent="0.3">
      <c r="C22">
        <v>17</v>
      </c>
      <c r="D22">
        <v>0</v>
      </c>
      <c r="E22">
        <v>11.799799999999999</v>
      </c>
      <c r="F22">
        <v>3.6779700000000002</v>
      </c>
      <c r="G22">
        <v>12.4306</v>
      </c>
      <c r="H22">
        <v>3.8595000000000002</v>
      </c>
      <c r="I22">
        <v>12.0703</v>
      </c>
      <c r="J22">
        <v>3.7691499999999998</v>
      </c>
      <c r="K22" s="7">
        <f t="shared" si="0"/>
        <v>12.359722624755785</v>
      </c>
      <c r="L22" s="7">
        <f t="shared" si="1"/>
        <v>13.015973133423408</v>
      </c>
      <c r="M22" s="7">
        <f t="shared" si="2"/>
        <v>12.645103155470895</v>
      </c>
      <c r="N22" s="7">
        <f t="shared" si="3"/>
        <v>38.020798913650083</v>
      </c>
      <c r="O22" s="4">
        <f t="shared" si="4"/>
        <v>7.6041597827300161E-2</v>
      </c>
    </row>
    <row r="23" spans="3:23" x14ac:dyDescent="0.3">
      <c r="C23">
        <v>18</v>
      </c>
      <c r="D23">
        <v>0</v>
      </c>
      <c r="E23">
        <v>15.582100000000001</v>
      </c>
      <c r="F23">
        <v>4.8910900000000002</v>
      </c>
      <c r="G23">
        <v>16.248100000000001</v>
      </c>
      <c r="H23">
        <v>5.0832199999999998</v>
      </c>
      <c r="I23">
        <v>15.868399999999999</v>
      </c>
      <c r="J23">
        <v>4.9880599999999999</v>
      </c>
      <c r="K23" s="7">
        <f t="shared" si="0"/>
        <v>16.331705416094795</v>
      </c>
      <c r="L23" s="7">
        <f t="shared" si="1"/>
        <v>17.024684407600631</v>
      </c>
      <c r="M23" s="7">
        <f t="shared" si="2"/>
        <v>16.633906971111749</v>
      </c>
      <c r="N23" s="7">
        <f t="shared" si="3"/>
        <v>49.990296794807172</v>
      </c>
      <c r="O23" s="4">
        <f t="shared" si="4"/>
        <v>9.998059358961435E-2</v>
      </c>
    </row>
    <row r="24" spans="3:23" x14ac:dyDescent="0.3">
      <c r="C24" s="12">
        <v>19</v>
      </c>
      <c r="D24" s="12">
        <v>0</v>
      </c>
      <c r="E24" s="12">
        <v>17.922899999999998</v>
      </c>
      <c r="F24" s="12">
        <v>5.6413500000000001</v>
      </c>
      <c r="G24" s="12">
        <v>18.624600000000001</v>
      </c>
      <c r="H24" s="12">
        <v>5.8434299999999997</v>
      </c>
      <c r="I24" s="12">
        <v>18.2239</v>
      </c>
      <c r="J24" s="12">
        <v>5.7437100000000001</v>
      </c>
      <c r="K24" s="13">
        <f t="shared" si="0"/>
        <v>18.789762484728218</v>
      </c>
      <c r="L24" s="13">
        <f t="shared" si="1"/>
        <v>19.519769448559071</v>
      </c>
      <c r="M24" s="13">
        <f t="shared" si="2"/>
        <v>19.107609368366834</v>
      </c>
      <c r="N24" s="13">
        <f t="shared" si="3"/>
        <v>57.417141301654127</v>
      </c>
      <c r="O24" s="14">
        <f t="shared" si="4"/>
        <v>0.11483428260330825</v>
      </c>
    </row>
    <row r="25" spans="3:23" x14ac:dyDescent="0.3">
      <c r="C25">
        <v>20</v>
      </c>
      <c r="D25">
        <v>0</v>
      </c>
      <c r="E25">
        <v>17.5716</v>
      </c>
      <c r="F25">
        <v>5.53932</v>
      </c>
      <c r="G25">
        <v>18.202400000000001</v>
      </c>
      <c r="H25">
        <v>5.7211299999999996</v>
      </c>
      <c r="I25">
        <v>17.843399999999999</v>
      </c>
      <c r="J25">
        <v>5.6315900000000001</v>
      </c>
      <c r="K25" s="7">
        <f t="shared" si="0"/>
        <v>18.424038444988113</v>
      </c>
      <c r="L25" s="7">
        <f t="shared" si="1"/>
        <v>19.080322173299383</v>
      </c>
      <c r="M25" s="7">
        <f t="shared" si="2"/>
        <v>18.711005571270078</v>
      </c>
      <c r="N25" s="7">
        <f t="shared" si="3"/>
        <v>56.215366189557571</v>
      </c>
      <c r="O25" s="4">
        <f t="shared" si="4"/>
        <v>0.11243073237911515</v>
      </c>
    </row>
    <row r="26" spans="3:23" x14ac:dyDescent="0.3">
      <c r="C26">
        <v>21</v>
      </c>
      <c r="D26">
        <v>0</v>
      </c>
      <c r="E26">
        <v>15.777200000000001</v>
      </c>
      <c r="F26">
        <v>4.9714200000000002</v>
      </c>
      <c r="G26">
        <v>16.338000000000001</v>
      </c>
      <c r="H26">
        <v>5.1330999999999998</v>
      </c>
      <c r="I26">
        <v>16.018599999999999</v>
      </c>
      <c r="J26">
        <v>5.0530799999999996</v>
      </c>
      <c r="K26" s="7">
        <f t="shared" si="0"/>
        <v>16.54191816738313</v>
      </c>
      <c r="L26" s="7">
        <f t="shared" si="1"/>
        <v>17.125389327253263</v>
      </c>
      <c r="M26" s="7">
        <f t="shared" si="2"/>
        <v>16.796700969130811</v>
      </c>
      <c r="N26" s="7">
        <f t="shared" si="3"/>
        <v>50.4640084637672</v>
      </c>
      <c r="O26" s="4">
        <f t="shared" si="4"/>
        <v>0.10092801692753441</v>
      </c>
    </row>
    <row r="27" spans="3:23" x14ac:dyDescent="0.3">
      <c r="C27">
        <v>22</v>
      </c>
      <c r="D27">
        <v>0</v>
      </c>
      <c r="E27">
        <v>12.5405</v>
      </c>
      <c r="F27">
        <v>3.9398900000000001</v>
      </c>
      <c r="G27">
        <v>13.0319</v>
      </c>
      <c r="H27">
        <v>4.0811700000000002</v>
      </c>
      <c r="I27">
        <v>12.7502</v>
      </c>
      <c r="J27">
        <v>4.0105500000000003</v>
      </c>
      <c r="K27" s="7">
        <f t="shared" si="0"/>
        <v>13.144842085856338</v>
      </c>
      <c r="L27" s="7">
        <f t="shared" si="1"/>
        <v>13.656001104968468</v>
      </c>
      <c r="M27" s="7">
        <f t="shared" si="2"/>
        <v>13.366080627562441</v>
      </c>
      <c r="N27" s="7">
        <f t="shared" si="3"/>
        <v>40.166923818387247</v>
      </c>
      <c r="O27" s="4">
        <f t="shared" si="4"/>
        <v>8.0333847636774494E-2</v>
      </c>
    </row>
    <row r="28" spans="3:23" x14ac:dyDescent="0.3">
      <c r="C28">
        <v>23</v>
      </c>
      <c r="D28">
        <v>0</v>
      </c>
      <c r="E28">
        <v>9.3057499999999997</v>
      </c>
      <c r="F28">
        <v>2.9110499999999999</v>
      </c>
      <c r="G28">
        <v>9.7264900000000001</v>
      </c>
      <c r="H28">
        <v>3.03193</v>
      </c>
      <c r="I28">
        <v>9.4856499999999997</v>
      </c>
      <c r="J28">
        <v>2.9714399999999999</v>
      </c>
      <c r="K28" s="7">
        <f t="shared" si="0"/>
        <v>9.750445895701386</v>
      </c>
      <c r="L28" s="7">
        <f t="shared" si="1"/>
        <v>10.188091442708982</v>
      </c>
      <c r="M28" s="7">
        <f t="shared" si="2"/>
        <v>9.9401716079804174</v>
      </c>
      <c r="N28" s="7">
        <f t="shared" si="3"/>
        <v>29.878708946390788</v>
      </c>
      <c r="O28" s="4">
        <f t="shared" si="4"/>
        <v>5.9757417892781578E-2</v>
      </c>
    </row>
    <row r="29" spans="3:23" x14ac:dyDescent="0.3">
      <c r="C29">
        <v>24</v>
      </c>
      <c r="D29">
        <v>0</v>
      </c>
      <c r="E29">
        <v>5.8973300000000002</v>
      </c>
      <c r="F29">
        <v>1.8345400000000001</v>
      </c>
      <c r="G29">
        <v>6.2126700000000001</v>
      </c>
      <c r="H29">
        <v>1.9250100000000001</v>
      </c>
      <c r="I29">
        <v>6.0322899999999997</v>
      </c>
      <c r="J29">
        <v>1.87971</v>
      </c>
      <c r="K29" s="7">
        <f t="shared" si="0"/>
        <v>6.1760859887553377</v>
      </c>
      <c r="L29" s="7">
        <f t="shared" si="1"/>
        <v>6.5040704200523543</v>
      </c>
      <c r="M29" s="7">
        <f t="shared" si="2"/>
        <v>6.3183726012478871</v>
      </c>
      <c r="N29" s="7">
        <f t="shared" si="3"/>
        <v>18.998529010055577</v>
      </c>
      <c r="O29" s="4">
        <f t="shared" si="4"/>
        <v>3.7997058020111156E-2</v>
      </c>
    </row>
    <row r="30" spans="3:23" x14ac:dyDescent="0.3">
      <c r="N30" t="s">
        <v>40</v>
      </c>
      <c r="O30" s="15">
        <f>AVERAGE(O6:O29)</f>
        <v>4.9348003237764893E-2</v>
      </c>
    </row>
    <row r="32" spans="3:23" x14ac:dyDescent="0.3">
      <c r="C32" s="1" t="s">
        <v>13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Q32" s="1" t="s">
        <v>18</v>
      </c>
      <c r="R32" s="1"/>
      <c r="S32" s="1"/>
      <c r="T32" s="1"/>
      <c r="U32" s="1"/>
      <c r="V32" s="1"/>
      <c r="W32" s="1"/>
    </row>
    <row r="34" spans="3:23" x14ac:dyDescent="0.3">
      <c r="C34" t="s">
        <v>0</v>
      </c>
      <c r="D34" t="s">
        <v>1</v>
      </c>
      <c r="E34" t="s">
        <v>9</v>
      </c>
      <c r="F34" t="s">
        <v>10</v>
      </c>
      <c r="G34" t="s">
        <v>14</v>
      </c>
      <c r="H34" t="s">
        <v>15</v>
      </c>
      <c r="I34" t="s">
        <v>16</v>
      </c>
      <c r="J34" t="s">
        <v>17</v>
      </c>
      <c r="K34" s="7" t="s">
        <v>22</v>
      </c>
      <c r="L34" s="7" t="s">
        <v>23</v>
      </c>
      <c r="M34" s="7" t="s">
        <v>24</v>
      </c>
      <c r="N34" s="3" t="s">
        <v>25</v>
      </c>
      <c r="Q34" t="s">
        <v>0</v>
      </c>
      <c r="R34" t="s">
        <v>1</v>
      </c>
      <c r="S34" t="s">
        <v>9</v>
      </c>
      <c r="T34" t="s">
        <v>10</v>
      </c>
      <c r="U34" t="s">
        <v>11</v>
      </c>
      <c r="V34" t="s">
        <v>12</v>
      </c>
      <c r="W34" s="3" t="s">
        <v>21</v>
      </c>
    </row>
    <row r="35" spans="3:23" x14ac:dyDescent="0.3">
      <c r="C35">
        <v>1</v>
      </c>
      <c r="D35">
        <v>0</v>
      </c>
      <c r="E35">
        <v>2431.0500000000002</v>
      </c>
      <c r="F35">
        <v>-0.84041399999999999</v>
      </c>
      <c r="G35">
        <v>2435.86</v>
      </c>
      <c r="H35">
        <v>-120.648</v>
      </c>
      <c r="I35">
        <v>2418.52</v>
      </c>
      <c r="J35">
        <v>119.005</v>
      </c>
      <c r="K35" s="7">
        <f>E35/2401.77</f>
        <v>1.0121910091307662</v>
      </c>
      <c r="L35" s="7">
        <f>G35/2401.77</f>
        <v>1.0141936988137916</v>
      </c>
      <c r="M35" s="7">
        <f>I35/2401.77</f>
        <v>1.0069740233244648</v>
      </c>
      <c r="N35" s="3">
        <f>AVERAGE(K35,L35,M35)</f>
        <v>1.0111195770896744</v>
      </c>
      <c r="Q35">
        <v>1</v>
      </c>
      <c r="R35">
        <v>0</v>
      </c>
      <c r="S35">
        <v>2411.5</v>
      </c>
      <c r="T35">
        <v>118.01</v>
      </c>
      <c r="U35">
        <v>39.072400000000002</v>
      </c>
      <c r="V35">
        <v>-11.3734</v>
      </c>
      <c r="W35" s="3">
        <f>S35/2401.77</f>
        <v>1.0040511789222115</v>
      </c>
    </row>
    <row r="36" spans="3:23" x14ac:dyDescent="0.3">
      <c r="C36">
        <v>2</v>
      </c>
      <c r="D36">
        <v>0</v>
      </c>
      <c r="E36">
        <v>2436</v>
      </c>
      <c r="F36">
        <v>-0.721082</v>
      </c>
      <c r="G36">
        <v>2437.36</v>
      </c>
      <c r="H36">
        <v>-120.577</v>
      </c>
      <c r="I36">
        <v>2426.09</v>
      </c>
      <c r="J36">
        <v>119.10299999999999</v>
      </c>
      <c r="K36" s="7">
        <f t="shared" ref="K36:K58" si="5">E36/2401.77</f>
        <v>1.014251989157996</v>
      </c>
      <c r="L36" s="7">
        <f t="shared" ref="L36:L58" si="6">G36/2401.77</f>
        <v>1.0148182382159825</v>
      </c>
      <c r="M36" s="7">
        <f t="shared" ref="M36:M58" si="7">I36/2401.77</f>
        <v>1.0101258655075216</v>
      </c>
      <c r="N36" s="3">
        <f t="shared" ref="N36:N58" si="8">AVERAGE(K36,L36,M36)</f>
        <v>1.0130653642938332</v>
      </c>
      <c r="Q36">
        <v>2</v>
      </c>
      <c r="R36">
        <v>0</v>
      </c>
      <c r="S36">
        <v>2426.5700000000002</v>
      </c>
      <c r="T36">
        <v>118.187</v>
      </c>
      <c r="U36">
        <v>38.519799999999996</v>
      </c>
      <c r="V36">
        <v>-5.29453</v>
      </c>
      <c r="W36" s="3">
        <f t="shared" ref="W36:W58" si="9">S36/2401.77</f>
        <v>1.0103257181162226</v>
      </c>
    </row>
    <row r="37" spans="3:23" x14ac:dyDescent="0.3">
      <c r="C37">
        <v>3</v>
      </c>
      <c r="D37">
        <v>0</v>
      </c>
      <c r="E37">
        <v>2440.89</v>
      </c>
      <c r="F37">
        <v>-0.60216599999999998</v>
      </c>
      <c r="G37">
        <v>2438.84</v>
      </c>
      <c r="H37">
        <v>-120.50700000000001</v>
      </c>
      <c r="I37">
        <v>2433.6</v>
      </c>
      <c r="J37">
        <v>119.2</v>
      </c>
      <c r="K37" s="7">
        <f t="shared" si="5"/>
        <v>1.0162879876091382</v>
      </c>
      <c r="L37" s="7">
        <f t="shared" si="6"/>
        <v>1.0154344504261441</v>
      </c>
      <c r="M37" s="7">
        <f t="shared" si="7"/>
        <v>1.0132527261144906</v>
      </c>
      <c r="N37" s="3">
        <f t="shared" si="8"/>
        <v>1.0149917213832576</v>
      </c>
      <c r="Q37">
        <v>3</v>
      </c>
      <c r="R37">
        <v>0</v>
      </c>
      <c r="S37">
        <v>2441.5300000000002</v>
      </c>
      <c r="T37">
        <v>118.364</v>
      </c>
      <c r="U37">
        <v>38.383499999999998</v>
      </c>
      <c r="V37">
        <v>0.88856999999999997</v>
      </c>
      <c r="W37" s="3">
        <f t="shared" si="9"/>
        <v>1.016554457754073</v>
      </c>
    </row>
    <row r="38" spans="3:23" x14ac:dyDescent="0.3">
      <c r="C38">
        <v>4</v>
      </c>
      <c r="D38">
        <v>0</v>
      </c>
      <c r="E38">
        <v>2440.89</v>
      </c>
      <c r="F38">
        <v>-0.602159</v>
      </c>
      <c r="G38">
        <v>2438.84</v>
      </c>
      <c r="H38">
        <v>-120.50700000000001</v>
      </c>
      <c r="I38">
        <v>2433.6</v>
      </c>
      <c r="J38">
        <v>119.2</v>
      </c>
      <c r="K38" s="7">
        <f t="shared" si="5"/>
        <v>1.0162879876091382</v>
      </c>
      <c r="L38" s="7">
        <f t="shared" si="6"/>
        <v>1.0154344504261441</v>
      </c>
      <c r="M38" s="7">
        <f t="shared" si="7"/>
        <v>1.0132527261144906</v>
      </c>
      <c r="N38" s="3">
        <f t="shared" si="8"/>
        <v>1.0149917213832576</v>
      </c>
      <c r="Q38">
        <v>4</v>
      </c>
      <c r="R38">
        <v>0</v>
      </c>
      <c r="S38">
        <v>2441.5300000000002</v>
      </c>
      <c r="T38">
        <v>118.364</v>
      </c>
      <c r="U38">
        <v>38.383400000000002</v>
      </c>
      <c r="V38">
        <v>0.88917599999999997</v>
      </c>
      <c r="W38" s="3">
        <f t="shared" si="9"/>
        <v>1.016554457754073</v>
      </c>
    </row>
    <row r="39" spans="3:23" x14ac:dyDescent="0.3">
      <c r="C39">
        <v>5</v>
      </c>
      <c r="D39">
        <v>0</v>
      </c>
      <c r="E39">
        <v>2436.0700000000002</v>
      </c>
      <c r="F39">
        <v>-0.71942700000000004</v>
      </c>
      <c r="G39">
        <v>2437.41</v>
      </c>
      <c r="H39">
        <v>-120.575</v>
      </c>
      <c r="I39">
        <v>2426.17</v>
      </c>
      <c r="J39">
        <v>119.104</v>
      </c>
      <c r="K39" s="7">
        <f t="shared" si="5"/>
        <v>1.0142811343300984</v>
      </c>
      <c r="L39" s="7">
        <f t="shared" si="6"/>
        <v>1.0148390561960554</v>
      </c>
      <c r="M39" s="7">
        <f t="shared" si="7"/>
        <v>1.0101591742756384</v>
      </c>
      <c r="N39" s="3">
        <f t="shared" si="8"/>
        <v>1.0130931216005974</v>
      </c>
      <c r="Q39">
        <v>5</v>
      </c>
      <c r="R39">
        <v>0</v>
      </c>
      <c r="S39">
        <v>2426.63</v>
      </c>
      <c r="T39">
        <v>118.18899999999999</v>
      </c>
      <c r="U39">
        <v>38.520400000000002</v>
      </c>
      <c r="V39">
        <v>-5.2908600000000003</v>
      </c>
      <c r="W39" s="3">
        <f t="shared" si="9"/>
        <v>1.0103506996923104</v>
      </c>
    </row>
    <row r="40" spans="3:23" x14ac:dyDescent="0.3">
      <c r="C40">
        <v>6</v>
      </c>
      <c r="D40">
        <v>0</v>
      </c>
      <c r="E40">
        <v>2426.13</v>
      </c>
      <c r="F40">
        <v>-0.95169300000000001</v>
      </c>
      <c r="G40">
        <v>2434.39</v>
      </c>
      <c r="H40">
        <v>-120.718</v>
      </c>
      <c r="I40">
        <v>2426.58</v>
      </c>
      <c r="J40">
        <v>118.91800000000001</v>
      </c>
      <c r="K40" s="7">
        <f t="shared" si="5"/>
        <v>1.0101425198915801</v>
      </c>
      <c r="L40" s="7">
        <f t="shared" si="6"/>
        <v>1.0135816501996444</v>
      </c>
      <c r="M40" s="7">
        <f t="shared" si="7"/>
        <v>1.0103298817122373</v>
      </c>
      <c r="N40" s="3">
        <f t="shared" si="8"/>
        <v>1.0113513506011538</v>
      </c>
      <c r="Q40">
        <v>6</v>
      </c>
      <c r="R40">
        <v>0</v>
      </c>
      <c r="S40">
        <v>2412.5</v>
      </c>
      <c r="T40">
        <v>117.849</v>
      </c>
      <c r="U40">
        <v>40.223399999999998</v>
      </c>
      <c r="V40">
        <v>-16.933499999999999</v>
      </c>
      <c r="W40" s="3">
        <f t="shared" si="9"/>
        <v>1.0044675385236721</v>
      </c>
    </row>
    <row r="41" spans="3:23" x14ac:dyDescent="0.3">
      <c r="C41">
        <v>7</v>
      </c>
      <c r="D41">
        <v>0</v>
      </c>
      <c r="E41">
        <v>2431.3200000000002</v>
      </c>
      <c r="F41">
        <v>-1.1783699999999999</v>
      </c>
      <c r="G41">
        <v>2446.66</v>
      </c>
      <c r="H41">
        <v>-120.85299999999999</v>
      </c>
      <c r="I41">
        <v>2426.7800000000002</v>
      </c>
      <c r="J41">
        <v>118.736</v>
      </c>
      <c r="K41" s="7">
        <f t="shared" si="5"/>
        <v>1.0123034262231605</v>
      </c>
      <c r="L41" s="7">
        <f t="shared" si="6"/>
        <v>1.0186903825095659</v>
      </c>
      <c r="M41" s="7">
        <f t="shared" si="7"/>
        <v>1.0104131536325294</v>
      </c>
      <c r="N41" s="3">
        <f t="shared" si="8"/>
        <v>1.0138023207884188</v>
      </c>
      <c r="Q41">
        <v>7</v>
      </c>
      <c r="R41">
        <v>0</v>
      </c>
      <c r="S41">
        <v>2398.08</v>
      </c>
      <c r="T41">
        <v>117.51300000000001</v>
      </c>
      <c r="U41">
        <v>43.333100000000002</v>
      </c>
      <c r="V41">
        <v>-27.307700000000001</v>
      </c>
      <c r="W41" s="3">
        <f t="shared" si="9"/>
        <v>0.99846363307061037</v>
      </c>
    </row>
    <row r="42" spans="3:23" x14ac:dyDescent="0.3">
      <c r="C42">
        <v>8</v>
      </c>
      <c r="D42">
        <v>0</v>
      </c>
      <c r="E42">
        <v>2431.1999999999998</v>
      </c>
      <c r="F42">
        <v>-1.5194799999999999</v>
      </c>
      <c r="G42">
        <v>2457.5100000000002</v>
      </c>
      <c r="H42">
        <v>-121.054</v>
      </c>
      <c r="I42">
        <v>2419.06</v>
      </c>
      <c r="J42">
        <v>118.46299999999999</v>
      </c>
      <c r="K42" s="7">
        <f t="shared" si="5"/>
        <v>1.0122534630709852</v>
      </c>
      <c r="L42" s="7">
        <f t="shared" si="6"/>
        <v>1.0232078841854133</v>
      </c>
      <c r="M42" s="7">
        <f t="shared" si="7"/>
        <v>1.0071988575092536</v>
      </c>
      <c r="N42" s="3">
        <f t="shared" si="8"/>
        <v>1.0142200682552174</v>
      </c>
      <c r="Q42">
        <v>8</v>
      </c>
      <c r="R42">
        <v>0</v>
      </c>
      <c r="S42">
        <v>2367.94</v>
      </c>
      <c r="T42">
        <v>117.002</v>
      </c>
      <c r="U42">
        <v>49.981499999999997</v>
      </c>
      <c r="V42">
        <v>-40.106900000000003</v>
      </c>
      <c r="W42" s="3">
        <f t="shared" si="9"/>
        <v>0.98591455468258826</v>
      </c>
    </row>
    <row r="43" spans="3:23" x14ac:dyDescent="0.3">
      <c r="C43">
        <v>9</v>
      </c>
      <c r="D43">
        <v>0</v>
      </c>
      <c r="E43">
        <v>2436.19</v>
      </c>
      <c r="F43">
        <v>-1.7320899999999999</v>
      </c>
      <c r="G43">
        <v>2454.4299999999998</v>
      </c>
      <c r="H43">
        <v>-121.191</v>
      </c>
      <c r="I43">
        <v>2419.16</v>
      </c>
      <c r="J43">
        <v>118.288</v>
      </c>
      <c r="K43" s="7">
        <f t="shared" si="5"/>
        <v>1.0143310974822735</v>
      </c>
      <c r="L43" s="7">
        <f t="shared" si="6"/>
        <v>1.0219254966129145</v>
      </c>
      <c r="M43" s="7">
        <f t="shared" si="7"/>
        <v>1.0072404934693997</v>
      </c>
      <c r="N43" s="3">
        <f t="shared" si="8"/>
        <v>1.0144990291881959</v>
      </c>
      <c r="Q43">
        <v>9</v>
      </c>
      <c r="R43">
        <v>0</v>
      </c>
      <c r="S43">
        <v>2353.15</v>
      </c>
      <c r="T43">
        <v>116.666</v>
      </c>
      <c r="U43">
        <v>55.4405</v>
      </c>
      <c r="V43">
        <v>-46.718499999999999</v>
      </c>
      <c r="W43" s="3">
        <f t="shared" si="9"/>
        <v>0.97975659617698618</v>
      </c>
    </row>
    <row r="44" spans="3:23" x14ac:dyDescent="0.3">
      <c r="C44">
        <v>10</v>
      </c>
      <c r="D44">
        <v>0</v>
      </c>
      <c r="E44">
        <v>2430.94</v>
      </c>
      <c r="F44">
        <v>-1.8476699999999999</v>
      </c>
      <c r="G44">
        <v>2453.0100000000002</v>
      </c>
      <c r="H44">
        <v>-121.258</v>
      </c>
      <c r="I44">
        <v>2411.3000000000002</v>
      </c>
      <c r="J44">
        <v>118.197</v>
      </c>
      <c r="K44" s="7">
        <f t="shared" si="5"/>
        <v>1.0121452095746055</v>
      </c>
      <c r="L44" s="7">
        <f t="shared" si="6"/>
        <v>1.0213342659788407</v>
      </c>
      <c r="M44" s="7">
        <f t="shared" si="7"/>
        <v>1.0039679070019194</v>
      </c>
      <c r="N44" s="3">
        <f t="shared" si="8"/>
        <v>1.0124824608517884</v>
      </c>
      <c r="Q44">
        <v>10</v>
      </c>
      <c r="R44">
        <v>0</v>
      </c>
      <c r="S44">
        <v>2337.41</v>
      </c>
      <c r="T44">
        <v>116.489</v>
      </c>
      <c r="U44">
        <v>58.345700000000001</v>
      </c>
      <c r="V44">
        <v>-49.712899999999998</v>
      </c>
      <c r="W44" s="3">
        <f t="shared" si="9"/>
        <v>0.97320309604999644</v>
      </c>
    </row>
    <row r="45" spans="3:23" x14ac:dyDescent="0.3">
      <c r="C45">
        <v>11</v>
      </c>
      <c r="D45">
        <v>0</v>
      </c>
      <c r="E45">
        <v>2441.0100000000002</v>
      </c>
      <c r="F45">
        <v>-1.9459299999999999</v>
      </c>
      <c r="G45">
        <v>2466.85</v>
      </c>
      <c r="H45">
        <v>-121.31699999999999</v>
      </c>
      <c r="I45">
        <v>2419.02</v>
      </c>
      <c r="J45">
        <v>118.12</v>
      </c>
      <c r="K45" s="7">
        <f t="shared" si="5"/>
        <v>1.0163379507613137</v>
      </c>
      <c r="L45" s="7">
        <f t="shared" si="6"/>
        <v>1.0270966828630552</v>
      </c>
      <c r="M45" s="7">
        <f t="shared" si="7"/>
        <v>1.0071822031251951</v>
      </c>
      <c r="N45" s="3">
        <f t="shared" si="8"/>
        <v>1.0168722789165214</v>
      </c>
      <c r="Q45">
        <v>11</v>
      </c>
      <c r="R45">
        <v>0</v>
      </c>
      <c r="S45">
        <v>2338.0500000000002</v>
      </c>
      <c r="T45">
        <v>116.34</v>
      </c>
      <c r="U45">
        <v>61.444400000000002</v>
      </c>
      <c r="V45">
        <v>-52.153399999999998</v>
      </c>
      <c r="W45" s="3">
        <f t="shared" si="9"/>
        <v>0.9734695661949313</v>
      </c>
    </row>
    <row r="46" spans="3:23" x14ac:dyDescent="0.3">
      <c r="C46">
        <v>12</v>
      </c>
      <c r="D46">
        <v>0</v>
      </c>
      <c r="E46">
        <v>2435.52</v>
      </c>
      <c r="F46">
        <v>-2.0646399999999998</v>
      </c>
      <c r="G46">
        <v>2465.3200000000002</v>
      </c>
      <c r="H46">
        <v>-121.38800000000001</v>
      </c>
      <c r="I46">
        <v>2410.89</v>
      </c>
      <c r="J46">
        <v>118.026</v>
      </c>
      <c r="K46" s="7">
        <f t="shared" si="5"/>
        <v>1.0140521365492949</v>
      </c>
      <c r="L46" s="7">
        <f t="shared" si="6"/>
        <v>1.0264596526728205</v>
      </c>
      <c r="M46" s="7">
        <f t="shared" si="7"/>
        <v>1.0037971995653205</v>
      </c>
      <c r="N46" s="3">
        <f t="shared" si="8"/>
        <v>1.0147696629291454</v>
      </c>
      <c r="Q46">
        <v>12</v>
      </c>
      <c r="R46">
        <v>0</v>
      </c>
      <c r="S46">
        <v>2321.9899999999998</v>
      </c>
      <c r="T46">
        <v>116.158</v>
      </c>
      <c r="U46">
        <v>64.5779</v>
      </c>
      <c r="V46">
        <v>-54.652500000000003</v>
      </c>
      <c r="W46" s="3">
        <f t="shared" si="9"/>
        <v>0.96678283099547413</v>
      </c>
    </row>
    <row r="47" spans="3:23" x14ac:dyDescent="0.3">
      <c r="C47">
        <v>13</v>
      </c>
      <c r="D47">
        <v>0</v>
      </c>
      <c r="E47">
        <v>2440.94</v>
      </c>
      <c r="F47">
        <v>-1.9475499999999999</v>
      </c>
      <c r="G47">
        <v>2466.8000000000002</v>
      </c>
      <c r="H47">
        <v>-121.319</v>
      </c>
      <c r="I47">
        <v>2418.94</v>
      </c>
      <c r="J47">
        <v>118.11799999999999</v>
      </c>
      <c r="K47" s="7">
        <f t="shared" si="5"/>
        <v>1.0163088055892113</v>
      </c>
      <c r="L47" s="7">
        <f t="shared" si="6"/>
        <v>1.0270758648829823</v>
      </c>
      <c r="M47" s="7">
        <f t="shared" si="7"/>
        <v>1.0071488943570783</v>
      </c>
      <c r="N47" s="3">
        <f t="shared" si="8"/>
        <v>1.0168445216097572</v>
      </c>
      <c r="Q47">
        <v>13</v>
      </c>
      <c r="R47">
        <v>0</v>
      </c>
      <c r="S47">
        <v>2337.9899999999998</v>
      </c>
      <c r="T47">
        <v>116.33799999999999</v>
      </c>
      <c r="U47">
        <v>61.444000000000003</v>
      </c>
      <c r="V47">
        <v>-52.1556</v>
      </c>
      <c r="W47" s="3">
        <f t="shared" si="9"/>
        <v>0.97344458461884353</v>
      </c>
    </row>
    <row r="48" spans="3:23" x14ac:dyDescent="0.3">
      <c r="C48">
        <v>14</v>
      </c>
      <c r="D48">
        <v>0</v>
      </c>
      <c r="E48">
        <v>2446.3000000000002</v>
      </c>
      <c r="F48">
        <v>-1.8309</v>
      </c>
      <c r="G48">
        <v>2468.27</v>
      </c>
      <c r="H48">
        <v>-121.25</v>
      </c>
      <c r="I48">
        <v>2426.9299999999998</v>
      </c>
      <c r="J48">
        <v>118.21</v>
      </c>
      <c r="K48" s="7">
        <f t="shared" si="5"/>
        <v>1.0185404930530402</v>
      </c>
      <c r="L48" s="7">
        <f t="shared" si="6"/>
        <v>1.0276879134971293</v>
      </c>
      <c r="M48" s="7">
        <f t="shared" si="7"/>
        <v>1.0104756075727483</v>
      </c>
      <c r="N48" s="3">
        <f t="shared" si="8"/>
        <v>1.0189013380409726</v>
      </c>
      <c r="Q48">
        <v>14</v>
      </c>
      <c r="R48">
        <v>0</v>
      </c>
      <c r="S48">
        <v>2353.87</v>
      </c>
      <c r="T48">
        <v>116.517</v>
      </c>
      <c r="U48">
        <v>58.419199999999996</v>
      </c>
      <c r="V48">
        <v>-49.416400000000003</v>
      </c>
      <c r="W48" s="3">
        <f t="shared" si="9"/>
        <v>0.98005637509003773</v>
      </c>
    </row>
    <row r="49" spans="3:23" x14ac:dyDescent="0.3">
      <c r="C49">
        <v>15</v>
      </c>
      <c r="D49">
        <v>0</v>
      </c>
      <c r="E49">
        <v>2446.2199999999998</v>
      </c>
      <c r="F49">
        <v>-1.8325</v>
      </c>
      <c r="G49">
        <v>2468.2199999999998</v>
      </c>
      <c r="H49">
        <v>-121.252</v>
      </c>
      <c r="I49">
        <v>2426.86</v>
      </c>
      <c r="J49">
        <v>118.209</v>
      </c>
      <c r="K49" s="7">
        <f t="shared" si="5"/>
        <v>1.0185071842849232</v>
      </c>
      <c r="L49" s="7">
        <f t="shared" si="6"/>
        <v>1.0276670955170562</v>
      </c>
      <c r="M49" s="7">
        <f t="shared" si="7"/>
        <v>1.0104464624006462</v>
      </c>
      <c r="N49" s="3">
        <f t="shared" si="8"/>
        <v>1.0188735807342086</v>
      </c>
      <c r="Q49">
        <v>15</v>
      </c>
      <c r="R49">
        <v>0</v>
      </c>
      <c r="S49">
        <v>2353.8200000000002</v>
      </c>
      <c r="T49">
        <v>116.51600000000001</v>
      </c>
      <c r="U49">
        <v>58.418199999999999</v>
      </c>
      <c r="V49">
        <v>-49.417999999999999</v>
      </c>
      <c r="W49" s="3">
        <f t="shared" si="9"/>
        <v>0.98003555710996482</v>
      </c>
    </row>
    <row r="50" spans="3:23" x14ac:dyDescent="0.3">
      <c r="C50">
        <v>16</v>
      </c>
      <c r="D50">
        <v>0</v>
      </c>
      <c r="E50">
        <v>2440.65</v>
      </c>
      <c r="F50">
        <v>-1.9540599999999999</v>
      </c>
      <c r="G50">
        <v>2466.58</v>
      </c>
      <c r="H50">
        <v>-121.32599999999999</v>
      </c>
      <c r="I50">
        <v>2418.63</v>
      </c>
      <c r="J50">
        <v>118.111</v>
      </c>
      <c r="K50" s="7">
        <f t="shared" si="5"/>
        <v>1.0161880613047878</v>
      </c>
      <c r="L50" s="7">
        <f t="shared" si="6"/>
        <v>1.0269842657706607</v>
      </c>
      <c r="M50" s="7">
        <f t="shared" si="7"/>
        <v>1.0070198228806255</v>
      </c>
      <c r="N50" s="3">
        <f t="shared" si="8"/>
        <v>1.0167307166520247</v>
      </c>
      <c r="Q50">
        <v>16</v>
      </c>
      <c r="R50">
        <v>0</v>
      </c>
      <c r="S50">
        <v>2337.7800000000002</v>
      </c>
      <c r="T50">
        <v>116.33199999999999</v>
      </c>
      <c r="U50">
        <v>61.441800000000001</v>
      </c>
      <c r="V50">
        <v>-52.163800000000002</v>
      </c>
      <c r="W50" s="3">
        <f t="shared" si="9"/>
        <v>0.97335714910253701</v>
      </c>
    </row>
    <row r="51" spans="3:23" x14ac:dyDescent="0.3">
      <c r="C51">
        <v>17</v>
      </c>
      <c r="D51">
        <v>0</v>
      </c>
      <c r="E51">
        <v>2434.9299999999998</v>
      </c>
      <c r="F51">
        <v>-2.0778300000000001</v>
      </c>
      <c r="G51">
        <v>2464.88</v>
      </c>
      <c r="H51">
        <v>-121.40300000000001</v>
      </c>
      <c r="I51">
        <v>2410.2399999999998</v>
      </c>
      <c r="J51">
        <v>118.011</v>
      </c>
      <c r="K51" s="7">
        <f t="shared" si="5"/>
        <v>1.013806484384433</v>
      </c>
      <c r="L51" s="7">
        <f t="shared" si="6"/>
        <v>1.0262764544481779</v>
      </c>
      <c r="M51" s="7">
        <f t="shared" si="7"/>
        <v>1.0035265658243711</v>
      </c>
      <c r="N51" s="3">
        <f t="shared" si="8"/>
        <v>1.0145365015523273</v>
      </c>
      <c r="Q51">
        <v>17</v>
      </c>
      <c r="R51">
        <v>0</v>
      </c>
      <c r="S51">
        <v>2321.54</v>
      </c>
      <c r="T51">
        <v>116.146</v>
      </c>
      <c r="U51">
        <v>64.576599999999999</v>
      </c>
      <c r="V51">
        <v>-54.671599999999998</v>
      </c>
      <c r="W51" s="3">
        <f t="shared" si="9"/>
        <v>0.96659546917481687</v>
      </c>
    </row>
    <row r="52" spans="3:23" x14ac:dyDescent="0.3">
      <c r="C52">
        <v>18</v>
      </c>
      <c r="D52">
        <v>0</v>
      </c>
      <c r="E52">
        <v>2444.59</v>
      </c>
      <c r="F52">
        <v>-2.17666</v>
      </c>
      <c r="G52">
        <v>2462.89</v>
      </c>
      <c r="H52">
        <v>-121.483</v>
      </c>
      <c r="I52">
        <v>2417.65</v>
      </c>
      <c r="J52">
        <v>117.922</v>
      </c>
      <c r="K52" s="7">
        <f t="shared" si="5"/>
        <v>1.0178285181345426</v>
      </c>
      <c r="L52" s="7">
        <f t="shared" si="6"/>
        <v>1.0254478988412712</v>
      </c>
      <c r="M52" s="7">
        <f t="shared" si="7"/>
        <v>1.0066117904711942</v>
      </c>
      <c r="N52" s="3">
        <f t="shared" si="8"/>
        <v>1.0166294024823359</v>
      </c>
      <c r="Q52">
        <v>18</v>
      </c>
      <c r="R52">
        <v>0</v>
      </c>
      <c r="S52">
        <v>2321.9499999999998</v>
      </c>
      <c r="T52">
        <v>115.98399999999999</v>
      </c>
      <c r="U52">
        <v>67.846199999999996</v>
      </c>
      <c r="V52">
        <v>-56.696599999999997</v>
      </c>
      <c r="W52" s="3">
        <f t="shared" si="9"/>
        <v>0.96676617661141573</v>
      </c>
    </row>
    <row r="53" spans="3:23" x14ac:dyDescent="0.3">
      <c r="C53" s="12">
        <v>19</v>
      </c>
      <c r="D53" s="12">
        <v>0</v>
      </c>
      <c r="E53" s="12">
        <v>2438.85</v>
      </c>
      <c r="F53" s="12">
        <v>-2.30348</v>
      </c>
      <c r="G53" s="12">
        <v>2476.84</v>
      </c>
      <c r="H53" s="12">
        <v>-121.544</v>
      </c>
      <c r="I53" s="12">
        <v>2409.11</v>
      </c>
      <c r="J53" s="12">
        <v>117.83</v>
      </c>
      <c r="K53" s="13">
        <f t="shared" si="5"/>
        <v>1.0154386140221587</v>
      </c>
      <c r="L53" s="13">
        <f t="shared" si="6"/>
        <v>1.0312561152816466</v>
      </c>
      <c r="M53" s="13">
        <f t="shared" si="7"/>
        <v>1.0030560794747208</v>
      </c>
      <c r="N53" s="13">
        <f t="shared" si="8"/>
        <v>1.0165836029261754</v>
      </c>
      <c r="Q53" s="12">
        <v>19</v>
      </c>
      <c r="R53" s="12">
        <v>0</v>
      </c>
      <c r="S53" s="12">
        <v>2305.48</v>
      </c>
      <c r="T53" s="12">
        <v>115.807</v>
      </c>
      <c r="U53" s="12">
        <v>71.149100000000004</v>
      </c>
      <c r="V53" s="12">
        <v>-58.795699999999997</v>
      </c>
      <c r="W53" s="13">
        <f t="shared" si="9"/>
        <v>0.95990873397535981</v>
      </c>
    </row>
    <row r="54" spans="3:23" x14ac:dyDescent="0.3">
      <c r="C54">
        <v>20</v>
      </c>
      <c r="D54">
        <v>0</v>
      </c>
      <c r="E54">
        <v>2449.83</v>
      </c>
      <c r="F54">
        <v>-2.0699800000000002</v>
      </c>
      <c r="G54">
        <v>2479.79</v>
      </c>
      <c r="H54">
        <v>-121.407</v>
      </c>
      <c r="I54">
        <v>2425.4</v>
      </c>
      <c r="J54">
        <v>118.014</v>
      </c>
      <c r="K54" s="7">
        <f t="shared" si="5"/>
        <v>1.0200102424461959</v>
      </c>
      <c r="L54" s="7">
        <f t="shared" si="6"/>
        <v>1.0324843761059552</v>
      </c>
      <c r="M54" s="7">
        <f t="shared" si="7"/>
        <v>1.0098385773825138</v>
      </c>
      <c r="N54" s="3">
        <f t="shared" si="8"/>
        <v>1.0207777319782216</v>
      </c>
      <c r="Q54">
        <v>20</v>
      </c>
      <c r="R54">
        <v>0</v>
      </c>
      <c r="S54">
        <v>2337.77</v>
      </c>
      <c r="T54">
        <v>116.16800000000001</v>
      </c>
      <c r="U54">
        <v>64.625600000000006</v>
      </c>
      <c r="V54">
        <v>-54.405099999999997</v>
      </c>
      <c r="W54" s="3">
        <f t="shared" si="9"/>
        <v>0.97335298550652227</v>
      </c>
    </row>
    <row r="55" spans="3:23" x14ac:dyDescent="0.3">
      <c r="C55">
        <v>21</v>
      </c>
      <c r="D55">
        <v>0</v>
      </c>
      <c r="E55">
        <v>2460.6999999999998</v>
      </c>
      <c r="F55">
        <v>-1.83517</v>
      </c>
      <c r="G55">
        <v>2482.83</v>
      </c>
      <c r="H55">
        <v>-121.26600000000001</v>
      </c>
      <c r="I55">
        <v>2441.5500000000002</v>
      </c>
      <c r="J55">
        <v>118.20099999999999</v>
      </c>
      <c r="K55" s="7">
        <f t="shared" si="5"/>
        <v>1.0245360713140725</v>
      </c>
      <c r="L55" s="7">
        <f t="shared" si="6"/>
        <v>1.0337501092943953</v>
      </c>
      <c r="M55" s="7">
        <f t="shared" si="7"/>
        <v>1.0165627849461023</v>
      </c>
      <c r="N55" s="3">
        <f t="shared" si="8"/>
        <v>1.0249496551848567</v>
      </c>
      <c r="Q55">
        <v>21</v>
      </c>
      <c r="R55">
        <v>0</v>
      </c>
      <c r="S55">
        <v>2369.63</v>
      </c>
      <c r="T55">
        <v>116.526</v>
      </c>
      <c r="U55">
        <v>58.487699999999997</v>
      </c>
      <c r="V55">
        <v>-49.148299999999999</v>
      </c>
      <c r="W55" s="3">
        <f t="shared" si="9"/>
        <v>0.98661820240905673</v>
      </c>
    </row>
    <row r="56" spans="3:23" x14ac:dyDescent="0.3">
      <c r="C56">
        <v>22</v>
      </c>
      <c r="D56">
        <v>0</v>
      </c>
      <c r="E56">
        <v>2456.08</v>
      </c>
      <c r="F56">
        <v>-1.6189899999999999</v>
      </c>
      <c r="G56">
        <v>2486.14</v>
      </c>
      <c r="H56">
        <v>-121.123</v>
      </c>
      <c r="I56">
        <v>2441.84</v>
      </c>
      <c r="J56">
        <v>118.381</v>
      </c>
      <c r="K56" s="7">
        <f t="shared" si="5"/>
        <v>1.0226124899553246</v>
      </c>
      <c r="L56" s="7">
        <f t="shared" si="6"/>
        <v>1.0351282595752298</v>
      </c>
      <c r="M56" s="7">
        <f t="shared" si="7"/>
        <v>1.0166835292305259</v>
      </c>
      <c r="N56" s="3">
        <f t="shared" si="8"/>
        <v>1.0248080929203602</v>
      </c>
      <c r="Q56">
        <v>22</v>
      </c>
      <c r="R56">
        <v>0</v>
      </c>
      <c r="S56">
        <v>2384.64</v>
      </c>
      <c r="T56">
        <v>116.864</v>
      </c>
      <c r="U56">
        <v>52.768900000000002</v>
      </c>
      <c r="V56">
        <v>-43.112099999999998</v>
      </c>
      <c r="W56" s="3">
        <f t="shared" si="9"/>
        <v>0.99286776002698007</v>
      </c>
    </row>
    <row r="57" spans="3:23" x14ac:dyDescent="0.3">
      <c r="C57">
        <v>23</v>
      </c>
      <c r="D57">
        <v>0</v>
      </c>
      <c r="E57">
        <v>2451.34</v>
      </c>
      <c r="F57">
        <v>-1.39584</v>
      </c>
      <c r="G57">
        <v>2473.9499999999998</v>
      </c>
      <c r="H57">
        <v>-120.98699999999999</v>
      </c>
      <c r="I57">
        <v>2442.0700000000002</v>
      </c>
      <c r="J57">
        <v>118.56</v>
      </c>
      <c r="K57" s="7">
        <f t="shared" si="5"/>
        <v>1.0206389454444016</v>
      </c>
      <c r="L57" s="7">
        <f t="shared" si="6"/>
        <v>1.0300528360334253</v>
      </c>
      <c r="M57" s="7">
        <f t="shared" si="7"/>
        <v>1.0167792919388619</v>
      </c>
      <c r="N57" s="3">
        <f t="shared" si="8"/>
        <v>1.0224903578055631</v>
      </c>
      <c r="Q57">
        <v>23</v>
      </c>
      <c r="R57">
        <v>0</v>
      </c>
      <c r="S57">
        <v>2399.48</v>
      </c>
      <c r="T57">
        <v>117.19499999999999</v>
      </c>
      <c r="U57">
        <v>47.6982</v>
      </c>
      <c r="V57">
        <v>-35.7988</v>
      </c>
      <c r="W57" s="3">
        <f t="shared" si="9"/>
        <v>0.99904653651265529</v>
      </c>
    </row>
    <row r="58" spans="3:23" x14ac:dyDescent="0.3">
      <c r="C58">
        <v>24</v>
      </c>
      <c r="D58">
        <v>0</v>
      </c>
      <c r="E58">
        <v>2451.46</v>
      </c>
      <c r="F58">
        <v>-1.0535300000000001</v>
      </c>
      <c r="G58">
        <v>2463.2199999999998</v>
      </c>
      <c r="H58">
        <v>-120.782</v>
      </c>
      <c r="I58">
        <v>2449.75</v>
      </c>
      <c r="J58">
        <v>118.836</v>
      </c>
      <c r="K58" s="7">
        <f t="shared" si="5"/>
        <v>1.0206889085965767</v>
      </c>
      <c r="L58" s="7">
        <f t="shared" si="6"/>
        <v>1.0255852975097532</v>
      </c>
      <c r="M58" s="7">
        <f t="shared" si="7"/>
        <v>1.0199769336780791</v>
      </c>
      <c r="N58" s="3">
        <f t="shared" si="8"/>
        <v>1.0220837132614695</v>
      </c>
      <c r="Q58">
        <v>24</v>
      </c>
      <c r="R58">
        <v>0</v>
      </c>
      <c r="S58">
        <v>2429.29</v>
      </c>
      <c r="T58">
        <v>117.702</v>
      </c>
      <c r="U58">
        <v>41.886200000000002</v>
      </c>
      <c r="V58">
        <v>-21.846599999999999</v>
      </c>
      <c r="W58" s="3">
        <f t="shared" si="9"/>
        <v>1.0114582162321955</v>
      </c>
    </row>
    <row r="61" spans="3:23" x14ac:dyDescent="0.3">
      <c r="C61" s="1" t="s">
        <v>19</v>
      </c>
      <c r="D61" s="1"/>
      <c r="E61" s="1"/>
      <c r="F61" s="1"/>
      <c r="G61" s="1"/>
      <c r="H61" s="1"/>
      <c r="I61" s="1"/>
      <c r="J61" s="1"/>
      <c r="Q61" s="1" t="s">
        <v>20</v>
      </c>
      <c r="R61" s="1"/>
      <c r="S61" s="1"/>
      <c r="T61" s="1"/>
      <c r="U61" s="1"/>
      <c r="V61" s="1"/>
    </row>
    <row r="63" spans="3:23" x14ac:dyDescent="0.3">
      <c r="C63" t="s">
        <v>0</v>
      </c>
      <c r="D63" t="s">
        <v>1</v>
      </c>
      <c r="E63" t="s">
        <v>9</v>
      </c>
      <c r="F63" t="s">
        <v>10</v>
      </c>
      <c r="G63" t="s">
        <v>14</v>
      </c>
      <c r="H63" t="s">
        <v>15</v>
      </c>
      <c r="I63" t="s">
        <v>16</v>
      </c>
      <c r="J63" t="s">
        <v>17</v>
      </c>
      <c r="K63" s="7" t="s">
        <v>22</v>
      </c>
      <c r="L63" s="7" t="s">
        <v>23</v>
      </c>
      <c r="M63" s="7" t="s">
        <v>24</v>
      </c>
      <c r="N63" s="3" t="s">
        <v>25</v>
      </c>
      <c r="Q63" t="s">
        <v>0</v>
      </c>
      <c r="R63" t="s">
        <v>1</v>
      </c>
      <c r="S63" t="s">
        <v>9</v>
      </c>
      <c r="T63" t="s">
        <v>10</v>
      </c>
      <c r="U63" t="s">
        <v>11</v>
      </c>
      <c r="V63" t="s">
        <v>12</v>
      </c>
      <c r="W63" s="3" t="s">
        <v>21</v>
      </c>
    </row>
    <row r="64" spans="3:23" x14ac:dyDescent="0.3">
      <c r="C64">
        <v>1</v>
      </c>
      <c r="D64">
        <v>0</v>
      </c>
      <c r="E64">
        <v>280.39</v>
      </c>
      <c r="F64">
        <v>-0.86328400000000005</v>
      </c>
      <c r="G64">
        <v>280.93900000000002</v>
      </c>
      <c r="H64">
        <v>-120.672</v>
      </c>
      <c r="I64">
        <v>278.94</v>
      </c>
      <c r="J64">
        <v>118.98099999999999</v>
      </c>
      <c r="K64" s="7">
        <f>E64/277.12</f>
        <v>1.0117999422632793</v>
      </c>
      <c r="L64" s="7">
        <f>G64/277.12</f>
        <v>1.0137810334872981</v>
      </c>
      <c r="M64" s="7">
        <f>I64/277.12</f>
        <v>1.0065675519630484</v>
      </c>
      <c r="N64" s="3">
        <f>AVERAGE(K64,L64,M64)</f>
        <v>1.010716175904542</v>
      </c>
      <c r="Q64">
        <v>1</v>
      </c>
      <c r="R64">
        <v>0</v>
      </c>
      <c r="S64">
        <v>2409.85</v>
      </c>
      <c r="T64">
        <v>-1.79158</v>
      </c>
      <c r="U64">
        <v>22.581</v>
      </c>
      <c r="V64">
        <v>144.31200000000001</v>
      </c>
      <c r="W64" s="3">
        <f>S64/2401.77</f>
        <v>1.0033641855798014</v>
      </c>
    </row>
    <row r="65" spans="3:23" x14ac:dyDescent="0.3">
      <c r="C65">
        <v>2</v>
      </c>
      <c r="D65">
        <v>0</v>
      </c>
      <c r="E65">
        <v>280.98700000000002</v>
      </c>
      <c r="F65">
        <v>-0.73890299999999998</v>
      </c>
      <c r="G65">
        <v>281.137</v>
      </c>
      <c r="H65">
        <v>-120.596</v>
      </c>
      <c r="I65">
        <v>279.83999999999997</v>
      </c>
      <c r="J65">
        <v>119.084</v>
      </c>
      <c r="K65" s="7">
        <f t="shared" ref="K65:K87" si="10">E65/277.12</f>
        <v>1.0139542436489608</v>
      </c>
      <c r="L65" s="7">
        <f t="shared" ref="L65:L87" si="11">G65/277.12</f>
        <v>1.014495525404157</v>
      </c>
      <c r="M65" s="7">
        <f t="shared" ref="M65:M87" si="12">I65/277.12</f>
        <v>1.0098152424942262</v>
      </c>
      <c r="N65" s="3">
        <f t="shared" ref="N65:N87" si="13">AVERAGE(K65,L65,M65)</f>
        <v>1.0127550038491147</v>
      </c>
      <c r="Q65">
        <v>2</v>
      </c>
      <c r="R65">
        <v>0</v>
      </c>
      <c r="S65">
        <v>2420.31</v>
      </c>
      <c r="T65">
        <v>-1.5303</v>
      </c>
      <c r="U65">
        <v>19.4391</v>
      </c>
      <c r="V65">
        <v>144.57400000000001</v>
      </c>
      <c r="W65" s="3">
        <f t="shared" ref="W65:W87" si="14">S65/2401.77</f>
        <v>1.0077193070110793</v>
      </c>
    </row>
    <row r="66" spans="3:23" x14ac:dyDescent="0.3">
      <c r="C66">
        <v>3</v>
      </c>
      <c r="D66">
        <v>0</v>
      </c>
      <c r="E66">
        <v>281.577</v>
      </c>
      <c r="F66">
        <v>-0.61497999999999997</v>
      </c>
      <c r="G66">
        <v>281.33499999999998</v>
      </c>
      <c r="H66">
        <v>-120.521</v>
      </c>
      <c r="I66">
        <v>280.733</v>
      </c>
      <c r="J66">
        <v>119.187</v>
      </c>
      <c r="K66" s="7">
        <f t="shared" si="10"/>
        <v>1.0160832852193995</v>
      </c>
      <c r="L66" s="7">
        <f t="shared" si="11"/>
        <v>1.0152100173210161</v>
      </c>
      <c r="M66" s="7">
        <f t="shared" si="12"/>
        <v>1.0130376732101616</v>
      </c>
      <c r="N66" s="3">
        <f t="shared" si="13"/>
        <v>1.014776991916859</v>
      </c>
      <c r="Q66">
        <v>3</v>
      </c>
      <c r="R66">
        <v>0</v>
      </c>
      <c r="S66">
        <v>2430.6999999999998</v>
      </c>
      <c r="T66">
        <v>-1.27101</v>
      </c>
      <c r="U66">
        <v>16.268799999999999</v>
      </c>
      <c r="V66">
        <v>144.833</v>
      </c>
      <c r="W66" s="3">
        <f t="shared" si="14"/>
        <v>1.0120452832702549</v>
      </c>
    </row>
    <row r="67" spans="3:23" x14ac:dyDescent="0.3">
      <c r="C67">
        <v>4</v>
      </c>
      <c r="D67">
        <v>0</v>
      </c>
      <c r="E67">
        <v>281.577</v>
      </c>
      <c r="F67">
        <v>-0.61497299999999999</v>
      </c>
      <c r="G67">
        <v>281.33499999999998</v>
      </c>
      <c r="H67">
        <v>-120.521</v>
      </c>
      <c r="I67">
        <v>280.733</v>
      </c>
      <c r="J67">
        <v>119.187</v>
      </c>
      <c r="K67" s="7">
        <f t="shared" si="10"/>
        <v>1.0160832852193995</v>
      </c>
      <c r="L67" s="7">
        <f t="shared" si="11"/>
        <v>1.0152100173210161</v>
      </c>
      <c r="M67" s="7">
        <f t="shared" si="12"/>
        <v>1.0130376732101616</v>
      </c>
      <c r="N67" s="3">
        <f t="shared" si="13"/>
        <v>1.014776991916859</v>
      </c>
      <c r="Q67">
        <v>4</v>
      </c>
      <c r="R67">
        <v>0</v>
      </c>
      <c r="S67">
        <v>2430.6999999999998</v>
      </c>
      <c r="T67">
        <v>-1.2709900000000001</v>
      </c>
      <c r="U67">
        <v>16.268799999999999</v>
      </c>
      <c r="V67">
        <v>144.833</v>
      </c>
      <c r="W67" s="3">
        <f t="shared" si="14"/>
        <v>1.0120452832702549</v>
      </c>
    </row>
    <row r="68" spans="3:23" x14ac:dyDescent="0.3">
      <c r="C68">
        <v>5</v>
      </c>
      <c r="D68">
        <v>0</v>
      </c>
      <c r="E68">
        <v>281.01499999999999</v>
      </c>
      <c r="F68">
        <v>-0.73327799999999999</v>
      </c>
      <c r="G68">
        <v>281.16399999999999</v>
      </c>
      <c r="H68">
        <v>-120.59</v>
      </c>
      <c r="I68">
        <v>279.87</v>
      </c>
      <c r="J68">
        <v>119.09</v>
      </c>
      <c r="K68" s="7">
        <f t="shared" si="10"/>
        <v>1.0140552829099307</v>
      </c>
      <c r="L68" s="7">
        <f t="shared" si="11"/>
        <v>1.0145929561200924</v>
      </c>
      <c r="M68" s="7">
        <f t="shared" si="12"/>
        <v>1.0099234988452657</v>
      </c>
      <c r="N68" s="3">
        <f t="shared" si="13"/>
        <v>1.0128572459584295</v>
      </c>
      <c r="Q68">
        <v>5</v>
      </c>
      <c r="R68">
        <v>0</v>
      </c>
      <c r="S68">
        <v>2420.36</v>
      </c>
      <c r="T68">
        <v>-1.5289600000000001</v>
      </c>
      <c r="U68">
        <v>19.439499999999999</v>
      </c>
      <c r="V68">
        <v>144.57499999999999</v>
      </c>
      <c r="W68" s="3">
        <f t="shared" si="14"/>
        <v>1.0077401249911524</v>
      </c>
    </row>
    <row r="69" spans="3:23" x14ac:dyDescent="0.3">
      <c r="C69">
        <v>6</v>
      </c>
      <c r="D69">
        <v>0</v>
      </c>
      <c r="E69">
        <v>279.83699999999999</v>
      </c>
      <c r="F69">
        <v>-0.97164799999999996</v>
      </c>
      <c r="G69">
        <v>280.78300000000002</v>
      </c>
      <c r="H69">
        <v>-120.74</v>
      </c>
      <c r="I69">
        <v>279.88600000000002</v>
      </c>
      <c r="J69">
        <v>118.89700000000001</v>
      </c>
      <c r="K69" s="7">
        <f t="shared" si="10"/>
        <v>1.0098044168591223</v>
      </c>
      <c r="L69" s="7">
        <f t="shared" si="11"/>
        <v>1.0132181004618939</v>
      </c>
      <c r="M69" s="7">
        <f t="shared" si="12"/>
        <v>1.00998123556582</v>
      </c>
      <c r="N69" s="3">
        <f t="shared" si="13"/>
        <v>1.0110012509622788</v>
      </c>
      <c r="Q69">
        <v>6</v>
      </c>
      <c r="R69">
        <v>0</v>
      </c>
      <c r="S69">
        <v>2399.29</v>
      </c>
      <c r="T69">
        <v>-2.04183</v>
      </c>
      <c r="U69">
        <v>25.6937</v>
      </c>
      <c r="V69">
        <v>144.06200000000001</v>
      </c>
      <c r="W69" s="3">
        <f t="shared" si="14"/>
        <v>0.99896742818837769</v>
      </c>
    </row>
    <row r="70" spans="3:23" x14ac:dyDescent="0.3">
      <c r="C70">
        <v>7</v>
      </c>
      <c r="D70">
        <v>0</v>
      </c>
      <c r="E70">
        <v>280.40600000000001</v>
      </c>
      <c r="F70">
        <v>-1.20421</v>
      </c>
      <c r="G70">
        <v>282.16800000000001</v>
      </c>
      <c r="H70">
        <v>-120.88</v>
      </c>
      <c r="I70">
        <v>279.87799999999999</v>
      </c>
      <c r="J70">
        <v>118.709</v>
      </c>
      <c r="K70" s="7">
        <f t="shared" si="10"/>
        <v>1.0118576789838338</v>
      </c>
      <c r="L70" s="7">
        <f t="shared" si="11"/>
        <v>1.018215935334873</v>
      </c>
      <c r="M70" s="7">
        <f t="shared" si="12"/>
        <v>1.0099523672055426</v>
      </c>
      <c r="N70" s="3">
        <f t="shared" si="13"/>
        <v>1.0133419938414165</v>
      </c>
      <c r="Q70">
        <v>7</v>
      </c>
      <c r="R70">
        <v>0</v>
      </c>
      <c r="S70">
        <v>2393.54</v>
      </c>
      <c r="T70">
        <v>-2.5451100000000002</v>
      </c>
      <c r="U70">
        <v>32.040100000000002</v>
      </c>
      <c r="V70">
        <v>143.559</v>
      </c>
      <c r="W70" s="3">
        <f t="shared" si="14"/>
        <v>0.99657336047997935</v>
      </c>
    </row>
    <row r="71" spans="3:23" x14ac:dyDescent="0.3">
      <c r="C71">
        <v>8</v>
      </c>
      <c r="D71">
        <v>0</v>
      </c>
      <c r="E71">
        <v>280.358</v>
      </c>
      <c r="F71">
        <v>-1.5522800000000001</v>
      </c>
      <c r="G71">
        <v>283.38299999999998</v>
      </c>
      <c r="H71">
        <v>-121.08799999999999</v>
      </c>
      <c r="I71">
        <v>278.95100000000002</v>
      </c>
      <c r="J71">
        <v>118.429</v>
      </c>
      <c r="K71" s="7">
        <f t="shared" si="10"/>
        <v>1.0116844688221709</v>
      </c>
      <c r="L71" s="7">
        <f t="shared" si="11"/>
        <v>1.0226003175519629</v>
      </c>
      <c r="M71" s="7">
        <f t="shared" si="12"/>
        <v>1.0066072459584297</v>
      </c>
      <c r="N71" s="3">
        <f t="shared" si="13"/>
        <v>1.0136306774441879</v>
      </c>
      <c r="Q71">
        <v>8</v>
      </c>
      <c r="R71">
        <v>0</v>
      </c>
      <c r="S71">
        <v>2376.8200000000002</v>
      </c>
      <c r="T71">
        <v>-3.3117399999999999</v>
      </c>
      <c r="U71">
        <v>41.361199999999997</v>
      </c>
      <c r="V71">
        <v>142.792</v>
      </c>
      <c r="W71" s="3">
        <f t="shared" si="14"/>
        <v>0.9896118279435584</v>
      </c>
    </row>
    <row r="72" spans="3:23" x14ac:dyDescent="0.3">
      <c r="C72">
        <v>9</v>
      </c>
      <c r="D72">
        <v>0</v>
      </c>
      <c r="E72">
        <v>280.94499999999999</v>
      </c>
      <c r="F72">
        <v>-1.76275</v>
      </c>
      <c r="G72">
        <v>283.03699999999998</v>
      </c>
      <c r="H72">
        <v>-121.224</v>
      </c>
      <c r="I72">
        <v>278.97199999999998</v>
      </c>
      <c r="J72">
        <v>118.256</v>
      </c>
      <c r="K72" s="7">
        <f t="shared" si="10"/>
        <v>1.0138026847575057</v>
      </c>
      <c r="L72" s="7">
        <f t="shared" si="11"/>
        <v>1.0213517609699767</v>
      </c>
      <c r="M72" s="7">
        <f t="shared" si="12"/>
        <v>1.006683025404157</v>
      </c>
      <c r="N72" s="3">
        <f t="shared" si="13"/>
        <v>1.0139458237105465</v>
      </c>
      <c r="Q72">
        <v>9</v>
      </c>
      <c r="R72">
        <v>0</v>
      </c>
      <c r="S72">
        <v>2370.75</v>
      </c>
      <c r="T72">
        <v>-3.80172</v>
      </c>
      <c r="U72">
        <v>47.602699999999999</v>
      </c>
      <c r="V72">
        <v>142.30199999999999</v>
      </c>
      <c r="W72" s="3">
        <f t="shared" si="14"/>
        <v>0.98708452516269252</v>
      </c>
    </row>
    <row r="73" spans="3:23" x14ac:dyDescent="0.3">
      <c r="C73">
        <v>10</v>
      </c>
      <c r="D73">
        <v>0</v>
      </c>
      <c r="E73">
        <v>280.35500000000002</v>
      </c>
      <c r="F73">
        <v>-1.87547</v>
      </c>
      <c r="G73">
        <v>282.88600000000002</v>
      </c>
      <c r="H73">
        <v>-121.288</v>
      </c>
      <c r="I73">
        <v>278.08100000000002</v>
      </c>
      <c r="J73">
        <v>118.167</v>
      </c>
      <c r="K73" s="7">
        <f t="shared" si="10"/>
        <v>1.011673643187067</v>
      </c>
      <c r="L73" s="7">
        <f t="shared" si="11"/>
        <v>1.020806870669746</v>
      </c>
      <c r="M73" s="7">
        <f t="shared" si="12"/>
        <v>1.0034678117782911</v>
      </c>
      <c r="N73" s="3">
        <f t="shared" si="13"/>
        <v>1.0119827752117014</v>
      </c>
      <c r="Q73">
        <v>10</v>
      </c>
      <c r="R73">
        <v>0</v>
      </c>
      <c r="S73">
        <v>2359.81</v>
      </c>
      <c r="T73">
        <v>-4.0697299999999998</v>
      </c>
      <c r="U73">
        <v>50.541800000000002</v>
      </c>
      <c r="V73">
        <v>142.03399999999999</v>
      </c>
      <c r="W73" s="3">
        <f t="shared" si="14"/>
        <v>0.98252955112271367</v>
      </c>
    </row>
    <row r="74" spans="3:23" x14ac:dyDescent="0.3">
      <c r="C74">
        <v>11</v>
      </c>
      <c r="D74">
        <v>0</v>
      </c>
      <c r="E74">
        <v>281.512</v>
      </c>
      <c r="F74">
        <v>-1.97448</v>
      </c>
      <c r="G74">
        <v>284.47899999999998</v>
      </c>
      <c r="H74">
        <v>-121.348</v>
      </c>
      <c r="I74">
        <v>278.96600000000001</v>
      </c>
      <c r="J74">
        <v>118.089</v>
      </c>
      <c r="K74" s="7">
        <f t="shared" si="10"/>
        <v>1.0158487297921477</v>
      </c>
      <c r="L74" s="7">
        <f t="shared" si="11"/>
        <v>1.0265552829099307</v>
      </c>
      <c r="M74" s="7">
        <f t="shared" si="12"/>
        <v>1.0066613741339492</v>
      </c>
      <c r="N74" s="3">
        <f t="shared" si="13"/>
        <v>1.0163551289453425</v>
      </c>
      <c r="Q74">
        <v>11</v>
      </c>
      <c r="R74">
        <v>0</v>
      </c>
      <c r="S74">
        <v>2364.46</v>
      </c>
      <c r="T74">
        <v>-4.2955699999999997</v>
      </c>
      <c r="U74">
        <v>53.8065</v>
      </c>
      <c r="V74">
        <v>141.80799999999999</v>
      </c>
      <c r="W74" s="3">
        <f t="shared" si="14"/>
        <v>0.98446562326950537</v>
      </c>
    </row>
    <row r="75" spans="3:23" x14ac:dyDescent="0.3">
      <c r="C75">
        <v>12</v>
      </c>
      <c r="D75">
        <v>0</v>
      </c>
      <c r="E75">
        <v>280.85300000000001</v>
      </c>
      <c r="F75">
        <v>-2.0982799999999999</v>
      </c>
      <c r="G75">
        <v>284.27600000000001</v>
      </c>
      <c r="H75">
        <v>-121.42400000000001</v>
      </c>
      <c r="I75">
        <v>278.00099999999998</v>
      </c>
      <c r="J75">
        <v>117.99</v>
      </c>
      <c r="K75" s="7">
        <f t="shared" si="10"/>
        <v>1.0134706986143187</v>
      </c>
      <c r="L75" s="7">
        <f t="shared" si="11"/>
        <v>1.0258227482678983</v>
      </c>
      <c r="M75" s="7">
        <f t="shared" si="12"/>
        <v>1.0031791281755196</v>
      </c>
      <c r="N75" s="3">
        <f t="shared" si="13"/>
        <v>1.0141575250192456</v>
      </c>
      <c r="Q75">
        <v>12</v>
      </c>
      <c r="R75">
        <v>0</v>
      </c>
      <c r="S75">
        <v>2353.2800000000002</v>
      </c>
      <c r="T75">
        <v>-4.5682600000000004</v>
      </c>
      <c r="U75">
        <v>56.702199999999998</v>
      </c>
      <c r="V75">
        <v>141.536</v>
      </c>
      <c r="W75" s="3">
        <f t="shared" si="14"/>
        <v>0.97981072292517613</v>
      </c>
    </row>
    <row r="76" spans="3:23" x14ac:dyDescent="0.3">
      <c r="C76">
        <v>13</v>
      </c>
      <c r="D76">
        <v>0</v>
      </c>
      <c r="E76">
        <v>281.48399999999998</v>
      </c>
      <c r="F76">
        <v>-1.9800599999999999</v>
      </c>
      <c r="G76">
        <v>284.45299999999997</v>
      </c>
      <c r="H76">
        <v>-121.354</v>
      </c>
      <c r="I76">
        <v>278.93700000000001</v>
      </c>
      <c r="J76">
        <v>118.083</v>
      </c>
      <c r="K76" s="7">
        <f t="shared" si="10"/>
        <v>1.0157476905311777</v>
      </c>
      <c r="L76" s="7">
        <f t="shared" si="11"/>
        <v>1.0264614607390299</v>
      </c>
      <c r="M76" s="7">
        <f t="shared" si="12"/>
        <v>1.0065567263279447</v>
      </c>
      <c r="N76" s="3">
        <f t="shared" si="13"/>
        <v>1.0162552925327175</v>
      </c>
      <c r="Q76">
        <v>13</v>
      </c>
      <c r="R76">
        <v>0</v>
      </c>
      <c r="S76">
        <v>2364.41</v>
      </c>
      <c r="T76">
        <v>-4.2969099999999996</v>
      </c>
      <c r="U76">
        <v>53.805300000000003</v>
      </c>
      <c r="V76">
        <v>141.80699999999999</v>
      </c>
      <c r="W76" s="3">
        <f t="shared" si="14"/>
        <v>0.98444480528943235</v>
      </c>
    </row>
    <row r="77" spans="3:23" x14ac:dyDescent="0.3">
      <c r="C77">
        <v>14</v>
      </c>
      <c r="D77">
        <v>0</v>
      </c>
      <c r="E77">
        <v>282.10700000000003</v>
      </c>
      <c r="F77">
        <v>-1.86229</v>
      </c>
      <c r="G77">
        <v>284.62799999999999</v>
      </c>
      <c r="H77">
        <v>-121.28400000000001</v>
      </c>
      <c r="I77">
        <v>279.86399999999998</v>
      </c>
      <c r="J77">
        <v>118.17700000000001</v>
      </c>
      <c r="K77" s="7">
        <f t="shared" si="10"/>
        <v>1.0179958140877599</v>
      </c>
      <c r="L77" s="7">
        <f t="shared" si="11"/>
        <v>1.0270929561200923</v>
      </c>
      <c r="M77" s="7">
        <f t="shared" si="12"/>
        <v>1.0099018475750576</v>
      </c>
      <c r="N77" s="3">
        <f t="shared" si="13"/>
        <v>1.0183302059276365</v>
      </c>
      <c r="Q77">
        <v>14</v>
      </c>
      <c r="R77">
        <v>0</v>
      </c>
      <c r="S77">
        <v>2375.4499999999998</v>
      </c>
      <c r="T77">
        <v>-4.0278999999999998</v>
      </c>
      <c r="U77">
        <v>50.876800000000003</v>
      </c>
      <c r="V77">
        <v>142.07599999999999</v>
      </c>
      <c r="W77" s="3">
        <f t="shared" si="14"/>
        <v>0.98904141528955725</v>
      </c>
    </row>
    <row r="78" spans="3:23" x14ac:dyDescent="0.3">
      <c r="C78">
        <v>15</v>
      </c>
      <c r="D78">
        <v>0</v>
      </c>
      <c r="E78">
        <v>282.07799999999997</v>
      </c>
      <c r="F78">
        <v>-1.8678300000000001</v>
      </c>
      <c r="G78">
        <v>284.60199999999998</v>
      </c>
      <c r="H78">
        <v>-121.29</v>
      </c>
      <c r="I78">
        <v>279.83499999999998</v>
      </c>
      <c r="J78">
        <v>118.17100000000001</v>
      </c>
      <c r="K78" s="7">
        <f t="shared" si="10"/>
        <v>1.0178911662817551</v>
      </c>
      <c r="L78" s="7">
        <f t="shared" si="11"/>
        <v>1.0269991339491915</v>
      </c>
      <c r="M78" s="7">
        <f t="shared" si="12"/>
        <v>1.0097971997690531</v>
      </c>
      <c r="N78" s="3">
        <f t="shared" si="13"/>
        <v>1.0182291666666665</v>
      </c>
      <c r="Q78">
        <v>15</v>
      </c>
      <c r="R78">
        <v>0</v>
      </c>
      <c r="S78">
        <v>2375.4</v>
      </c>
      <c r="T78">
        <v>-4.0292000000000003</v>
      </c>
      <c r="U78">
        <v>50.875700000000002</v>
      </c>
      <c r="V78">
        <v>142.07499999999999</v>
      </c>
      <c r="W78" s="3">
        <f t="shared" si="14"/>
        <v>0.98902059730948433</v>
      </c>
    </row>
    <row r="79" spans="3:23" x14ac:dyDescent="0.3">
      <c r="C79">
        <v>16</v>
      </c>
      <c r="D79">
        <v>0</v>
      </c>
      <c r="E79">
        <v>281.36700000000002</v>
      </c>
      <c r="F79">
        <v>-2.0024099999999998</v>
      </c>
      <c r="G79">
        <v>284.346</v>
      </c>
      <c r="H79">
        <v>-121.377</v>
      </c>
      <c r="I79">
        <v>278.81799999999998</v>
      </c>
      <c r="J79">
        <v>118.06</v>
      </c>
      <c r="K79" s="7">
        <f t="shared" si="10"/>
        <v>1.0153254907621247</v>
      </c>
      <c r="L79" s="7">
        <f t="shared" si="11"/>
        <v>1.0260753464203234</v>
      </c>
      <c r="M79" s="7">
        <f t="shared" si="12"/>
        <v>1.0061273094688221</v>
      </c>
      <c r="N79" s="3">
        <f t="shared" si="13"/>
        <v>1.0158427155504235</v>
      </c>
      <c r="Q79">
        <v>16</v>
      </c>
      <c r="R79">
        <v>0</v>
      </c>
      <c r="S79">
        <v>2364.1999999999998</v>
      </c>
      <c r="T79">
        <v>-4.3022900000000002</v>
      </c>
      <c r="U79">
        <v>53.800400000000003</v>
      </c>
      <c r="V79">
        <v>141.80199999999999</v>
      </c>
      <c r="W79" s="3">
        <f t="shared" si="14"/>
        <v>0.9843573697731256</v>
      </c>
    </row>
    <row r="80" spans="3:23" x14ac:dyDescent="0.3">
      <c r="C80">
        <v>17</v>
      </c>
      <c r="D80">
        <v>0</v>
      </c>
      <c r="E80">
        <v>280.62</v>
      </c>
      <c r="F80">
        <v>-2.14331</v>
      </c>
      <c r="G80">
        <v>284.06299999999999</v>
      </c>
      <c r="H80">
        <v>-121.47</v>
      </c>
      <c r="I80">
        <v>277.76</v>
      </c>
      <c r="J80">
        <v>117.943</v>
      </c>
      <c r="K80" s="7">
        <f t="shared" si="10"/>
        <v>1.012629907621247</v>
      </c>
      <c r="L80" s="7">
        <f t="shared" si="11"/>
        <v>1.0250541281755197</v>
      </c>
      <c r="M80" s="7">
        <f t="shared" si="12"/>
        <v>1.0023094688221708</v>
      </c>
      <c r="N80" s="3">
        <f t="shared" si="13"/>
        <v>1.0133311682063126</v>
      </c>
      <c r="Q80">
        <v>17</v>
      </c>
      <c r="R80">
        <v>0</v>
      </c>
      <c r="S80">
        <v>2352.85</v>
      </c>
      <c r="T80">
        <v>-4.5793100000000004</v>
      </c>
      <c r="U80">
        <v>56.691899999999997</v>
      </c>
      <c r="V80">
        <v>141.52500000000001</v>
      </c>
      <c r="W80" s="3">
        <f t="shared" si="14"/>
        <v>0.9796316882965479</v>
      </c>
    </row>
    <row r="81" spans="3:23" x14ac:dyDescent="0.3">
      <c r="C81">
        <v>18</v>
      </c>
      <c r="D81">
        <v>0</v>
      </c>
      <c r="E81">
        <v>281.62900000000002</v>
      </c>
      <c r="F81">
        <v>-2.2623500000000001</v>
      </c>
      <c r="G81">
        <v>283.726</v>
      </c>
      <c r="H81">
        <v>-121.571</v>
      </c>
      <c r="I81">
        <v>278.50599999999997</v>
      </c>
      <c r="J81">
        <v>117.833</v>
      </c>
      <c r="K81" s="7">
        <f t="shared" si="10"/>
        <v>1.0162709295612009</v>
      </c>
      <c r="L81" s="7">
        <f t="shared" si="11"/>
        <v>1.0238380484988452</v>
      </c>
      <c r="M81" s="7">
        <f t="shared" si="12"/>
        <v>1.0050014434180137</v>
      </c>
      <c r="N81" s="3">
        <f t="shared" si="13"/>
        <v>1.0150368071593532</v>
      </c>
      <c r="Q81">
        <v>18</v>
      </c>
      <c r="R81">
        <v>0</v>
      </c>
      <c r="S81">
        <v>2357.19</v>
      </c>
      <c r="T81">
        <v>-4.8010299999999999</v>
      </c>
      <c r="U81">
        <v>59.951700000000002</v>
      </c>
      <c r="V81">
        <v>141.303</v>
      </c>
      <c r="W81" s="3">
        <f t="shared" si="14"/>
        <v>0.98143868896688691</v>
      </c>
    </row>
    <row r="82" spans="3:23" x14ac:dyDescent="0.3">
      <c r="C82" s="12">
        <v>19</v>
      </c>
      <c r="D82" s="12">
        <v>0</v>
      </c>
      <c r="E82" s="12">
        <v>280.899</v>
      </c>
      <c r="F82" s="12">
        <v>-2.4024800000000002</v>
      </c>
      <c r="G82" s="12">
        <v>285.27</v>
      </c>
      <c r="H82" s="12">
        <v>-121.64400000000001</v>
      </c>
      <c r="I82" s="12">
        <v>277.452</v>
      </c>
      <c r="J82" s="12">
        <v>117.727</v>
      </c>
      <c r="K82" s="13">
        <f t="shared" si="10"/>
        <v>1.0136366916859123</v>
      </c>
      <c r="L82" s="13">
        <f t="shared" si="11"/>
        <v>1.0294096420323324</v>
      </c>
      <c r="M82" s="13">
        <f t="shared" si="12"/>
        <v>1.0011980369515012</v>
      </c>
      <c r="N82" s="13">
        <f t="shared" si="13"/>
        <v>1.0147481235565818</v>
      </c>
      <c r="Q82" s="12">
        <v>19</v>
      </c>
      <c r="R82" s="12">
        <v>0</v>
      </c>
      <c r="S82" s="12">
        <v>2345.77</v>
      </c>
      <c r="T82" s="12">
        <v>-5.0855399999999999</v>
      </c>
      <c r="U82" s="12">
        <v>62.801299999999998</v>
      </c>
      <c r="V82" s="12">
        <v>141.018</v>
      </c>
      <c r="W82" s="13">
        <f t="shared" si="14"/>
        <v>0.97668386231820703</v>
      </c>
    </row>
    <row r="83" spans="3:23" x14ac:dyDescent="0.3">
      <c r="C83">
        <v>20</v>
      </c>
      <c r="D83">
        <v>0</v>
      </c>
      <c r="E83">
        <v>282.17700000000002</v>
      </c>
      <c r="F83">
        <v>-2.16614</v>
      </c>
      <c r="G83">
        <v>285.62299999999999</v>
      </c>
      <c r="H83">
        <v>-121.504</v>
      </c>
      <c r="I83">
        <v>279.34500000000003</v>
      </c>
      <c r="J83">
        <v>117.914</v>
      </c>
      <c r="K83" s="7">
        <f t="shared" si="10"/>
        <v>1.0182484122401849</v>
      </c>
      <c r="L83" s="7">
        <f t="shared" si="11"/>
        <v>1.0306834584295612</v>
      </c>
      <c r="M83" s="7">
        <f t="shared" si="12"/>
        <v>1.0080290127020786</v>
      </c>
      <c r="N83" s="3">
        <f t="shared" si="13"/>
        <v>1.0189869611239415</v>
      </c>
      <c r="Q83">
        <v>20</v>
      </c>
      <c r="R83">
        <v>0</v>
      </c>
      <c r="S83">
        <v>2368.21</v>
      </c>
      <c r="T83">
        <v>-4.5411700000000002</v>
      </c>
      <c r="U83">
        <v>57.061900000000001</v>
      </c>
      <c r="V83">
        <v>141.56299999999999</v>
      </c>
      <c r="W83" s="3">
        <f t="shared" si="14"/>
        <v>0.98602697177498266</v>
      </c>
    </row>
    <row r="84" spans="3:23" x14ac:dyDescent="0.3">
      <c r="C84">
        <v>21</v>
      </c>
      <c r="D84">
        <v>0</v>
      </c>
      <c r="E84">
        <v>283.48399999999998</v>
      </c>
      <c r="F84">
        <v>-1.9207399999999999</v>
      </c>
      <c r="G84">
        <v>286.02600000000001</v>
      </c>
      <c r="H84">
        <v>-121.354</v>
      </c>
      <c r="I84">
        <v>281.26400000000001</v>
      </c>
      <c r="J84">
        <v>118.11199999999999</v>
      </c>
      <c r="K84" s="7">
        <f t="shared" si="10"/>
        <v>1.0229647806004618</v>
      </c>
      <c r="L84" s="7">
        <f t="shared" si="11"/>
        <v>1.0321377020785221</v>
      </c>
      <c r="M84" s="7">
        <f t="shared" si="12"/>
        <v>1.0149538106235565</v>
      </c>
      <c r="N84" s="3">
        <f t="shared" si="13"/>
        <v>1.0233520977675135</v>
      </c>
      <c r="Q84">
        <v>21</v>
      </c>
      <c r="R84">
        <v>0</v>
      </c>
      <c r="S84">
        <v>2390.41</v>
      </c>
      <c r="T84">
        <v>-4.0038799999999997</v>
      </c>
      <c r="U84">
        <v>51.197099999999999</v>
      </c>
      <c r="V84">
        <v>142.1</v>
      </c>
      <c r="W84" s="3">
        <f t="shared" si="14"/>
        <v>0.99527015492740767</v>
      </c>
    </row>
    <row r="85" spans="3:23" x14ac:dyDescent="0.3">
      <c r="C85">
        <v>22</v>
      </c>
      <c r="D85">
        <v>0</v>
      </c>
      <c r="E85">
        <v>283.04199999999997</v>
      </c>
      <c r="F85">
        <v>-1.6872799999999999</v>
      </c>
      <c r="G85">
        <v>286.50099999999998</v>
      </c>
      <c r="H85">
        <v>-121.19199999999999</v>
      </c>
      <c r="I85">
        <v>281.39</v>
      </c>
      <c r="J85">
        <v>118.31100000000001</v>
      </c>
      <c r="K85" s="7">
        <f t="shared" si="10"/>
        <v>1.02136980369515</v>
      </c>
      <c r="L85" s="7">
        <f t="shared" si="11"/>
        <v>1.0338517609699769</v>
      </c>
      <c r="M85" s="7">
        <f t="shared" si="12"/>
        <v>1.0154084872979214</v>
      </c>
      <c r="N85" s="3">
        <f t="shared" si="13"/>
        <v>1.0235433506543494</v>
      </c>
      <c r="Q85">
        <v>22</v>
      </c>
      <c r="R85">
        <v>0</v>
      </c>
      <c r="S85">
        <v>2396.73</v>
      </c>
      <c r="T85">
        <v>-3.5158100000000001</v>
      </c>
      <c r="U85">
        <v>44.915900000000001</v>
      </c>
      <c r="V85">
        <v>142.58799999999999</v>
      </c>
      <c r="W85" s="3">
        <f t="shared" si="14"/>
        <v>0.99790154760863869</v>
      </c>
    </row>
    <row r="86" spans="3:23" x14ac:dyDescent="0.3">
      <c r="C86">
        <v>23</v>
      </c>
      <c r="D86">
        <v>0</v>
      </c>
      <c r="E86">
        <v>282.58600000000001</v>
      </c>
      <c r="F86">
        <v>-1.4467399999999999</v>
      </c>
      <c r="G86">
        <v>285.185</v>
      </c>
      <c r="H86">
        <v>-121.04</v>
      </c>
      <c r="I86">
        <v>281.50900000000001</v>
      </c>
      <c r="J86">
        <v>118.508</v>
      </c>
      <c r="K86" s="7">
        <f t="shared" si="10"/>
        <v>1.0197243071593534</v>
      </c>
      <c r="L86" s="7">
        <f t="shared" si="11"/>
        <v>1.0291029157043881</v>
      </c>
      <c r="M86" s="7">
        <f t="shared" si="12"/>
        <v>1.015837904157044</v>
      </c>
      <c r="N86" s="3">
        <f t="shared" si="13"/>
        <v>1.021555042340262</v>
      </c>
      <c r="Q86">
        <v>23</v>
      </c>
      <c r="R86">
        <v>0</v>
      </c>
      <c r="S86">
        <v>2402.91</v>
      </c>
      <c r="T86">
        <v>-3.0195400000000001</v>
      </c>
      <c r="U86">
        <v>38.598700000000001</v>
      </c>
      <c r="V86">
        <v>143.084</v>
      </c>
      <c r="W86" s="3">
        <f t="shared" si="14"/>
        <v>1.0004746499456649</v>
      </c>
    </row>
    <row r="87" spans="3:23" x14ac:dyDescent="0.3">
      <c r="C87">
        <v>24</v>
      </c>
      <c r="D87">
        <v>0</v>
      </c>
      <c r="E87">
        <v>282.69600000000003</v>
      </c>
      <c r="F87">
        <v>-1.0858099999999999</v>
      </c>
      <c r="G87">
        <v>284.04500000000002</v>
      </c>
      <c r="H87">
        <v>-120.816</v>
      </c>
      <c r="I87">
        <v>282.49400000000003</v>
      </c>
      <c r="J87">
        <v>118.803</v>
      </c>
      <c r="K87" s="7">
        <f t="shared" si="10"/>
        <v>1.020121247113164</v>
      </c>
      <c r="L87" s="7">
        <f t="shared" si="11"/>
        <v>1.024989174364896</v>
      </c>
      <c r="M87" s="7">
        <f t="shared" si="12"/>
        <v>1.0193923210161664</v>
      </c>
      <c r="N87" s="3">
        <f t="shared" si="13"/>
        <v>1.021500914164742</v>
      </c>
      <c r="Q87">
        <v>24</v>
      </c>
      <c r="R87">
        <v>0</v>
      </c>
      <c r="S87">
        <v>2419.4899999999998</v>
      </c>
      <c r="T87">
        <v>-2.2609499999999998</v>
      </c>
      <c r="U87">
        <v>29.148800000000001</v>
      </c>
      <c r="V87">
        <v>143.84299999999999</v>
      </c>
      <c r="W87" s="3">
        <f t="shared" si="14"/>
        <v>1.0073778921378815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513E-5367-4466-88DB-4DC42C6BB41E}">
  <dimension ref="A3:W87"/>
  <sheetViews>
    <sheetView zoomScale="115" zoomScaleNormal="115" workbookViewId="0">
      <selection activeCell="Q29" sqref="Q29"/>
    </sheetView>
  </sheetViews>
  <sheetFormatPr defaultRowHeight="14.4" x14ac:dyDescent="0.3"/>
  <cols>
    <col min="15" max="15" width="10.33203125" bestFit="1" customWidth="1"/>
  </cols>
  <sheetData>
    <row r="3" spans="1:15" x14ac:dyDescent="0.3">
      <c r="A3" s="6">
        <v>0.5</v>
      </c>
      <c r="C3" s="1" t="s">
        <v>8</v>
      </c>
      <c r="D3" s="1"/>
      <c r="E3" s="1"/>
      <c r="F3" s="1"/>
      <c r="G3" s="1"/>
      <c r="H3" s="1"/>
      <c r="I3" s="1"/>
      <c r="J3" s="1"/>
    </row>
    <row r="5" spans="1:15" x14ac:dyDescent="0.3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s="7" t="s">
        <v>29</v>
      </c>
      <c r="L5" s="7" t="s">
        <v>28</v>
      </c>
      <c r="M5" s="7" t="s">
        <v>27</v>
      </c>
      <c r="N5" s="7" t="s">
        <v>26</v>
      </c>
      <c r="O5" s="3" t="s">
        <v>30</v>
      </c>
    </row>
    <row r="6" spans="1:15" x14ac:dyDescent="0.3">
      <c r="C6">
        <v>1</v>
      </c>
      <c r="D6">
        <v>0</v>
      </c>
      <c r="E6">
        <v>6.9885599999999997</v>
      </c>
      <c r="F6">
        <v>2.1964899999999998</v>
      </c>
      <c r="G6">
        <v>7.2336200000000002</v>
      </c>
      <c r="H6">
        <v>2.2668499999999998</v>
      </c>
      <c r="I6">
        <v>7.0936399999999997</v>
      </c>
      <c r="J6">
        <v>2.2317300000000002</v>
      </c>
      <c r="K6" s="7">
        <f t="shared" ref="K6:K11" si="0">SQRT(E6^2+F6^2)</f>
        <v>7.3256084521150866</v>
      </c>
      <c r="L6" s="7">
        <f>SQRT(G6^2+H6^2)</f>
        <v>7.5804925451384753</v>
      </c>
      <c r="M6" s="7">
        <f>SQRT(I6^2+J6^2)</f>
        <v>7.4364203244908103</v>
      </c>
      <c r="N6" s="7">
        <f>SUM(K6,L6,M6)</f>
        <v>22.342521321744371</v>
      </c>
      <c r="O6" s="4">
        <f>N6/500</f>
        <v>4.4685042643488743E-2</v>
      </c>
    </row>
    <row r="7" spans="1:15" x14ac:dyDescent="0.3">
      <c r="C7">
        <v>2</v>
      </c>
      <c r="D7">
        <v>0</v>
      </c>
      <c r="E7">
        <v>5.3720400000000001</v>
      </c>
      <c r="F7">
        <v>1.6838599999999999</v>
      </c>
      <c r="G7">
        <v>5.5821699999999996</v>
      </c>
      <c r="H7">
        <v>1.7441599999999999</v>
      </c>
      <c r="I7">
        <v>5.4622299999999999</v>
      </c>
      <c r="J7">
        <v>1.7140500000000001</v>
      </c>
      <c r="K7" s="7">
        <f t="shared" si="0"/>
        <v>5.6297600536079688</v>
      </c>
      <c r="L7" s="7">
        <f t="shared" ref="L7:L29" si="1">SQRT(G7^2+H7^2)</f>
        <v>5.8483088166152779</v>
      </c>
      <c r="M7" s="7">
        <f t="shared" ref="M7:M29" si="2">SQRT(I7^2+J7^2)</f>
        <v>5.7248514369719672</v>
      </c>
      <c r="N7" s="7">
        <f t="shared" ref="N7:N29" si="3">SUM(K7,L7,M7)</f>
        <v>17.202920307195214</v>
      </c>
      <c r="O7" s="4">
        <f t="shared" ref="O7:O29" si="4">N7/500</f>
        <v>3.4405840614390427E-2</v>
      </c>
    </row>
    <row r="8" spans="1:15" x14ac:dyDescent="0.3">
      <c r="C8">
        <v>3</v>
      </c>
      <c r="D8">
        <v>0</v>
      </c>
      <c r="E8">
        <v>3.7559900000000002</v>
      </c>
      <c r="F8">
        <v>1.17195</v>
      </c>
      <c r="G8">
        <v>3.9310700000000001</v>
      </c>
      <c r="H8">
        <v>1.2221500000000001</v>
      </c>
      <c r="I8">
        <v>3.8311199999999999</v>
      </c>
      <c r="J8">
        <v>1.19706</v>
      </c>
      <c r="K8" s="7">
        <f t="shared" si="0"/>
        <v>3.9345810047068546</v>
      </c>
      <c r="L8" s="7">
        <f t="shared" si="1"/>
        <v>4.1166687949603133</v>
      </c>
      <c r="M8" s="7">
        <f t="shared" si="2"/>
        <v>4.0137803998225907</v>
      </c>
      <c r="N8" s="7">
        <f t="shared" si="3"/>
        <v>12.065030199489758</v>
      </c>
      <c r="O8" s="4">
        <f t="shared" si="4"/>
        <v>2.4130060398979518E-2</v>
      </c>
    </row>
    <row r="9" spans="1:15" x14ac:dyDescent="0.3">
      <c r="C9">
        <v>4</v>
      </c>
      <c r="D9">
        <v>0</v>
      </c>
      <c r="E9">
        <v>3.7559900000000002</v>
      </c>
      <c r="F9">
        <v>1.17197</v>
      </c>
      <c r="G9">
        <v>3.9310800000000001</v>
      </c>
      <c r="H9">
        <v>1.22214</v>
      </c>
      <c r="I9">
        <v>3.8310399999999998</v>
      </c>
      <c r="J9">
        <v>1.1970499999999999</v>
      </c>
      <c r="K9" s="7">
        <f t="shared" si="0"/>
        <v>3.9345869619313287</v>
      </c>
      <c r="L9" s="7">
        <f t="shared" si="1"/>
        <v>4.1166753753484135</v>
      </c>
      <c r="M9" s="7">
        <f t="shared" si="2"/>
        <v>4.0137010581382366</v>
      </c>
      <c r="N9" s="7">
        <f t="shared" si="3"/>
        <v>12.064963395417978</v>
      </c>
      <c r="O9" s="4">
        <f t="shared" si="4"/>
        <v>2.4129926790835955E-2</v>
      </c>
    </row>
    <row r="10" spans="1:15" x14ac:dyDescent="0.3">
      <c r="C10">
        <v>5</v>
      </c>
      <c r="D10">
        <v>0</v>
      </c>
      <c r="E10">
        <v>3.9310800000000001</v>
      </c>
      <c r="F10">
        <v>1.22217</v>
      </c>
      <c r="G10">
        <v>4.1412199999999997</v>
      </c>
      <c r="H10">
        <v>1.2823599999999999</v>
      </c>
      <c r="I10">
        <v>4.0210499999999998</v>
      </c>
      <c r="J10">
        <v>1.2522500000000001</v>
      </c>
      <c r="K10" s="7">
        <f t="shared" si="0"/>
        <v>4.1166842817126508</v>
      </c>
      <c r="L10" s="7">
        <f t="shared" si="1"/>
        <v>4.3352220540590531</v>
      </c>
      <c r="M10" s="7">
        <f t="shared" si="2"/>
        <v>4.2115286019449041</v>
      </c>
      <c r="N10" s="7">
        <f t="shared" si="3"/>
        <v>12.663434937716607</v>
      </c>
      <c r="O10" s="4">
        <f t="shared" si="4"/>
        <v>2.5326869875433214E-2</v>
      </c>
    </row>
    <row r="11" spans="1:15" x14ac:dyDescent="0.3">
      <c r="C11">
        <v>6</v>
      </c>
      <c r="D11">
        <v>0</v>
      </c>
      <c r="E11">
        <v>5.7222799999999996</v>
      </c>
      <c r="F11">
        <v>1.7843800000000001</v>
      </c>
      <c r="G11">
        <v>6.0025500000000003</v>
      </c>
      <c r="H11">
        <v>1.8647899999999999</v>
      </c>
      <c r="I11">
        <v>5.8425700000000003</v>
      </c>
      <c r="J11">
        <v>1.8246199999999999</v>
      </c>
      <c r="K11" s="7">
        <f t="shared" si="0"/>
        <v>5.9940387371787978</v>
      </c>
      <c r="L11" s="7">
        <f>SQRT(G11^2+H11^2)</f>
        <v>6.2855427964973725</v>
      </c>
      <c r="M11" s="7">
        <f t="shared" si="2"/>
        <v>6.120854707416278</v>
      </c>
      <c r="N11" s="7">
        <f t="shared" si="3"/>
        <v>18.40043624109245</v>
      </c>
      <c r="O11" s="4">
        <f t="shared" si="4"/>
        <v>3.6800872482184901E-2</v>
      </c>
    </row>
    <row r="12" spans="1:15" x14ac:dyDescent="0.3">
      <c r="C12">
        <v>7</v>
      </c>
      <c r="D12">
        <v>0</v>
      </c>
      <c r="E12">
        <v>7.5141400000000003</v>
      </c>
      <c r="F12">
        <v>2.3474699999999999</v>
      </c>
      <c r="G12">
        <v>7.8643000000000001</v>
      </c>
      <c r="H12">
        <v>2.44801</v>
      </c>
      <c r="I12">
        <v>7.6645500000000002</v>
      </c>
      <c r="J12">
        <v>2.3978700000000002</v>
      </c>
      <c r="K12" s="7">
        <f t="shared" ref="K12:K29" si="5">SQRT(E12^2+F12^2)</f>
        <v>7.8722878085407935</v>
      </c>
      <c r="L12" s="7">
        <f t="shared" si="1"/>
        <v>8.2365021368357585</v>
      </c>
      <c r="M12" s="7">
        <f t="shared" si="2"/>
        <v>8.0308845863578444</v>
      </c>
      <c r="N12" s="7">
        <f t="shared" si="3"/>
        <v>24.139674531734393</v>
      </c>
      <c r="O12" s="4">
        <f t="shared" si="4"/>
        <v>4.8279349063468785E-2</v>
      </c>
    </row>
    <row r="13" spans="1:15" x14ac:dyDescent="0.3">
      <c r="C13">
        <v>8</v>
      </c>
      <c r="D13">
        <v>0</v>
      </c>
      <c r="E13">
        <v>9.4817</v>
      </c>
      <c r="F13">
        <v>2.96183</v>
      </c>
      <c r="G13">
        <v>9.9367900000000002</v>
      </c>
      <c r="H13">
        <v>3.0925799999999999</v>
      </c>
      <c r="I13">
        <v>9.6774900000000006</v>
      </c>
      <c r="J13">
        <v>3.0275799999999999</v>
      </c>
      <c r="K13" s="7">
        <f t="shared" si="5"/>
        <v>9.9335326968254343</v>
      </c>
      <c r="L13" s="7">
        <f t="shared" si="1"/>
        <v>10.406913402181264</v>
      </c>
      <c r="M13" s="7">
        <f t="shared" si="2"/>
        <v>10.140022354832361</v>
      </c>
      <c r="N13" s="7">
        <f t="shared" si="3"/>
        <v>30.480468453839059</v>
      </c>
      <c r="O13" s="4">
        <f>N13/500</f>
        <v>6.096093690767812E-2</v>
      </c>
    </row>
    <row r="14" spans="1:15" x14ac:dyDescent="0.3">
      <c r="C14">
        <v>9</v>
      </c>
      <c r="D14">
        <v>0</v>
      </c>
      <c r="E14">
        <v>8.3899699999999999</v>
      </c>
      <c r="F14">
        <v>2.59918</v>
      </c>
      <c r="G14">
        <v>8.9154699999999991</v>
      </c>
      <c r="H14">
        <v>2.7501699999999998</v>
      </c>
      <c r="I14">
        <v>8.6153999999999993</v>
      </c>
      <c r="J14">
        <v>2.67483</v>
      </c>
      <c r="K14" s="7">
        <f t="shared" si="5"/>
        <v>8.7833554677753991</v>
      </c>
      <c r="L14" s="7">
        <f t="shared" si="1"/>
        <v>9.3300075214224769</v>
      </c>
      <c r="M14" s="7">
        <f t="shared" si="2"/>
        <v>9.0210771357360642</v>
      </c>
      <c r="N14" s="7">
        <f t="shared" si="3"/>
        <v>27.134440124933938</v>
      </c>
      <c r="O14" s="4">
        <f t="shared" si="4"/>
        <v>5.4268880249867875E-2</v>
      </c>
    </row>
    <row r="15" spans="1:15" x14ac:dyDescent="0.3">
      <c r="C15">
        <v>10</v>
      </c>
      <c r="D15">
        <v>0</v>
      </c>
      <c r="E15">
        <v>7.1233599999999999</v>
      </c>
      <c r="F15">
        <v>2.1866500000000002</v>
      </c>
      <c r="G15">
        <v>7.68424</v>
      </c>
      <c r="H15">
        <v>2.3476300000000001</v>
      </c>
      <c r="I15">
        <v>7.36313</v>
      </c>
      <c r="J15">
        <v>2.2670300000000001</v>
      </c>
      <c r="K15" s="7">
        <f t="shared" si="5"/>
        <v>7.4514224086478951</v>
      </c>
      <c r="L15" s="7">
        <f t="shared" si="1"/>
        <v>8.0348560033456735</v>
      </c>
      <c r="M15" s="7">
        <f t="shared" si="2"/>
        <v>7.7042266592955322</v>
      </c>
      <c r="N15" s="7">
        <f t="shared" si="3"/>
        <v>23.190505071289103</v>
      </c>
      <c r="O15" s="4">
        <f t="shared" si="4"/>
        <v>4.6381010142578206E-2</v>
      </c>
    </row>
    <row r="16" spans="1:15" x14ac:dyDescent="0.3">
      <c r="C16">
        <v>11</v>
      </c>
      <c r="D16">
        <v>0</v>
      </c>
      <c r="E16">
        <v>7.2987599999999997</v>
      </c>
      <c r="F16">
        <v>2.2369500000000002</v>
      </c>
      <c r="G16">
        <v>7.8942399999999999</v>
      </c>
      <c r="H16">
        <v>2.4079199999999998</v>
      </c>
      <c r="I16">
        <v>7.5542100000000003</v>
      </c>
      <c r="J16">
        <v>2.3226</v>
      </c>
      <c r="K16" s="7">
        <f t="shared" si="5"/>
        <v>7.6338615942457322</v>
      </c>
      <c r="L16" s="7">
        <f t="shared" si="1"/>
        <v>8.2533086640449831</v>
      </c>
      <c r="M16" s="7">
        <f t="shared" si="2"/>
        <v>7.903199319522443</v>
      </c>
      <c r="N16" s="7">
        <f t="shared" si="3"/>
        <v>23.790369577813159</v>
      </c>
      <c r="O16" s="4">
        <f t="shared" si="4"/>
        <v>4.7580739155626321E-2</v>
      </c>
    </row>
    <row r="17" spans="3:23" x14ac:dyDescent="0.3">
      <c r="C17">
        <v>12</v>
      </c>
      <c r="D17">
        <v>0</v>
      </c>
      <c r="E17">
        <v>8.9155700000000007</v>
      </c>
      <c r="F17">
        <v>2.7503199999999999</v>
      </c>
      <c r="G17">
        <v>9.5462699999999998</v>
      </c>
      <c r="H17">
        <v>2.9315500000000001</v>
      </c>
      <c r="I17">
        <v>9.1859199999999994</v>
      </c>
      <c r="J17">
        <v>2.8411300000000002</v>
      </c>
      <c r="K17" s="7">
        <f t="shared" si="5"/>
        <v>9.3301472939766619</v>
      </c>
      <c r="L17" s="7">
        <f t="shared" si="1"/>
        <v>9.9862533672744345</v>
      </c>
      <c r="M17" s="7">
        <f t="shared" si="2"/>
        <v>9.6152558948423206</v>
      </c>
      <c r="N17" s="7">
        <f t="shared" si="3"/>
        <v>28.931656556093415</v>
      </c>
      <c r="O17" s="4">
        <f t="shared" si="4"/>
        <v>5.7863313112186829E-2</v>
      </c>
    </row>
    <row r="18" spans="3:23" x14ac:dyDescent="0.3">
      <c r="C18">
        <v>13</v>
      </c>
      <c r="D18">
        <v>0</v>
      </c>
      <c r="E18">
        <v>8.7403600000000008</v>
      </c>
      <c r="F18">
        <v>2.6999</v>
      </c>
      <c r="G18">
        <v>9.3359500000000004</v>
      </c>
      <c r="H18">
        <v>2.8710200000000001</v>
      </c>
      <c r="I18">
        <v>8.9958899999999993</v>
      </c>
      <c r="J18">
        <v>2.7857099999999999</v>
      </c>
      <c r="K18" s="7">
        <f t="shared" si="5"/>
        <v>9.1478605662526373</v>
      </c>
      <c r="L18" s="7">
        <f t="shared" si="1"/>
        <v>9.7674315069469522</v>
      </c>
      <c r="M18" s="7">
        <f t="shared" si="2"/>
        <v>9.4173359872205893</v>
      </c>
      <c r="N18" s="7">
        <f t="shared" si="3"/>
        <v>28.332628060420177</v>
      </c>
      <c r="O18" s="4">
        <f t="shared" si="4"/>
        <v>5.6665256120840356E-2</v>
      </c>
    </row>
    <row r="19" spans="3:23" x14ac:dyDescent="0.3">
      <c r="C19">
        <v>14</v>
      </c>
      <c r="D19">
        <v>0</v>
      </c>
      <c r="E19">
        <v>8.5651200000000003</v>
      </c>
      <c r="F19">
        <v>2.6494800000000001</v>
      </c>
      <c r="G19">
        <v>9.1256799999999991</v>
      </c>
      <c r="H19">
        <v>2.81053</v>
      </c>
      <c r="I19">
        <v>8.8056000000000001</v>
      </c>
      <c r="J19">
        <v>2.7302</v>
      </c>
      <c r="K19" s="7">
        <f t="shared" si="5"/>
        <v>8.9655465469094526</v>
      </c>
      <c r="L19" s="7">
        <f t="shared" si="1"/>
        <v>9.5486708155271529</v>
      </c>
      <c r="M19" s="7">
        <f t="shared" si="2"/>
        <v>9.2191422269102681</v>
      </c>
      <c r="N19" s="7">
        <f t="shared" si="3"/>
        <v>27.733359589346872</v>
      </c>
      <c r="O19" s="4">
        <f t="shared" si="4"/>
        <v>5.5466719178693745E-2</v>
      </c>
    </row>
    <row r="20" spans="3:23" x14ac:dyDescent="0.3">
      <c r="C20">
        <v>15</v>
      </c>
      <c r="D20">
        <v>0</v>
      </c>
      <c r="E20">
        <v>10.0069</v>
      </c>
      <c r="F20">
        <v>3.11286</v>
      </c>
      <c r="G20">
        <v>10.567600000000001</v>
      </c>
      <c r="H20">
        <v>3.2740800000000001</v>
      </c>
      <c r="I20">
        <v>10.247400000000001</v>
      </c>
      <c r="J20">
        <v>3.1936900000000001</v>
      </c>
      <c r="K20" s="7">
        <f t="shared" si="5"/>
        <v>10.479882870986678</v>
      </c>
      <c r="L20" s="7">
        <f t="shared" si="1"/>
        <v>11.063171769723184</v>
      </c>
      <c r="M20" s="7">
        <f t="shared" si="2"/>
        <v>10.733539144946555</v>
      </c>
      <c r="N20" s="7">
        <f t="shared" si="3"/>
        <v>32.276593785656416</v>
      </c>
      <c r="O20" s="4">
        <f t="shared" si="4"/>
        <v>6.4553187571312828E-2</v>
      </c>
    </row>
    <row r="21" spans="3:23" x14ac:dyDescent="0.3">
      <c r="C21">
        <v>16</v>
      </c>
      <c r="D21">
        <v>0</v>
      </c>
      <c r="E21">
        <v>14.5098</v>
      </c>
      <c r="F21">
        <v>4.5570300000000001</v>
      </c>
      <c r="G21">
        <v>15.105700000000001</v>
      </c>
      <c r="H21">
        <v>4.72872</v>
      </c>
      <c r="I21">
        <v>14.7654</v>
      </c>
      <c r="J21">
        <v>4.6434499999999996</v>
      </c>
      <c r="K21" s="7">
        <f t="shared" si="5"/>
        <v>15.208577134659903</v>
      </c>
      <c r="L21" s="7">
        <f t="shared" si="1"/>
        <v>15.828549059481102</v>
      </c>
      <c r="M21" s="7">
        <f t="shared" si="2"/>
        <v>15.47832888468584</v>
      </c>
      <c r="N21" s="7">
        <f t="shared" si="3"/>
        <v>46.515455078826847</v>
      </c>
      <c r="O21" s="4">
        <f t="shared" si="4"/>
        <v>9.303091015765369E-2</v>
      </c>
    </row>
    <row r="22" spans="3:23" x14ac:dyDescent="0.3">
      <c r="C22">
        <v>17</v>
      </c>
      <c r="D22">
        <v>0</v>
      </c>
      <c r="E22">
        <v>20.459599999999998</v>
      </c>
      <c r="F22">
        <v>6.4739100000000001</v>
      </c>
      <c r="G22">
        <v>21.090699999999998</v>
      </c>
      <c r="H22">
        <v>6.6559699999999999</v>
      </c>
      <c r="I22">
        <v>20.730799999999999</v>
      </c>
      <c r="J22">
        <v>6.5664199999999999</v>
      </c>
      <c r="K22" s="7">
        <f t="shared" si="5"/>
        <v>21.459420841395044</v>
      </c>
      <c r="L22" s="7">
        <f t="shared" si="1"/>
        <v>22.116047638104327</v>
      </c>
      <c r="M22" s="7">
        <f t="shared" si="2"/>
        <v>21.745894790888691</v>
      </c>
      <c r="N22" s="7">
        <f t="shared" si="3"/>
        <v>65.321363270388062</v>
      </c>
      <c r="O22" s="4">
        <f t="shared" si="4"/>
        <v>0.13064272654077613</v>
      </c>
    </row>
    <row r="23" spans="3:23" x14ac:dyDescent="0.3">
      <c r="C23">
        <v>18</v>
      </c>
      <c r="D23">
        <v>0</v>
      </c>
      <c r="E23">
        <v>27.8597</v>
      </c>
      <c r="F23">
        <v>8.8693299999999997</v>
      </c>
      <c r="G23">
        <v>28.5261</v>
      </c>
      <c r="H23">
        <v>9.0624300000000009</v>
      </c>
      <c r="I23">
        <v>28.147600000000001</v>
      </c>
      <c r="J23">
        <v>8.9688700000000008</v>
      </c>
      <c r="K23" s="7">
        <f t="shared" si="5"/>
        <v>29.23744001684997</v>
      </c>
      <c r="L23" s="7">
        <f t="shared" si="1"/>
        <v>29.931021010231174</v>
      </c>
      <c r="M23" s="7">
        <f t="shared" si="2"/>
        <v>29.541970395302002</v>
      </c>
      <c r="N23" s="7">
        <f t="shared" si="3"/>
        <v>88.710431422383152</v>
      </c>
      <c r="O23" s="4">
        <f t="shared" si="4"/>
        <v>0.1774208628447663</v>
      </c>
    </row>
    <row r="24" spans="3:23" x14ac:dyDescent="0.3">
      <c r="C24" s="12">
        <v>19</v>
      </c>
      <c r="D24" s="12">
        <v>0</v>
      </c>
      <c r="E24" s="12">
        <v>32.374600000000001</v>
      </c>
      <c r="F24" s="12">
        <v>10.334899999999999</v>
      </c>
      <c r="G24" s="12">
        <v>33.076700000000002</v>
      </c>
      <c r="H24" s="12">
        <v>10.536799999999999</v>
      </c>
      <c r="I24" s="12">
        <v>32.677199999999999</v>
      </c>
      <c r="J24" s="12">
        <v>10.4407</v>
      </c>
      <c r="K24" s="13">
        <f t="shared" si="5"/>
        <v>33.98418578059507</v>
      </c>
      <c r="L24" s="13">
        <f t="shared" si="1"/>
        <v>34.714438453329471</v>
      </c>
      <c r="M24" s="13">
        <f t="shared" si="2"/>
        <v>34.304629663210186</v>
      </c>
      <c r="N24" s="13">
        <f t="shared" si="3"/>
        <v>103.00325389713473</v>
      </c>
      <c r="O24" s="14">
        <f t="shared" si="4"/>
        <v>0.20600650779426946</v>
      </c>
    </row>
    <row r="25" spans="3:23" x14ac:dyDescent="0.3">
      <c r="C25">
        <v>20</v>
      </c>
      <c r="D25">
        <v>0</v>
      </c>
      <c r="E25">
        <v>32.021799999999999</v>
      </c>
      <c r="F25">
        <v>10.230700000000001</v>
      </c>
      <c r="G25">
        <v>32.652500000000003</v>
      </c>
      <c r="H25">
        <v>10.4125</v>
      </c>
      <c r="I25">
        <v>32.295900000000003</v>
      </c>
      <c r="J25">
        <v>10.3261</v>
      </c>
      <c r="K25" s="7">
        <f t="shared" si="5"/>
        <v>33.616408162235302</v>
      </c>
      <c r="L25" s="7">
        <f t="shared" si="1"/>
        <v>34.272524162950127</v>
      </c>
      <c r="M25" s="7">
        <f t="shared" si="2"/>
        <v>33.906540637758965</v>
      </c>
      <c r="N25" s="7">
        <f t="shared" si="3"/>
        <v>101.7954729629444</v>
      </c>
      <c r="O25" s="4">
        <f t="shared" si="4"/>
        <v>0.20359094592588881</v>
      </c>
    </row>
    <row r="26" spans="3:23" x14ac:dyDescent="0.3">
      <c r="C26">
        <v>21</v>
      </c>
      <c r="D26">
        <v>0</v>
      </c>
      <c r="E26">
        <v>28.7774</v>
      </c>
      <c r="F26">
        <v>9.1845300000000005</v>
      </c>
      <c r="G26">
        <v>29.3384</v>
      </c>
      <c r="H26">
        <v>9.3467099999999999</v>
      </c>
      <c r="I26">
        <v>29.020399999999999</v>
      </c>
      <c r="J26">
        <v>9.2683499999999999</v>
      </c>
      <c r="K26" s="7">
        <f t="shared" si="5"/>
        <v>30.207521283297972</v>
      </c>
      <c r="L26" s="7">
        <f t="shared" si="1"/>
        <v>30.791276400696674</v>
      </c>
      <c r="M26" s="7">
        <f t="shared" si="2"/>
        <v>30.464502751275951</v>
      </c>
      <c r="N26" s="7">
        <f t="shared" si="3"/>
        <v>91.463300435270597</v>
      </c>
      <c r="O26" s="4">
        <f t="shared" si="4"/>
        <v>0.18292660087054119</v>
      </c>
    </row>
    <row r="27" spans="3:23" x14ac:dyDescent="0.3">
      <c r="C27">
        <v>22</v>
      </c>
      <c r="D27">
        <v>0</v>
      </c>
      <c r="E27">
        <v>22.6449</v>
      </c>
      <c r="F27">
        <v>7.2048199999999998</v>
      </c>
      <c r="G27">
        <v>23.137</v>
      </c>
      <c r="H27">
        <v>7.3464200000000002</v>
      </c>
      <c r="I27">
        <v>22.854500000000002</v>
      </c>
      <c r="J27">
        <v>7.2763299999999997</v>
      </c>
      <c r="K27" s="7">
        <f t="shared" si="5"/>
        <v>23.763436772537762</v>
      </c>
      <c r="L27" s="7">
        <f t="shared" si="1"/>
        <v>24.275309592596344</v>
      </c>
      <c r="M27" s="7">
        <f t="shared" si="2"/>
        <v>23.984852480657455</v>
      </c>
      <c r="N27" s="7">
        <f t="shared" si="3"/>
        <v>72.023598845791554</v>
      </c>
      <c r="O27" s="4">
        <f t="shared" si="4"/>
        <v>0.14404719769158311</v>
      </c>
    </row>
    <row r="28" spans="3:23" x14ac:dyDescent="0.3">
      <c r="C28">
        <v>23</v>
      </c>
      <c r="D28">
        <v>0</v>
      </c>
      <c r="E28">
        <v>16.5185</v>
      </c>
      <c r="F28">
        <v>5.2346399999999997</v>
      </c>
      <c r="G28">
        <v>16.939699999999998</v>
      </c>
      <c r="H28">
        <v>5.3559099999999997</v>
      </c>
      <c r="I28">
        <v>16.698399999999999</v>
      </c>
      <c r="J28">
        <v>5.2954499999999998</v>
      </c>
      <c r="K28" s="7">
        <f t="shared" si="5"/>
        <v>17.328078317563087</v>
      </c>
      <c r="L28" s="7">
        <f t="shared" si="1"/>
        <v>17.76623786900592</v>
      </c>
      <c r="M28" s="7">
        <f t="shared" si="2"/>
        <v>17.517943750980024</v>
      </c>
      <c r="N28" s="7">
        <f t="shared" si="3"/>
        <v>52.612259937549027</v>
      </c>
      <c r="O28" s="4">
        <f t="shared" si="4"/>
        <v>0.10522451987509805</v>
      </c>
    </row>
    <row r="29" spans="3:23" x14ac:dyDescent="0.3">
      <c r="C29">
        <v>24</v>
      </c>
      <c r="D29">
        <v>0</v>
      </c>
      <c r="E29">
        <v>10.222099999999999</v>
      </c>
      <c r="F29">
        <v>3.2233700000000001</v>
      </c>
      <c r="G29">
        <v>10.537699999999999</v>
      </c>
      <c r="H29">
        <v>3.3141099999999999</v>
      </c>
      <c r="I29">
        <v>10.357100000000001</v>
      </c>
      <c r="J29">
        <v>3.2686600000000001</v>
      </c>
      <c r="K29" s="7">
        <f t="shared" si="5"/>
        <v>10.71827610051635</v>
      </c>
      <c r="L29" s="7">
        <f t="shared" si="1"/>
        <v>11.046558123782267</v>
      </c>
      <c r="M29" s="7">
        <f t="shared" si="2"/>
        <v>10.860647246163555</v>
      </c>
      <c r="N29" s="7">
        <f t="shared" si="3"/>
        <v>32.625481470462177</v>
      </c>
      <c r="O29" s="4">
        <f t="shared" si="4"/>
        <v>6.5250962940924348E-2</v>
      </c>
    </row>
    <row r="30" spans="3:23" x14ac:dyDescent="0.3">
      <c r="N30" t="s">
        <v>40</v>
      </c>
      <c r="O30" s="15">
        <f>AVERAGE(O6:O29)</f>
        <v>8.2901634956211126E-2</v>
      </c>
    </row>
    <row r="32" spans="3:23" x14ac:dyDescent="0.3">
      <c r="C32" s="1" t="s">
        <v>13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Q32" s="1" t="s">
        <v>18</v>
      </c>
      <c r="R32" s="1"/>
      <c r="S32" s="1"/>
      <c r="T32" s="1"/>
      <c r="U32" s="1"/>
      <c r="V32" s="1"/>
      <c r="W32" s="1"/>
    </row>
    <row r="34" spans="3:23" x14ac:dyDescent="0.3">
      <c r="C34" t="s">
        <v>0</v>
      </c>
      <c r="D34" t="s">
        <v>1</v>
      </c>
      <c r="E34" t="s">
        <v>9</v>
      </c>
      <c r="F34" t="s">
        <v>10</v>
      </c>
      <c r="G34" t="s">
        <v>14</v>
      </c>
      <c r="H34" t="s">
        <v>15</v>
      </c>
      <c r="I34" t="s">
        <v>16</v>
      </c>
      <c r="J34" t="s">
        <v>17</v>
      </c>
      <c r="K34" s="7" t="s">
        <v>22</v>
      </c>
      <c r="L34" s="7" t="s">
        <v>23</v>
      </c>
      <c r="M34" s="7" t="s">
        <v>24</v>
      </c>
      <c r="N34" s="3" t="s">
        <v>25</v>
      </c>
      <c r="Q34" t="s">
        <v>0</v>
      </c>
      <c r="R34" t="s">
        <v>1</v>
      </c>
      <c r="S34" t="s">
        <v>9</v>
      </c>
      <c r="T34" t="s">
        <v>10</v>
      </c>
      <c r="U34" t="s">
        <v>11</v>
      </c>
      <c r="V34" t="s">
        <v>12</v>
      </c>
      <c r="W34" s="3" t="s">
        <v>21</v>
      </c>
    </row>
    <row r="35" spans="3:23" x14ac:dyDescent="0.3">
      <c r="C35">
        <v>1</v>
      </c>
      <c r="D35">
        <v>0</v>
      </c>
      <c r="E35">
        <v>2430.77</v>
      </c>
      <c r="F35">
        <v>-0.84698700000000005</v>
      </c>
      <c r="G35">
        <v>2435.64</v>
      </c>
      <c r="H35">
        <v>-120.655</v>
      </c>
      <c r="I35">
        <v>2418.21</v>
      </c>
      <c r="J35">
        <v>118.997</v>
      </c>
      <c r="K35" s="7">
        <f>E35/2401.77</f>
        <v>1.0120744284423571</v>
      </c>
      <c r="L35" s="7">
        <f>G35/2401.77</f>
        <v>1.01410209970147</v>
      </c>
      <c r="M35" s="7">
        <f>I35/2401.77</f>
        <v>1.006844951848012</v>
      </c>
      <c r="N35" s="3">
        <f>AVERAGE(K35,L35,M35)</f>
        <v>1.0110071599972796</v>
      </c>
      <c r="Q35">
        <v>1</v>
      </c>
      <c r="R35">
        <v>0</v>
      </c>
      <c r="S35">
        <v>2411.29</v>
      </c>
      <c r="T35">
        <v>118.004</v>
      </c>
      <c r="U35">
        <v>39.069600000000001</v>
      </c>
      <c r="V35">
        <v>-11.382899999999999</v>
      </c>
      <c r="W35" s="3">
        <f>S35/2401.77</f>
        <v>1.0039637434059048</v>
      </c>
    </row>
    <row r="36" spans="3:23" x14ac:dyDescent="0.3">
      <c r="C36">
        <v>2</v>
      </c>
      <c r="D36">
        <v>0</v>
      </c>
      <c r="E36">
        <v>2435.79</v>
      </c>
      <c r="F36">
        <v>-0.72598499999999999</v>
      </c>
      <c r="G36">
        <v>2437.19</v>
      </c>
      <c r="H36">
        <v>-120.583</v>
      </c>
      <c r="I36">
        <v>2425.86</v>
      </c>
      <c r="J36">
        <v>119.09699999999999</v>
      </c>
      <c r="K36" s="7">
        <f t="shared" ref="K36:K58" si="6">E36/2401.77</f>
        <v>1.0141645536416892</v>
      </c>
      <c r="L36" s="7">
        <f t="shared" ref="L36:L58" si="7">G36/2401.77</f>
        <v>1.014747457083734</v>
      </c>
      <c r="M36" s="7">
        <f t="shared" ref="M36:M58" si="8">I36/2401.77</f>
        <v>1.0100301027991856</v>
      </c>
      <c r="N36" s="3">
        <f t="shared" ref="N36:N58" si="9">AVERAGE(K36,L36,M36)</f>
        <v>1.0129807045082029</v>
      </c>
      <c r="Q36">
        <v>2</v>
      </c>
      <c r="R36">
        <v>0</v>
      </c>
      <c r="S36">
        <v>2426.42</v>
      </c>
      <c r="T36">
        <v>118.18300000000001</v>
      </c>
      <c r="U36">
        <v>38.517600000000002</v>
      </c>
      <c r="V36">
        <v>-5.3012499999999996</v>
      </c>
      <c r="W36" s="3">
        <f t="shared" ref="W36:W58" si="10">S36/2401.77</f>
        <v>1.0102632641760037</v>
      </c>
    </row>
    <row r="37" spans="3:23" x14ac:dyDescent="0.3">
      <c r="C37">
        <v>3</v>
      </c>
      <c r="D37">
        <v>0</v>
      </c>
      <c r="E37">
        <v>2440.75</v>
      </c>
      <c r="F37">
        <v>-0.60541699999999998</v>
      </c>
      <c r="G37">
        <v>2438.73</v>
      </c>
      <c r="H37">
        <v>-120.511</v>
      </c>
      <c r="I37">
        <v>2433.4499999999998</v>
      </c>
      <c r="J37">
        <v>119.197</v>
      </c>
      <c r="K37" s="7">
        <f t="shared" si="6"/>
        <v>1.0162296972649338</v>
      </c>
      <c r="L37" s="7">
        <f t="shared" si="7"/>
        <v>1.0153886508699834</v>
      </c>
      <c r="M37" s="7">
        <f t="shared" si="8"/>
        <v>1.0131902721742714</v>
      </c>
      <c r="N37" s="3">
        <f t="shared" si="9"/>
        <v>1.0149362067697296</v>
      </c>
      <c r="Q37">
        <v>3</v>
      </c>
      <c r="R37">
        <v>0</v>
      </c>
      <c r="S37">
        <v>2441.4299999999998</v>
      </c>
      <c r="T37">
        <v>118.361</v>
      </c>
      <c r="U37">
        <v>38.381900000000002</v>
      </c>
      <c r="V37">
        <v>0.88436499999999996</v>
      </c>
      <c r="W37" s="3">
        <f t="shared" si="10"/>
        <v>1.016512821793927</v>
      </c>
    </row>
    <row r="38" spans="3:23" x14ac:dyDescent="0.3">
      <c r="C38">
        <v>4</v>
      </c>
      <c r="D38">
        <v>0</v>
      </c>
      <c r="E38">
        <v>2440.75</v>
      </c>
      <c r="F38">
        <v>-0.60541100000000003</v>
      </c>
      <c r="G38">
        <v>2438.73</v>
      </c>
      <c r="H38">
        <v>-120.511</v>
      </c>
      <c r="I38">
        <v>2433.4499999999998</v>
      </c>
      <c r="J38">
        <v>119.197</v>
      </c>
      <c r="K38" s="7">
        <f t="shared" si="6"/>
        <v>1.0162296972649338</v>
      </c>
      <c r="L38" s="7">
        <f t="shared" si="7"/>
        <v>1.0153886508699834</v>
      </c>
      <c r="M38" s="7">
        <f t="shared" si="8"/>
        <v>1.0131902721742714</v>
      </c>
      <c r="N38" s="3">
        <f t="shared" si="9"/>
        <v>1.0149362067697296</v>
      </c>
      <c r="Q38">
        <v>4</v>
      </c>
      <c r="R38">
        <v>0</v>
      </c>
      <c r="S38">
        <v>2441.4299999999998</v>
      </c>
      <c r="T38">
        <v>118.361</v>
      </c>
      <c r="U38">
        <v>38.381900000000002</v>
      </c>
      <c r="V38">
        <v>0.88497599999999998</v>
      </c>
      <c r="W38" s="3">
        <f t="shared" si="10"/>
        <v>1.016512821793927</v>
      </c>
    </row>
    <row r="39" spans="3:23" x14ac:dyDescent="0.3">
      <c r="C39">
        <v>5</v>
      </c>
      <c r="D39">
        <v>0</v>
      </c>
      <c r="E39">
        <v>2435.9299999999998</v>
      </c>
      <c r="F39">
        <v>-0.72269499999999998</v>
      </c>
      <c r="G39">
        <v>2437.3000000000002</v>
      </c>
      <c r="H39">
        <v>-120.57899999999999</v>
      </c>
      <c r="I39">
        <v>2426.02</v>
      </c>
      <c r="J39">
        <v>119.101</v>
      </c>
      <c r="K39" s="7">
        <f t="shared" si="6"/>
        <v>1.0142228439858936</v>
      </c>
      <c r="L39" s="7">
        <f t="shared" si="7"/>
        <v>1.0147932566398947</v>
      </c>
      <c r="M39" s="7">
        <f t="shared" si="8"/>
        <v>1.0100967203354192</v>
      </c>
      <c r="N39" s="3">
        <f t="shared" si="9"/>
        <v>1.013037606987069</v>
      </c>
      <c r="Q39">
        <v>5</v>
      </c>
      <c r="R39">
        <v>0</v>
      </c>
      <c r="S39">
        <v>2426.52</v>
      </c>
      <c r="T39">
        <v>118.18600000000001</v>
      </c>
      <c r="U39">
        <v>38.518900000000002</v>
      </c>
      <c r="V39">
        <v>-5.2953299999999999</v>
      </c>
      <c r="W39" s="3">
        <f t="shared" si="10"/>
        <v>1.0103049001361495</v>
      </c>
    </row>
    <row r="40" spans="3:23" x14ac:dyDescent="0.3">
      <c r="C40">
        <v>6</v>
      </c>
      <c r="D40">
        <v>0</v>
      </c>
      <c r="E40">
        <v>2425.91</v>
      </c>
      <c r="F40">
        <v>-0.95664199999999999</v>
      </c>
      <c r="G40">
        <v>2434.23</v>
      </c>
      <c r="H40">
        <v>-120.724</v>
      </c>
      <c r="I40">
        <v>2426.35</v>
      </c>
      <c r="J40">
        <v>118.91200000000001</v>
      </c>
      <c r="K40" s="7">
        <f t="shared" si="6"/>
        <v>1.0100509207792585</v>
      </c>
      <c r="L40" s="7">
        <f t="shared" si="7"/>
        <v>1.0135150326634108</v>
      </c>
      <c r="M40" s="7">
        <f t="shared" si="8"/>
        <v>1.0102341190039013</v>
      </c>
      <c r="N40" s="3">
        <f t="shared" si="9"/>
        <v>1.0112666908155237</v>
      </c>
      <c r="Q40">
        <v>6</v>
      </c>
      <c r="R40">
        <v>0</v>
      </c>
      <c r="S40">
        <v>2412.35</v>
      </c>
      <c r="T40">
        <v>117.84399999999999</v>
      </c>
      <c r="U40">
        <v>40.221499999999999</v>
      </c>
      <c r="V40">
        <v>-16.9407</v>
      </c>
      <c r="W40" s="3">
        <f t="shared" si="10"/>
        <v>1.0044050845834529</v>
      </c>
    </row>
    <row r="41" spans="3:23" x14ac:dyDescent="0.3">
      <c r="C41">
        <v>7</v>
      </c>
      <c r="D41">
        <v>0</v>
      </c>
      <c r="E41">
        <v>2431.0300000000002</v>
      </c>
      <c r="F41">
        <v>-1.18496</v>
      </c>
      <c r="G41">
        <v>2446.4499999999998</v>
      </c>
      <c r="H41">
        <v>-120.86</v>
      </c>
      <c r="I41">
        <v>2426.4699999999998</v>
      </c>
      <c r="J41">
        <v>118.72799999999999</v>
      </c>
      <c r="K41" s="7">
        <f t="shared" si="6"/>
        <v>1.012182681938737</v>
      </c>
      <c r="L41" s="7">
        <f t="shared" si="7"/>
        <v>1.0186029469932592</v>
      </c>
      <c r="M41" s="7">
        <f t="shared" si="8"/>
        <v>1.0102840821560766</v>
      </c>
      <c r="N41" s="3">
        <f t="shared" si="9"/>
        <v>1.0136899036960243</v>
      </c>
      <c r="Q41">
        <v>7</v>
      </c>
      <c r="R41">
        <v>0</v>
      </c>
      <c r="S41">
        <v>2397.87</v>
      </c>
      <c r="T41">
        <v>117.50700000000001</v>
      </c>
      <c r="U41">
        <v>43.331000000000003</v>
      </c>
      <c r="V41">
        <v>-27.317599999999999</v>
      </c>
      <c r="W41" s="3">
        <f t="shared" si="10"/>
        <v>0.99837619755430362</v>
      </c>
    </row>
    <row r="42" spans="3:23" x14ac:dyDescent="0.3">
      <c r="C42">
        <v>8</v>
      </c>
      <c r="D42">
        <v>0</v>
      </c>
      <c r="E42">
        <v>2430.84</v>
      </c>
      <c r="F42">
        <v>-1.5277499999999999</v>
      </c>
      <c r="G42">
        <v>2457.2399999999998</v>
      </c>
      <c r="H42">
        <v>-121.063</v>
      </c>
      <c r="I42">
        <v>2418.67</v>
      </c>
      <c r="J42">
        <v>118.45399999999999</v>
      </c>
      <c r="K42" s="7">
        <f t="shared" si="6"/>
        <v>1.0121035736144595</v>
      </c>
      <c r="L42" s="7">
        <f t="shared" si="7"/>
        <v>1.0230954670930188</v>
      </c>
      <c r="M42" s="7">
        <f t="shared" si="8"/>
        <v>1.007036477264684</v>
      </c>
      <c r="N42" s="3">
        <f t="shared" si="9"/>
        <v>1.0140785059907207</v>
      </c>
      <c r="Q42">
        <v>8</v>
      </c>
      <c r="R42">
        <v>0</v>
      </c>
      <c r="S42">
        <v>2367.66</v>
      </c>
      <c r="T42">
        <v>116.995</v>
      </c>
      <c r="U42">
        <v>49.979700000000001</v>
      </c>
      <c r="V42">
        <v>-40.119399999999999</v>
      </c>
      <c r="W42" s="3">
        <f t="shared" si="10"/>
        <v>0.98579797399417923</v>
      </c>
    </row>
    <row r="43" spans="3:23" x14ac:dyDescent="0.3">
      <c r="C43">
        <v>9</v>
      </c>
      <c r="D43">
        <v>0</v>
      </c>
      <c r="E43">
        <v>2435.9</v>
      </c>
      <c r="F43">
        <v>-1.73865</v>
      </c>
      <c r="G43">
        <v>2454.21</v>
      </c>
      <c r="H43">
        <v>-121.19799999999999</v>
      </c>
      <c r="I43">
        <v>2418.84</v>
      </c>
      <c r="J43">
        <v>118.28100000000001</v>
      </c>
      <c r="K43" s="7">
        <f t="shared" si="6"/>
        <v>1.0142103531978499</v>
      </c>
      <c r="L43" s="7">
        <f t="shared" si="7"/>
        <v>1.0218338975005934</v>
      </c>
      <c r="M43" s="7">
        <f t="shared" si="8"/>
        <v>1.0071072583969323</v>
      </c>
      <c r="N43" s="3">
        <f t="shared" si="9"/>
        <v>1.0143838363651252</v>
      </c>
      <c r="Q43">
        <v>9</v>
      </c>
      <c r="R43">
        <v>0</v>
      </c>
      <c r="S43">
        <v>2352.92</v>
      </c>
      <c r="T43">
        <v>116.66</v>
      </c>
      <c r="U43">
        <v>55.439399999999999</v>
      </c>
      <c r="V43">
        <v>-46.728400000000001</v>
      </c>
      <c r="W43" s="3">
        <f t="shared" si="10"/>
        <v>0.97966083346865029</v>
      </c>
    </row>
    <row r="44" spans="3:23" x14ac:dyDescent="0.3">
      <c r="C44">
        <v>10</v>
      </c>
      <c r="D44">
        <v>0</v>
      </c>
      <c r="E44">
        <v>2430.7199999999998</v>
      </c>
      <c r="F44">
        <v>-1.8526199999999999</v>
      </c>
      <c r="G44">
        <v>2452.84</v>
      </c>
      <c r="H44">
        <v>-121.264</v>
      </c>
      <c r="I44">
        <v>2411.06</v>
      </c>
      <c r="J44">
        <v>118.191</v>
      </c>
      <c r="K44" s="7">
        <f t="shared" si="6"/>
        <v>1.0120536104622839</v>
      </c>
      <c r="L44" s="7">
        <f t="shared" si="7"/>
        <v>1.0212634848465925</v>
      </c>
      <c r="M44" s="7">
        <f t="shared" si="8"/>
        <v>1.0038679806975688</v>
      </c>
      <c r="N44" s="3">
        <f t="shared" si="9"/>
        <v>1.0123950253354819</v>
      </c>
      <c r="Q44">
        <v>10</v>
      </c>
      <c r="R44">
        <v>0</v>
      </c>
      <c r="S44">
        <v>2337.2399999999998</v>
      </c>
      <c r="T44">
        <v>116.48399999999999</v>
      </c>
      <c r="U44">
        <v>58.345100000000002</v>
      </c>
      <c r="V44">
        <v>-49.720199999999998</v>
      </c>
      <c r="W44" s="3">
        <f t="shared" si="10"/>
        <v>0.9731323149177481</v>
      </c>
    </row>
    <row r="45" spans="3:23" x14ac:dyDescent="0.3">
      <c r="C45">
        <v>11</v>
      </c>
      <c r="D45">
        <v>0</v>
      </c>
      <c r="E45">
        <v>2440.79</v>
      </c>
      <c r="F45">
        <v>-1.9508399999999999</v>
      </c>
      <c r="G45">
        <v>2466.69</v>
      </c>
      <c r="H45">
        <v>-121.32299999999999</v>
      </c>
      <c r="I45">
        <v>2418.7800000000002</v>
      </c>
      <c r="J45">
        <v>118.114</v>
      </c>
      <c r="K45" s="7">
        <f t="shared" si="6"/>
        <v>1.0162463516489921</v>
      </c>
      <c r="L45" s="7">
        <f t="shared" si="7"/>
        <v>1.0270300653268214</v>
      </c>
      <c r="M45" s="7">
        <f t="shared" si="8"/>
        <v>1.0070822768208447</v>
      </c>
      <c r="N45" s="3">
        <f t="shared" si="9"/>
        <v>1.0167862312655529</v>
      </c>
      <c r="Q45">
        <v>11</v>
      </c>
      <c r="R45">
        <v>0</v>
      </c>
      <c r="S45">
        <v>2337.88</v>
      </c>
      <c r="T45">
        <v>116.33499999999999</v>
      </c>
      <c r="U45">
        <v>61.443800000000003</v>
      </c>
      <c r="V45">
        <v>-52.160600000000002</v>
      </c>
      <c r="W45" s="3">
        <f t="shared" si="10"/>
        <v>0.97339878506268296</v>
      </c>
    </row>
    <row r="46" spans="3:23" x14ac:dyDescent="0.3">
      <c r="C46">
        <v>12</v>
      </c>
      <c r="D46">
        <v>0</v>
      </c>
      <c r="E46">
        <v>2435.23</v>
      </c>
      <c r="F46">
        <v>-2.0712299999999999</v>
      </c>
      <c r="G46">
        <v>2465.1</v>
      </c>
      <c r="H46">
        <v>-121.395</v>
      </c>
      <c r="I46">
        <v>2410.5700000000002</v>
      </c>
      <c r="J46">
        <v>118.018</v>
      </c>
      <c r="K46" s="7">
        <f t="shared" si="6"/>
        <v>1.0139313922648714</v>
      </c>
      <c r="L46" s="7">
        <f t="shared" si="7"/>
        <v>1.0263680535604991</v>
      </c>
      <c r="M46" s="7">
        <f t="shared" si="8"/>
        <v>1.0036639644928533</v>
      </c>
      <c r="N46" s="3">
        <f t="shared" si="9"/>
        <v>1.0146544701060745</v>
      </c>
      <c r="Q46">
        <v>12</v>
      </c>
      <c r="R46">
        <v>0</v>
      </c>
      <c r="S46">
        <v>2321.7600000000002</v>
      </c>
      <c r="T46">
        <v>116.152</v>
      </c>
      <c r="U46">
        <v>64.577200000000005</v>
      </c>
      <c r="V46">
        <v>-54.661999999999999</v>
      </c>
      <c r="W46" s="3">
        <f t="shared" si="10"/>
        <v>0.96668706828713835</v>
      </c>
    </row>
    <row r="47" spans="3:23" x14ac:dyDescent="0.3">
      <c r="C47">
        <v>13</v>
      </c>
      <c r="D47">
        <v>0</v>
      </c>
      <c r="E47">
        <v>2440.65</v>
      </c>
      <c r="F47">
        <v>-1.9540999999999999</v>
      </c>
      <c r="G47">
        <v>2466.58</v>
      </c>
      <c r="H47">
        <v>-121.32599999999999</v>
      </c>
      <c r="I47">
        <v>2418.63</v>
      </c>
      <c r="J47">
        <v>118.111</v>
      </c>
      <c r="K47" s="7">
        <f t="shared" si="6"/>
        <v>1.0161880613047878</v>
      </c>
      <c r="L47" s="7">
        <f t="shared" si="7"/>
        <v>1.0269842657706607</v>
      </c>
      <c r="M47" s="7">
        <f t="shared" si="8"/>
        <v>1.0070198228806255</v>
      </c>
      <c r="N47" s="3">
        <f t="shared" si="9"/>
        <v>1.0167307166520247</v>
      </c>
      <c r="Q47">
        <v>13</v>
      </c>
      <c r="R47">
        <v>0</v>
      </c>
      <c r="S47">
        <v>2337.77</v>
      </c>
      <c r="T47">
        <v>116.33199999999999</v>
      </c>
      <c r="U47">
        <v>61.443199999999997</v>
      </c>
      <c r="V47">
        <v>-52.165199999999999</v>
      </c>
      <c r="W47" s="3">
        <f t="shared" si="10"/>
        <v>0.97335298550652227</v>
      </c>
    </row>
    <row r="48" spans="3:23" x14ac:dyDescent="0.3">
      <c r="C48">
        <v>14</v>
      </c>
      <c r="D48">
        <v>0</v>
      </c>
      <c r="E48">
        <v>2446</v>
      </c>
      <c r="F48">
        <v>-1.83741</v>
      </c>
      <c r="G48">
        <v>2468.0500000000002</v>
      </c>
      <c r="H48">
        <v>-121.258</v>
      </c>
      <c r="I48">
        <v>2426.62</v>
      </c>
      <c r="J48">
        <v>118.203</v>
      </c>
      <c r="K48" s="7">
        <f t="shared" si="6"/>
        <v>1.0184155851726018</v>
      </c>
      <c r="L48" s="7">
        <f t="shared" si="7"/>
        <v>1.0275963143848079</v>
      </c>
      <c r="M48" s="7">
        <f t="shared" si="8"/>
        <v>1.0103465360962955</v>
      </c>
      <c r="N48" s="3">
        <f t="shared" si="9"/>
        <v>1.0187861452179019</v>
      </c>
      <c r="Q48">
        <v>14</v>
      </c>
      <c r="R48">
        <v>0</v>
      </c>
      <c r="S48">
        <v>2353.65</v>
      </c>
      <c r="T48">
        <v>116.511</v>
      </c>
      <c r="U48">
        <v>58.418300000000002</v>
      </c>
      <c r="V48">
        <v>-49.426000000000002</v>
      </c>
      <c r="W48" s="3">
        <f t="shared" si="10"/>
        <v>0.97996477597771647</v>
      </c>
    </row>
    <row r="49" spans="3:23" x14ac:dyDescent="0.3">
      <c r="C49">
        <v>15</v>
      </c>
      <c r="D49">
        <v>0</v>
      </c>
      <c r="E49">
        <v>2445.86</v>
      </c>
      <c r="F49">
        <v>-1.8406400000000001</v>
      </c>
      <c r="G49">
        <v>2467.94</v>
      </c>
      <c r="H49">
        <v>-121.261</v>
      </c>
      <c r="I49">
        <v>2426.46</v>
      </c>
      <c r="J49">
        <v>118.199</v>
      </c>
      <c r="K49" s="7">
        <f t="shared" si="6"/>
        <v>1.0183572948283974</v>
      </c>
      <c r="L49" s="7">
        <f t="shared" si="7"/>
        <v>1.0275505148286472</v>
      </c>
      <c r="M49" s="7">
        <f t="shared" si="8"/>
        <v>1.0102799185600619</v>
      </c>
      <c r="N49" s="3">
        <f t="shared" si="9"/>
        <v>1.0187292427390355</v>
      </c>
      <c r="Q49">
        <v>15</v>
      </c>
      <c r="R49">
        <v>0</v>
      </c>
      <c r="S49">
        <v>2353.54</v>
      </c>
      <c r="T49">
        <v>116.508</v>
      </c>
      <c r="U49">
        <v>58.416899999999998</v>
      </c>
      <c r="V49">
        <v>-49.429900000000004</v>
      </c>
      <c r="W49" s="3">
        <f t="shared" si="10"/>
        <v>0.97991897642155579</v>
      </c>
    </row>
    <row r="50" spans="3:23" x14ac:dyDescent="0.3">
      <c r="C50">
        <v>16</v>
      </c>
      <c r="D50">
        <v>0</v>
      </c>
      <c r="E50">
        <v>2440.06</v>
      </c>
      <c r="F50">
        <v>-1.9671799999999999</v>
      </c>
      <c r="G50">
        <v>2466.14</v>
      </c>
      <c r="H50">
        <v>-121.34099999999999</v>
      </c>
      <c r="I50">
        <v>2417.9899999999998</v>
      </c>
      <c r="J50">
        <v>118.096</v>
      </c>
      <c r="K50" s="7">
        <f t="shared" si="6"/>
        <v>1.0159424091399261</v>
      </c>
      <c r="L50" s="7">
        <f t="shared" si="7"/>
        <v>1.0268010675460182</v>
      </c>
      <c r="M50" s="7">
        <f t="shared" si="8"/>
        <v>1.0067533527356907</v>
      </c>
      <c r="N50" s="3">
        <f t="shared" si="9"/>
        <v>1.0164989431405449</v>
      </c>
      <c r="Q50">
        <v>16</v>
      </c>
      <c r="R50">
        <v>0</v>
      </c>
      <c r="S50">
        <v>2337.33</v>
      </c>
      <c r="T50">
        <v>116.32</v>
      </c>
      <c r="U50">
        <v>61.440199999999997</v>
      </c>
      <c r="V50">
        <v>-52.183</v>
      </c>
      <c r="W50" s="3">
        <f t="shared" si="10"/>
        <v>0.97316978728187964</v>
      </c>
    </row>
    <row r="51" spans="3:23" x14ac:dyDescent="0.3">
      <c r="C51">
        <v>17</v>
      </c>
      <c r="D51">
        <v>0</v>
      </c>
      <c r="E51">
        <v>2434.04</v>
      </c>
      <c r="F51">
        <v>-2.0976300000000001</v>
      </c>
      <c r="G51">
        <v>2464.2199999999998</v>
      </c>
      <c r="H51">
        <v>-121.425</v>
      </c>
      <c r="I51">
        <v>2409.27</v>
      </c>
      <c r="J51">
        <v>117.989</v>
      </c>
      <c r="K51" s="7">
        <f t="shared" si="6"/>
        <v>1.0134359243391333</v>
      </c>
      <c r="L51" s="7">
        <f t="shared" si="7"/>
        <v>1.0260016571112138</v>
      </c>
      <c r="M51" s="7">
        <f t="shared" si="8"/>
        <v>1.0031226970109544</v>
      </c>
      <c r="N51" s="3">
        <f t="shared" si="9"/>
        <v>1.0141867594871004</v>
      </c>
      <c r="Q51">
        <v>17</v>
      </c>
      <c r="R51">
        <v>0</v>
      </c>
      <c r="S51">
        <v>2320.85</v>
      </c>
      <c r="T51">
        <v>116.128</v>
      </c>
      <c r="U51">
        <v>64.574700000000007</v>
      </c>
      <c r="V51">
        <v>-54.700200000000002</v>
      </c>
      <c r="W51" s="3">
        <f t="shared" si="10"/>
        <v>0.96630818104980909</v>
      </c>
    </row>
    <row r="52" spans="3:23" x14ac:dyDescent="0.3">
      <c r="C52">
        <v>18</v>
      </c>
      <c r="D52">
        <v>0</v>
      </c>
      <c r="E52">
        <v>2443.33</v>
      </c>
      <c r="F52">
        <v>-2.2043699999999999</v>
      </c>
      <c r="G52">
        <v>2461.9499999999998</v>
      </c>
      <c r="H52">
        <v>-121.515</v>
      </c>
      <c r="I52">
        <v>2416.27</v>
      </c>
      <c r="J52">
        <v>117.89100000000001</v>
      </c>
      <c r="K52" s="7">
        <f t="shared" si="6"/>
        <v>1.0173039050367021</v>
      </c>
      <c r="L52" s="7">
        <f t="shared" si="7"/>
        <v>1.0250565208158982</v>
      </c>
      <c r="M52" s="7">
        <f t="shared" si="8"/>
        <v>1.0060372142211786</v>
      </c>
      <c r="N52" s="3">
        <f t="shared" si="9"/>
        <v>1.0161325466912596</v>
      </c>
      <c r="Q52">
        <v>18</v>
      </c>
      <c r="R52">
        <v>0</v>
      </c>
      <c r="S52">
        <v>2320.98</v>
      </c>
      <c r="T52">
        <v>115.958</v>
      </c>
      <c r="U52">
        <v>67.843999999999994</v>
      </c>
      <c r="V52">
        <v>-56.736499999999999</v>
      </c>
      <c r="W52" s="3">
        <f t="shared" si="10"/>
        <v>0.96636230779799903</v>
      </c>
    </row>
    <row r="53" spans="3:23" x14ac:dyDescent="0.3">
      <c r="C53" s="12">
        <v>19</v>
      </c>
      <c r="D53" s="12">
        <v>0</v>
      </c>
      <c r="E53" s="12">
        <v>2437.36</v>
      </c>
      <c r="F53" s="12">
        <v>-2.3365100000000001</v>
      </c>
      <c r="G53" s="12">
        <v>2475.7399999999998</v>
      </c>
      <c r="H53" s="12">
        <v>-121.581</v>
      </c>
      <c r="I53" s="12">
        <v>2407.4699999999998</v>
      </c>
      <c r="J53" s="12">
        <v>117.794</v>
      </c>
      <c r="K53" s="13">
        <f t="shared" si="6"/>
        <v>1.0148182382159825</v>
      </c>
      <c r="L53" s="13">
        <f t="shared" si="7"/>
        <v>1.0307981197200398</v>
      </c>
      <c r="M53" s="13">
        <f t="shared" si="8"/>
        <v>1.0023732497283253</v>
      </c>
      <c r="N53" s="13">
        <f t="shared" si="9"/>
        <v>1.0159965358881158</v>
      </c>
      <c r="Q53" s="12">
        <v>19</v>
      </c>
      <c r="R53" s="12">
        <v>0</v>
      </c>
      <c r="S53" s="12">
        <v>2304.31</v>
      </c>
      <c r="T53" s="12">
        <v>115.777</v>
      </c>
      <c r="U53" s="12">
        <v>71.147099999999995</v>
      </c>
      <c r="V53" s="12">
        <v>-58.842399999999998</v>
      </c>
      <c r="W53" s="13">
        <f t="shared" si="10"/>
        <v>0.95942159324165088</v>
      </c>
    </row>
    <row r="54" spans="3:23" x14ac:dyDescent="0.3">
      <c r="C54">
        <v>20</v>
      </c>
      <c r="D54">
        <v>0</v>
      </c>
      <c r="E54">
        <v>2448.35</v>
      </c>
      <c r="F54">
        <v>-2.1026099999999999</v>
      </c>
      <c r="G54">
        <v>2478.6999999999998</v>
      </c>
      <c r="H54">
        <v>-121.444</v>
      </c>
      <c r="I54">
        <v>2423.7800000000002</v>
      </c>
      <c r="J54">
        <v>117.97799999999999</v>
      </c>
      <c r="K54" s="7">
        <f t="shared" si="6"/>
        <v>1.0193940302360343</v>
      </c>
      <c r="L54" s="7">
        <f t="shared" si="7"/>
        <v>1.032030544140363</v>
      </c>
      <c r="M54" s="7">
        <f t="shared" si="8"/>
        <v>1.0091640748281476</v>
      </c>
      <c r="N54" s="3">
        <f t="shared" si="9"/>
        <v>1.0201962164015148</v>
      </c>
      <c r="Q54">
        <v>20</v>
      </c>
      <c r="R54">
        <v>0</v>
      </c>
      <c r="S54">
        <v>2336.63</v>
      </c>
      <c r="T54">
        <v>116.13800000000001</v>
      </c>
      <c r="U54">
        <v>64.622399999999999</v>
      </c>
      <c r="V54">
        <v>-54.452500000000001</v>
      </c>
      <c r="W54" s="3">
        <f t="shared" si="10"/>
        <v>0.97287833556085723</v>
      </c>
    </row>
    <row r="55" spans="3:23" x14ac:dyDescent="0.3">
      <c r="C55">
        <v>21</v>
      </c>
      <c r="D55">
        <v>0</v>
      </c>
      <c r="E55">
        <v>2459.38</v>
      </c>
      <c r="F55">
        <v>-1.86419</v>
      </c>
      <c r="G55">
        <v>2481.84</v>
      </c>
      <c r="H55">
        <v>-121.3</v>
      </c>
      <c r="I55">
        <v>2440.12</v>
      </c>
      <c r="J55">
        <v>118.16800000000001</v>
      </c>
      <c r="K55" s="7">
        <f t="shared" si="6"/>
        <v>1.0239864766401445</v>
      </c>
      <c r="L55" s="7">
        <f t="shared" si="7"/>
        <v>1.0333379132889495</v>
      </c>
      <c r="M55" s="7">
        <f t="shared" si="8"/>
        <v>1.0159673907160136</v>
      </c>
      <c r="N55" s="3">
        <f t="shared" si="9"/>
        <v>1.0244305935483691</v>
      </c>
      <c r="Q55">
        <v>21</v>
      </c>
      <c r="R55">
        <v>0</v>
      </c>
      <c r="S55">
        <v>2368.62</v>
      </c>
      <c r="T55">
        <v>116.499</v>
      </c>
      <c r="U55">
        <v>58.483499999999999</v>
      </c>
      <c r="V55">
        <v>-49.191400000000002</v>
      </c>
      <c r="W55" s="3">
        <f t="shared" si="10"/>
        <v>0.98619767921158141</v>
      </c>
    </row>
    <row r="56" spans="3:23" x14ac:dyDescent="0.3">
      <c r="C56">
        <v>22</v>
      </c>
      <c r="D56">
        <v>0</v>
      </c>
      <c r="E56">
        <v>2455.06</v>
      </c>
      <c r="F56">
        <v>-1.64171</v>
      </c>
      <c r="G56">
        <v>2485.38</v>
      </c>
      <c r="H56">
        <v>-121.149</v>
      </c>
      <c r="I56">
        <v>2440.7399999999998</v>
      </c>
      <c r="J56">
        <v>118.35599999999999</v>
      </c>
      <c r="K56" s="7">
        <f t="shared" si="6"/>
        <v>1.0221878031618348</v>
      </c>
      <c r="L56" s="7">
        <f t="shared" si="7"/>
        <v>1.0348118262781199</v>
      </c>
      <c r="M56" s="7">
        <f t="shared" si="8"/>
        <v>1.016225533668919</v>
      </c>
      <c r="N56" s="3">
        <f t="shared" si="9"/>
        <v>1.0244083877029579</v>
      </c>
      <c r="Q56">
        <v>22</v>
      </c>
      <c r="R56">
        <v>0</v>
      </c>
      <c r="S56">
        <v>2383.88</v>
      </c>
      <c r="T56">
        <v>116.843</v>
      </c>
      <c r="U56">
        <v>52.764299999999999</v>
      </c>
      <c r="V56">
        <v>-43.146299999999997</v>
      </c>
      <c r="W56" s="3">
        <f t="shared" si="10"/>
        <v>0.99255132672987012</v>
      </c>
    </row>
    <row r="57" spans="3:23" x14ac:dyDescent="0.3">
      <c r="C57">
        <v>23</v>
      </c>
      <c r="D57">
        <v>0</v>
      </c>
      <c r="E57">
        <v>2450.62</v>
      </c>
      <c r="F57">
        <v>-1.4120900000000001</v>
      </c>
      <c r="G57">
        <v>2473.41</v>
      </c>
      <c r="H57">
        <v>-121.006</v>
      </c>
      <c r="I57">
        <v>2441.29</v>
      </c>
      <c r="J57">
        <v>118.542</v>
      </c>
      <c r="K57" s="7">
        <f t="shared" si="6"/>
        <v>1.0203391665313497</v>
      </c>
      <c r="L57" s="7">
        <f t="shared" si="7"/>
        <v>1.0298280018486365</v>
      </c>
      <c r="M57" s="7">
        <f t="shared" si="8"/>
        <v>1.0164545314497224</v>
      </c>
      <c r="N57" s="3">
        <f t="shared" si="9"/>
        <v>1.0222072332765697</v>
      </c>
      <c r="Q57">
        <v>23</v>
      </c>
      <c r="R57">
        <v>0</v>
      </c>
      <c r="S57">
        <v>2398.9499999999998</v>
      </c>
      <c r="T57">
        <v>117.18</v>
      </c>
      <c r="U57">
        <v>47.694000000000003</v>
      </c>
      <c r="V57">
        <v>-35.823500000000003</v>
      </c>
      <c r="W57" s="3">
        <f t="shared" si="10"/>
        <v>0.99882586592388112</v>
      </c>
    </row>
    <row r="58" spans="3:23" x14ac:dyDescent="0.3">
      <c r="C58">
        <v>24</v>
      </c>
      <c r="D58">
        <v>0</v>
      </c>
      <c r="E58">
        <v>2451.0300000000002</v>
      </c>
      <c r="F58">
        <v>-1.06324</v>
      </c>
      <c r="G58">
        <v>2462.9</v>
      </c>
      <c r="H58">
        <v>-120.794</v>
      </c>
      <c r="I58">
        <v>2449.29</v>
      </c>
      <c r="J58">
        <v>118.825</v>
      </c>
      <c r="K58" s="7">
        <f t="shared" si="6"/>
        <v>1.0205098739679488</v>
      </c>
      <c r="L58" s="7">
        <f t="shared" si="7"/>
        <v>1.0254520624372858</v>
      </c>
      <c r="M58" s="7">
        <f t="shared" si="8"/>
        <v>1.0197854082614073</v>
      </c>
      <c r="N58" s="3">
        <f t="shared" si="9"/>
        <v>1.0219157815555473</v>
      </c>
      <c r="Q58">
        <v>24</v>
      </c>
      <c r="R58">
        <v>0</v>
      </c>
      <c r="S58">
        <v>2428.9699999999998</v>
      </c>
      <c r="T58">
        <v>117.694</v>
      </c>
      <c r="U58">
        <v>41.8827</v>
      </c>
      <c r="V58">
        <v>-21.8611</v>
      </c>
      <c r="W58" s="3">
        <f t="shared" si="10"/>
        <v>1.011324981159728</v>
      </c>
    </row>
    <row r="61" spans="3:23" x14ac:dyDescent="0.3">
      <c r="C61" s="1" t="s">
        <v>19</v>
      </c>
      <c r="D61" s="1"/>
      <c r="E61" s="1"/>
      <c r="F61" s="1"/>
      <c r="G61" s="1"/>
      <c r="H61" s="1"/>
      <c r="I61" s="1"/>
      <c r="J61" s="1"/>
      <c r="Q61" s="1" t="s">
        <v>20</v>
      </c>
      <c r="R61" s="1"/>
      <c r="S61" s="1"/>
      <c r="T61" s="1"/>
      <c r="U61" s="1"/>
      <c r="V61" s="1"/>
    </row>
    <row r="63" spans="3:23" x14ac:dyDescent="0.3">
      <c r="C63" t="s">
        <v>0</v>
      </c>
      <c r="D63" t="s">
        <v>1</v>
      </c>
      <c r="E63" t="s">
        <v>9</v>
      </c>
      <c r="F63" t="s">
        <v>10</v>
      </c>
      <c r="G63" t="s">
        <v>14</v>
      </c>
      <c r="H63" t="s">
        <v>15</v>
      </c>
      <c r="I63" t="s">
        <v>16</v>
      </c>
      <c r="J63" t="s">
        <v>17</v>
      </c>
      <c r="K63" s="7" t="s">
        <v>22</v>
      </c>
      <c r="L63" s="7" t="s">
        <v>23</v>
      </c>
      <c r="M63" s="7" t="s">
        <v>24</v>
      </c>
      <c r="N63" s="3" t="s">
        <v>25</v>
      </c>
      <c r="Q63" t="s">
        <v>0</v>
      </c>
      <c r="R63" t="s">
        <v>1</v>
      </c>
      <c r="S63" t="s">
        <v>9</v>
      </c>
      <c r="T63" t="s">
        <v>10</v>
      </c>
      <c r="U63" t="s">
        <v>11</v>
      </c>
      <c r="V63" t="s">
        <v>12</v>
      </c>
      <c r="W63" s="3" t="s">
        <v>21</v>
      </c>
    </row>
    <row r="64" spans="3:23" x14ac:dyDescent="0.3">
      <c r="C64">
        <v>1</v>
      </c>
      <c r="D64">
        <v>0</v>
      </c>
      <c r="E64">
        <v>280.27499999999998</v>
      </c>
      <c r="F64">
        <v>-0.88581600000000005</v>
      </c>
      <c r="G64">
        <v>280.83100000000002</v>
      </c>
      <c r="H64">
        <v>-120.69499999999999</v>
      </c>
      <c r="I64">
        <v>278.822</v>
      </c>
      <c r="J64">
        <v>118.95699999999999</v>
      </c>
      <c r="K64" s="7">
        <f>E64/277.12</f>
        <v>1.0113849595842954</v>
      </c>
      <c r="L64" s="7">
        <f>G64/277.12</f>
        <v>1.0133913106235566</v>
      </c>
      <c r="M64" s="7">
        <f>I64/277.12</f>
        <v>1.0061417436489608</v>
      </c>
      <c r="N64" s="3">
        <f>AVERAGE(K64,L64,M64)</f>
        <v>1.0103060046189374</v>
      </c>
      <c r="Q64">
        <v>1</v>
      </c>
      <c r="R64">
        <v>0</v>
      </c>
      <c r="S64">
        <v>2409.65</v>
      </c>
      <c r="T64">
        <v>-1.7968299999999999</v>
      </c>
      <c r="U64">
        <v>22.579000000000001</v>
      </c>
      <c r="V64">
        <v>144.30699999999999</v>
      </c>
      <c r="W64" s="3">
        <f>S64/2401.77</f>
        <v>1.0032809136595096</v>
      </c>
    </row>
    <row r="65" spans="3:23" x14ac:dyDescent="0.3">
      <c r="C65">
        <v>2</v>
      </c>
      <c r="D65">
        <v>0</v>
      </c>
      <c r="E65">
        <v>280.89999999999998</v>
      </c>
      <c r="F65">
        <v>-0.755722</v>
      </c>
      <c r="G65">
        <v>281.05700000000002</v>
      </c>
      <c r="H65">
        <v>-120.614</v>
      </c>
      <c r="I65">
        <v>279.75200000000001</v>
      </c>
      <c r="J65">
        <v>119.06699999999999</v>
      </c>
      <c r="K65" s="7">
        <f t="shared" ref="K65:K87" si="11">E65/277.12</f>
        <v>1.0136403002309469</v>
      </c>
      <c r="L65" s="7">
        <f t="shared" ref="L65:L87" si="12">G65/277.12</f>
        <v>1.0142068418013857</v>
      </c>
      <c r="M65" s="7">
        <f t="shared" ref="M65:M87" si="13">I65/277.12</f>
        <v>1.0094976905311779</v>
      </c>
      <c r="N65" s="3">
        <f t="shared" ref="N65:N87" si="14">AVERAGE(K65,L65,M65)</f>
        <v>1.0124482775211703</v>
      </c>
      <c r="Q65">
        <v>2</v>
      </c>
      <c r="R65">
        <v>0</v>
      </c>
      <c r="S65">
        <v>2420.16</v>
      </c>
      <c r="T65">
        <v>-1.5342100000000001</v>
      </c>
      <c r="U65">
        <v>19.437899999999999</v>
      </c>
      <c r="V65">
        <v>144.57</v>
      </c>
      <c r="W65" s="3">
        <f t="shared" ref="W65:W87" si="15">S65/2401.77</f>
        <v>1.0076568530708603</v>
      </c>
    </row>
    <row r="66" spans="3:23" x14ac:dyDescent="0.3">
      <c r="C66">
        <v>3</v>
      </c>
      <c r="D66">
        <v>0</v>
      </c>
      <c r="E66">
        <v>281.51900000000001</v>
      </c>
      <c r="F66">
        <v>-0.62614000000000003</v>
      </c>
      <c r="G66">
        <v>281.28100000000001</v>
      </c>
      <c r="H66">
        <v>-120.532</v>
      </c>
      <c r="I66">
        <v>280.67399999999998</v>
      </c>
      <c r="J66">
        <v>119.175</v>
      </c>
      <c r="K66" s="7">
        <f t="shared" si="11"/>
        <v>1.0158739896073903</v>
      </c>
      <c r="L66" s="7">
        <f t="shared" si="12"/>
        <v>1.0150151558891456</v>
      </c>
      <c r="M66" s="7">
        <f t="shared" si="13"/>
        <v>1.0128247690531176</v>
      </c>
      <c r="N66" s="3">
        <f t="shared" si="14"/>
        <v>1.0145713048498843</v>
      </c>
      <c r="Q66">
        <v>3</v>
      </c>
      <c r="R66">
        <v>0</v>
      </c>
      <c r="S66">
        <v>2430.6</v>
      </c>
      <c r="T66">
        <v>-1.2735799999999999</v>
      </c>
      <c r="U66">
        <v>16.2681</v>
      </c>
      <c r="V66">
        <v>144.83000000000001</v>
      </c>
      <c r="W66" s="3">
        <f t="shared" si="15"/>
        <v>1.0120036473101088</v>
      </c>
    </row>
    <row r="67" spans="3:23" x14ac:dyDescent="0.3">
      <c r="C67">
        <v>4</v>
      </c>
      <c r="D67">
        <v>0</v>
      </c>
      <c r="E67">
        <v>281.51900000000001</v>
      </c>
      <c r="F67">
        <v>-0.62613300000000005</v>
      </c>
      <c r="G67">
        <v>281.28100000000001</v>
      </c>
      <c r="H67">
        <v>-120.532</v>
      </c>
      <c r="I67">
        <v>280.67399999999998</v>
      </c>
      <c r="J67">
        <v>119.175</v>
      </c>
      <c r="K67" s="7">
        <f t="shared" si="11"/>
        <v>1.0158739896073903</v>
      </c>
      <c r="L67" s="7">
        <f t="shared" si="12"/>
        <v>1.0150151558891456</v>
      </c>
      <c r="M67" s="7">
        <f t="shared" si="13"/>
        <v>1.0128247690531176</v>
      </c>
      <c r="N67" s="3">
        <f t="shared" si="14"/>
        <v>1.0145713048498843</v>
      </c>
      <c r="Q67">
        <v>4</v>
      </c>
      <c r="R67">
        <v>0</v>
      </c>
      <c r="S67">
        <v>2430.6</v>
      </c>
      <c r="T67">
        <v>-1.2735700000000001</v>
      </c>
      <c r="U67">
        <v>16.2681</v>
      </c>
      <c r="V67">
        <v>144.83000000000001</v>
      </c>
      <c r="W67" s="3">
        <f t="shared" si="15"/>
        <v>1.0120036473101088</v>
      </c>
    </row>
    <row r="68" spans="3:23" x14ac:dyDescent="0.3">
      <c r="C68">
        <v>5</v>
      </c>
      <c r="D68">
        <v>0</v>
      </c>
      <c r="E68">
        <v>280.95800000000003</v>
      </c>
      <c r="F68">
        <v>-0.74448700000000001</v>
      </c>
      <c r="G68">
        <v>281.11</v>
      </c>
      <c r="H68">
        <v>-120.602</v>
      </c>
      <c r="I68">
        <v>279.81099999999998</v>
      </c>
      <c r="J68">
        <v>119.078</v>
      </c>
      <c r="K68" s="7">
        <f t="shared" si="11"/>
        <v>1.0138495958429563</v>
      </c>
      <c r="L68" s="7">
        <f t="shared" si="12"/>
        <v>1.0143980946882218</v>
      </c>
      <c r="M68" s="7">
        <f t="shared" si="13"/>
        <v>1.0097105946882217</v>
      </c>
      <c r="N68" s="3">
        <f t="shared" si="14"/>
        <v>1.0126527617398</v>
      </c>
      <c r="Q68">
        <v>5</v>
      </c>
      <c r="R68">
        <v>0</v>
      </c>
      <c r="S68">
        <v>2420.2600000000002</v>
      </c>
      <c r="T68">
        <v>-1.5315700000000001</v>
      </c>
      <c r="U68">
        <v>19.438700000000001</v>
      </c>
      <c r="V68">
        <v>144.572</v>
      </c>
      <c r="W68" s="3">
        <f t="shared" si="15"/>
        <v>1.0076984890310063</v>
      </c>
    </row>
    <row r="69" spans="3:23" x14ac:dyDescent="0.3">
      <c r="C69">
        <v>6</v>
      </c>
      <c r="D69">
        <v>0</v>
      </c>
      <c r="E69">
        <v>279.75</v>
      </c>
      <c r="F69">
        <v>-0.98861200000000005</v>
      </c>
      <c r="G69">
        <v>280.70299999999997</v>
      </c>
      <c r="H69">
        <v>-120.758</v>
      </c>
      <c r="I69">
        <v>279.79700000000003</v>
      </c>
      <c r="J69">
        <v>118.88</v>
      </c>
      <c r="K69" s="7">
        <f t="shared" si="11"/>
        <v>1.0094904734411085</v>
      </c>
      <c r="L69" s="7">
        <f t="shared" si="12"/>
        <v>1.0129294168591223</v>
      </c>
      <c r="M69" s="7">
        <f t="shared" si="13"/>
        <v>1.0096600750577367</v>
      </c>
      <c r="N69" s="3">
        <f t="shared" si="14"/>
        <v>1.0106933217859893</v>
      </c>
      <c r="Q69">
        <v>6</v>
      </c>
      <c r="R69">
        <v>0</v>
      </c>
      <c r="S69">
        <v>2399.14</v>
      </c>
      <c r="T69">
        <v>-2.0457999999999998</v>
      </c>
      <c r="U69">
        <v>25.6921</v>
      </c>
      <c r="V69">
        <v>144.05799999999999</v>
      </c>
      <c r="W69" s="3">
        <f t="shared" si="15"/>
        <v>0.99890497424815861</v>
      </c>
    </row>
    <row r="70" spans="3:23" x14ac:dyDescent="0.3">
      <c r="C70">
        <v>7</v>
      </c>
      <c r="D70">
        <v>0</v>
      </c>
      <c r="E70">
        <v>280.29000000000002</v>
      </c>
      <c r="F70">
        <v>-1.22675</v>
      </c>
      <c r="G70">
        <v>282.06099999999998</v>
      </c>
      <c r="H70">
        <v>-120.904</v>
      </c>
      <c r="I70">
        <v>279.76</v>
      </c>
      <c r="J70">
        <v>118.68600000000001</v>
      </c>
      <c r="K70" s="7">
        <f t="shared" si="11"/>
        <v>1.0114390877598154</v>
      </c>
      <c r="L70" s="7">
        <f t="shared" si="12"/>
        <v>1.0178298210161663</v>
      </c>
      <c r="M70" s="7">
        <f t="shared" si="13"/>
        <v>1.0095265588914548</v>
      </c>
      <c r="N70" s="3">
        <f t="shared" si="14"/>
        <v>1.0129318225558122</v>
      </c>
      <c r="Q70">
        <v>7</v>
      </c>
      <c r="R70">
        <v>0</v>
      </c>
      <c r="S70">
        <v>2393.33</v>
      </c>
      <c r="T70">
        <v>-2.55044</v>
      </c>
      <c r="U70">
        <v>32.037300000000002</v>
      </c>
      <c r="V70">
        <v>143.553</v>
      </c>
      <c r="W70" s="3">
        <f t="shared" si="15"/>
        <v>0.99648592496367261</v>
      </c>
    </row>
    <row r="71" spans="3:23" x14ac:dyDescent="0.3">
      <c r="C71">
        <v>8</v>
      </c>
      <c r="D71">
        <v>0</v>
      </c>
      <c r="E71">
        <v>280.21199999999999</v>
      </c>
      <c r="F71">
        <v>-1.5805100000000001</v>
      </c>
      <c r="G71">
        <v>283.24900000000002</v>
      </c>
      <c r="H71">
        <v>-121.117</v>
      </c>
      <c r="I71">
        <v>278.80200000000002</v>
      </c>
      <c r="J71">
        <v>118.4</v>
      </c>
      <c r="K71" s="7">
        <f t="shared" si="11"/>
        <v>1.0111576212471132</v>
      </c>
      <c r="L71" s="7">
        <f t="shared" si="12"/>
        <v>1.022116772517321</v>
      </c>
      <c r="M71" s="7">
        <f t="shared" si="13"/>
        <v>1.006069572748268</v>
      </c>
      <c r="N71" s="3">
        <f t="shared" si="14"/>
        <v>1.0131146555042341</v>
      </c>
      <c r="Q71">
        <v>8</v>
      </c>
      <c r="R71">
        <v>0</v>
      </c>
      <c r="S71">
        <v>2376.56</v>
      </c>
      <c r="T71">
        <v>-3.3185199999999999</v>
      </c>
      <c r="U71">
        <v>41.3566</v>
      </c>
      <c r="V71">
        <v>142.785</v>
      </c>
      <c r="W71" s="3">
        <f t="shared" si="15"/>
        <v>0.98950357444717851</v>
      </c>
    </row>
    <row r="72" spans="3:23" x14ac:dyDescent="0.3">
      <c r="C72">
        <v>9</v>
      </c>
      <c r="D72">
        <v>0</v>
      </c>
      <c r="E72">
        <v>280.82900000000001</v>
      </c>
      <c r="F72">
        <v>-1.78521</v>
      </c>
      <c r="G72">
        <v>282.93</v>
      </c>
      <c r="H72">
        <v>-121.247</v>
      </c>
      <c r="I72">
        <v>278.85300000000001</v>
      </c>
      <c r="J72">
        <v>118.232</v>
      </c>
      <c r="K72" s="7">
        <f t="shared" si="11"/>
        <v>1.0133840935334872</v>
      </c>
      <c r="L72" s="7">
        <f t="shared" si="12"/>
        <v>1.0209656466512702</v>
      </c>
      <c r="M72" s="7">
        <f t="shared" si="13"/>
        <v>1.0062536085450347</v>
      </c>
      <c r="N72" s="3">
        <f t="shared" si="14"/>
        <v>1.0135344495765974</v>
      </c>
      <c r="Q72">
        <v>9</v>
      </c>
      <c r="R72">
        <v>0</v>
      </c>
      <c r="S72">
        <v>2370.54</v>
      </c>
      <c r="T72">
        <v>-3.80714</v>
      </c>
      <c r="U72">
        <v>47.598399999999998</v>
      </c>
      <c r="V72">
        <v>142.297</v>
      </c>
      <c r="W72" s="3">
        <f t="shared" si="15"/>
        <v>0.98699708964638577</v>
      </c>
    </row>
    <row r="73" spans="3:23" x14ac:dyDescent="0.3">
      <c r="C73">
        <v>10</v>
      </c>
      <c r="D73">
        <v>0</v>
      </c>
      <c r="E73">
        <v>280.267</v>
      </c>
      <c r="F73">
        <v>-1.8924000000000001</v>
      </c>
      <c r="G73">
        <v>282.80599999999998</v>
      </c>
      <c r="H73">
        <v>-121.306</v>
      </c>
      <c r="I73">
        <v>277.99099999999999</v>
      </c>
      <c r="J73">
        <v>118.149</v>
      </c>
      <c r="K73" s="7">
        <f t="shared" si="11"/>
        <v>1.0113560912240185</v>
      </c>
      <c r="L73" s="7">
        <f t="shared" si="12"/>
        <v>1.0205181870669746</v>
      </c>
      <c r="M73" s="7">
        <f t="shared" si="13"/>
        <v>1.0031430427251731</v>
      </c>
      <c r="N73" s="3">
        <f t="shared" si="14"/>
        <v>1.0116724403387221</v>
      </c>
      <c r="Q73">
        <v>10</v>
      </c>
      <c r="R73">
        <v>0</v>
      </c>
      <c r="S73">
        <v>2359.65</v>
      </c>
      <c r="T73">
        <v>-4.0738399999999997</v>
      </c>
      <c r="U73">
        <v>50.538400000000003</v>
      </c>
      <c r="V73">
        <v>142.03</v>
      </c>
      <c r="W73" s="3">
        <f t="shared" si="15"/>
        <v>0.98246293358648007</v>
      </c>
    </row>
    <row r="74" spans="3:23" x14ac:dyDescent="0.3">
      <c r="C74">
        <v>11</v>
      </c>
      <c r="D74">
        <v>0</v>
      </c>
      <c r="E74">
        <v>281.42500000000001</v>
      </c>
      <c r="F74">
        <v>-1.9912700000000001</v>
      </c>
      <c r="G74">
        <v>284.39999999999998</v>
      </c>
      <c r="H74">
        <v>-121.36499999999999</v>
      </c>
      <c r="I74">
        <v>278.87700000000001</v>
      </c>
      <c r="J74">
        <v>118.072</v>
      </c>
      <c r="K74" s="7">
        <f t="shared" si="11"/>
        <v>1.015534786374134</v>
      </c>
      <c r="L74" s="7">
        <f t="shared" si="12"/>
        <v>1.0262702078521939</v>
      </c>
      <c r="M74" s="7">
        <f t="shared" si="13"/>
        <v>1.0063402136258661</v>
      </c>
      <c r="N74" s="3">
        <f t="shared" si="14"/>
        <v>1.0160484026173979</v>
      </c>
      <c r="Q74">
        <v>11</v>
      </c>
      <c r="R74">
        <v>0</v>
      </c>
      <c r="S74">
        <v>2364.3000000000002</v>
      </c>
      <c r="T74">
        <v>-4.2996699999999999</v>
      </c>
      <c r="U74">
        <v>53.802900000000001</v>
      </c>
      <c r="V74">
        <v>141.804</v>
      </c>
      <c r="W74" s="3">
        <f t="shared" si="15"/>
        <v>0.98439900573327177</v>
      </c>
    </row>
    <row r="75" spans="3:23" x14ac:dyDescent="0.3">
      <c r="C75">
        <v>12</v>
      </c>
      <c r="D75">
        <v>0</v>
      </c>
      <c r="E75">
        <v>280.73700000000002</v>
      </c>
      <c r="F75">
        <v>-2.1207799999999999</v>
      </c>
      <c r="G75">
        <v>284.17</v>
      </c>
      <c r="H75">
        <v>-121.447</v>
      </c>
      <c r="I75">
        <v>277.88099999999997</v>
      </c>
      <c r="J75">
        <v>117.96599999999999</v>
      </c>
      <c r="K75" s="7">
        <f t="shared" si="11"/>
        <v>1.0130521073903003</v>
      </c>
      <c r="L75" s="7">
        <f t="shared" si="12"/>
        <v>1.0254402424942264</v>
      </c>
      <c r="M75" s="7">
        <f t="shared" si="13"/>
        <v>1.0027461027713624</v>
      </c>
      <c r="N75" s="3">
        <f t="shared" si="14"/>
        <v>1.0137461508852963</v>
      </c>
      <c r="Q75">
        <v>12</v>
      </c>
      <c r="R75">
        <v>0</v>
      </c>
      <c r="S75">
        <v>2353.0700000000002</v>
      </c>
      <c r="T75">
        <v>-4.5737800000000002</v>
      </c>
      <c r="U75">
        <v>56.697000000000003</v>
      </c>
      <c r="V75">
        <v>141.53</v>
      </c>
      <c r="W75" s="3">
        <f t="shared" si="15"/>
        <v>0.97972328740886938</v>
      </c>
    </row>
    <row r="76" spans="3:23" x14ac:dyDescent="0.3">
      <c r="C76">
        <v>13</v>
      </c>
      <c r="D76">
        <v>0</v>
      </c>
      <c r="E76">
        <v>281.36700000000002</v>
      </c>
      <c r="F76">
        <v>-2.0024500000000001</v>
      </c>
      <c r="G76">
        <v>284.346</v>
      </c>
      <c r="H76">
        <v>-121.377</v>
      </c>
      <c r="I76">
        <v>278.81700000000001</v>
      </c>
      <c r="J76">
        <v>118.06</v>
      </c>
      <c r="K76" s="7">
        <f t="shared" si="11"/>
        <v>1.0153254907621247</v>
      </c>
      <c r="L76" s="7">
        <f t="shared" si="12"/>
        <v>1.0260753464203234</v>
      </c>
      <c r="M76" s="7">
        <f t="shared" si="13"/>
        <v>1.0061237009237876</v>
      </c>
      <c r="N76" s="3">
        <f t="shared" si="14"/>
        <v>1.0158415127020786</v>
      </c>
      <c r="Q76">
        <v>13</v>
      </c>
      <c r="R76">
        <v>0</v>
      </c>
      <c r="S76">
        <v>2364.1999999999998</v>
      </c>
      <c r="T76">
        <v>-4.3023800000000003</v>
      </c>
      <c r="U76">
        <v>53.8005</v>
      </c>
      <c r="V76">
        <v>141.80099999999999</v>
      </c>
      <c r="W76" s="3">
        <f t="shared" si="15"/>
        <v>0.9843573697731256</v>
      </c>
    </row>
    <row r="77" spans="3:23" x14ac:dyDescent="0.3">
      <c r="C77">
        <v>14</v>
      </c>
      <c r="D77">
        <v>0</v>
      </c>
      <c r="E77">
        <v>281.99099999999999</v>
      </c>
      <c r="F77">
        <v>-1.8845700000000001</v>
      </c>
      <c r="G77">
        <v>284.52199999999999</v>
      </c>
      <c r="H77">
        <v>-121.307</v>
      </c>
      <c r="I77">
        <v>279.745</v>
      </c>
      <c r="J77">
        <v>118.154</v>
      </c>
      <c r="K77" s="7">
        <f t="shared" si="11"/>
        <v>1.0175772228637412</v>
      </c>
      <c r="L77" s="7">
        <f t="shared" si="12"/>
        <v>1.0267104503464202</v>
      </c>
      <c r="M77" s="7">
        <f t="shared" si="13"/>
        <v>1.0094724307159353</v>
      </c>
      <c r="N77" s="3">
        <f t="shared" si="14"/>
        <v>1.0179200346420323</v>
      </c>
      <c r="Q77">
        <v>14</v>
      </c>
      <c r="R77">
        <v>0</v>
      </c>
      <c r="S77">
        <v>2375.2399999999998</v>
      </c>
      <c r="T77">
        <v>-4.0333100000000002</v>
      </c>
      <c r="U77">
        <v>50.872300000000003</v>
      </c>
      <c r="V77">
        <v>142.071</v>
      </c>
      <c r="W77" s="3">
        <f t="shared" si="15"/>
        <v>0.9889539797732505</v>
      </c>
    </row>
    <row r="78" spans="3:23" x14ac:dyDescent="0.3">
      <c r="C78">
        <v>15</v>
      </c>
      <c r="D78">
        <v>0</v>
      </c>
      <c r="E78">
        <v>281.93299999999999</v>
      </c>
      <c r="F78">
        <v>-1.8956900000000001</v>
      </c>
      <c r="G78">
        <v>284.46899999999999</v>
      </c>
      <c r="H78">
        <v>-121.318</v>
      </c>
      <c r="I78">
        <v>279.68599999999998</v>
      </c>
      <c r="J78">
        <v>118.142</v>
      </c>
      <c r="K78" s="7">
        <f t="shared" si="11"/>
        <v>1.017367927251732</v>
      </c>
      <c r="L78" s="7">
        <f t="shared" si="12"/>
        <v>1.0265191974595842</v>
      </c>
      <c r="M78" s="7">
        <f t="shared" si="13"/>
        <v>1.0092595265588913</v>
      </c>
      <c r="N78" s="3">
        <f t="shared" si="14"/>
        <v>1.0177155504234026</v>
      </c>
      <c r="Q78">
        <v>15</v>
      </c>
      <c r="R78">
        <v>0</v>
      </c>
      <c r="S78">
        <v>2375.14</v>
      </c>
      <c r="T78">
        <v>-4.0359400000000001</v>
      </c>
      <c r="U78">
        <v>50.87</v>
      </c>
      <c r="V78">
        <v>142.06800000000001</v>
      </c>
      <c r="W78" s="3">
        <f t="shared" si="15"/>
        <v>0.98891234381310444</v>
      </c>
    </row>
    <row r="79" spans="3:23" x14ac:dyDescent="0.3">
      <c r="C79">
        <v>16</v>
      </c>
      <c r="D79">
        <v>0</v>
      </c>
      <c r="E79">
        <v>281.13499999999999</v>
      </c>
      <c r="F79">
        <v>-2.04725</v>
      </c>
      <c r="G79">
        <v>284.13299999999998</v>
      </c>
      <c r="H79">
        <v>-121.423</v>
      </c>
      <c r="I79">
        <v>278.57799999999997</v>
      </c>
      <c r="J79">
        <v>118.01300000000001</v>
      </c>
      <c r="K79" s="7">
        <f t="shared" si="11"/>
        <v>1.0144883083140877</v>
      </c>
      <c r="L79" s="7">
        <f t="shared" si="12"/>
        <v>1.0253067263279445</v>
      </c>
      <c r="M79" s="7">
        <f t="shared" si="13"/>
        <v>1.0052612586605081</v>
      </c>
      <c r="N79" s="3">
        <f t="shared" si="14"/>
        <v>1.0150187644341802</v>
      </c>
      <c r="Q79">
        <v>16</v>
      </c>
      <c r="R79">
        <v>0</v>
      </c>
      <c r="S79">
        <v>2363.77</v>
      </c>
      <c r="T79">
        <v>-4.3132299999999999</v>
      </c>
      <c r="U79">
        <v>53.790700000000001</v>
      </c>
      <c r="V79">
        <v>141.791</v>
      </c>
      <c r="W79" s="3">
        <f t="shared" si="15"/>
        <v>0.9841783351444976</v>
      </c>
    </row>
    <row r="80" spans="3:23" x14ac:dyDescent="0.3">
      <c r="C80">
        <v>17</v>
      </c>
      <c r="D80">
        <v>0</v>
      </c>
      <c r="E80">
        <v>280.27</v>
      </c>
      <c r="F80">
        <v>-2.2109899999999998</v>
      </c>
      <c r="G80">
        <v>283.74200000000002</v>
      </c>
      <c r="H80">
        <v>-121.54</v>
      </c>
      <c r="I80">
        <v>277.39800000000002</v>
      </c>
      <c r="J80">
        <v>117.872</v>
      </c>
      <c r="K80" s="7">
        <f t="shared" si="11"/>
        <v>1.0113669168591224</v>
      </c>
      <c r="L80" s="7">
        <f t="shared" si="12"/>
        <v>1.0238957852193995</v>
      </c>
      <c r="M80" s="7">
        <f t="shared" si="13"/>
        <v>1.0010031755196305</v>
      </c>
      <c r="N80" s="3">
        <f t="shared" si="14"/>
        <v>1.0120886258660509</v>
      </c>
      <c r="Q80">
        <v>17</v>
      </c>
      <c r="R80">
        <v>0</v>
      </c>
      <c r="S80">
        <v>2352.21</v>
      </c>
      <c r="T80">
        <v>-4.5959099999999999</v>
      </c>
      <c r="U80">
        <v>56.676299999999998</v>
      </c>
      <c r="V80">
        <v>141.50800000000001</v>
      </c>
      <c r="W80" s="3">
        <f t="shared" si="15"/>
        <v>0.97936521815161326</v>
      </c>
    </row>
    <row r="81" spans="3:23" x14ac:dyDescent="0.3">
      <c r="C81">
        <v>18</v>
      </c>
      <c r="D81">
        <v>0</v>
      </c>
      <c r="E81">
        <v>281.13299999999998</v>
      </c>
      <c r="F81">
        <v>-2.3574799999999998</v>
      </c>
      <c r="G81">
        <v>283.26900000000001</v>
      </c>
      <c r="H81">
        <v>-121.669</v>
      </c>
      <c r="I81">
        <v>277.99400000000003</v>
      </c>
      <c r="J81">
        <v>117.733</v>
      </c>
      <c r="K81" s="7">
        <f t="shared" si="11"/>
        <v>1.0144810912240183</v>
      </c>
      <c r="L81" s="7">
        <f t="shared" si="12"/>
        <v>1.0221889434180138</v>
      </c>
      <c r="M81" s="7">
        <f t="shared" si="13"/>
        <v>1.0031538683602772</v>
      </c>
      <c r="N81" s="3">
        <f t="shared" si="14"/>
        <v>1.0132746343341033</v>
      </c>
      <c r="Q81">
        <v>18</v>
      </c>
      <c r="R81">
        <v>0</v>
      </c>
      <c r="S81">
        <v>2356.27</v>
      </c>
      <c r="T81">
        <v>-4.8243600000000004</v>
      </c>
      <c r="U81">
        <v>59.9283</v>
      </c>
      <c r="V81">
        <v>141.279</v>
      </c>
      <c r="W81" s="3">
        <f t="shared" si="15"/>
        <v>0.98105563813354313</v>
      </c>
    </row>
    <row r="82" spans="3:23" x14ac:dyDescent="0.3">
      <c r="C82" s="12">
        <v>19</v>
      </c>
      <c r="D82" s="12">
        <v>0</v>
      </c>
      <c r="E82" s="12">
        <v>280.31299999999999</v>
      </c>
      <c r="F82" s="12">
        <v>-2.5152800000000002</v>
      </c>
      <c r="G82" s="12">
        <v>284.73700000000002</v>
      </c>
      <c r="H82" s="12">
        <v>-121.758</v>
      </c>
      <c r="I82" s="12">
        <v>276.84399999999999</v>
      </c>
      <c r="J82" s="12">
        <v>117.60899999999999</v>
      </c>
      <c r="K82" s="13">
        <f t="shared" si="11"/>
        <v>1.0115220842956119</v>
      </c>
      <c r="L82" s="13">
        <f t="shared" si="12"/>
        <v>1.0274862875288684</v>
      </c>
      <c r="M82" s="13">
        <f t="shared" si="13"/>
        <v>0.99900404157043876</v>
      </c>
      <c r="N82" s="13">
        <f t="shared" si="14"/>
        <v>1.012670804464973</v>
      </c>
      <c r="Q82" s="12">
        <v>19</v>
      </c>
      <c r="R82" s="12">
        <v>0</v>
      </c>
      <c r="S82" s="12">
        <v>2344.6799999999998</v>
      </c>
      <c r="T82" s="12">
        <v>-5.11348</v>
      </c>
      <c r="U82" s="12">
        <v>62.772199999999998</v>
      </c>
      <c r="V82" s="12">
        <v>140.99</v>
      </c>
      <c r="W82" s="13">
        <f t="shared" si="15"/>
        <v>0.97623003035261491</v>
      </c>
    </row>
    <row r="83" spans="3:23" x14ac:dyDescent="0.3">
      <c r="C83">
        <v>20</v>
      </c>
      <c r="D83">
        <v>0</v>
      </c>
      <c r="E83">
        <v>281.59500000000003</v>
      </c>
      <c r="F83">
        <v>-2.2778200000000002</v>
      </c>
      <c r="G83">
        <v>285.09100000000001</v>
      </c>
      <c r="H83">
        <v>-121.61799999999999</v>
      </c>
      <c r="I83">
        <v>278.74299999999999</v>
      </c>
      <c r="J83">
        <v>117.797</v>
      </c>
      <c r="K83" s="7">
        <f t="shared" si="11"/>
        <v>1.0161482390300232</v>
      </c>
      <c r="L83" s="7">
        <f t="shared" si="12"/>
        <v>1.0287637124711317</v>
      </c>
      <c r="M83" s="7">
        <f t="shared" si="13"/>
        <v>1.005856668591224</v>
      </c>
      <c r="N83" s="3">
        <f t="shared" si="14"/>
        <v>1.0169228733641262</v>
      </c>
      <c r="Q83">
        <v>20</v>
      </c>
      <c r="R83">
        <v>0</v>
      </c>
      <c r="S83">
        <v>2367.13</v>
      </c>
      <c r="T83">
        <v>-4.5685000000000002</v>
      </c>
      <c r="U83">
        <v>57.036000000000001</v>
      </c>
      <c r="V83">
        <v>141.535</v>
      </c>
      <c r="W83" s="3">
        <f t="shared" si="15"/>
        <v>0.98557730340540528</v>
      </c>
    </row>
    <row r="84" spans="3:23" x14ac:dyDescent="0.3">
      <c r="C84">
        <v>21</v>
      </c>
      <c r="D84">
        <v>0</v>
      </c>
      <c r="E84">
        <v>282.964</v>
      </c>
      <c r="F84">
        <v>-2.0202100000000001</v>
      </c>
      <c r="G84">
        <v>285.54700000000003</v>
      </c>
      <c r="H84">
        <v>-121.456</v>
      </c>
      <c r="I84">
        <v>280.72699999999998</v>
      </c>
      <c r="J84">
        <v>118.008</v>
      </c>
      <c r="K84" s="7">
        <f t="shared" si="11"/>
        <v>1.021088337182448</v>
      </c>
      <c r="L84" s="7">
        <f t="shared" si="12"/>
        <v>1.0304092090069286</v>
      </c>
      <c r="M84" s="7">
        <f t="shared" si="13"/>
        <v>1.0130160219399538</v>
      </c>
      <c r="N84" s="3">
        <f t="shared" si="14"/>
        <v>1.0215045227097768</v>
      </c>
      <c r="Q84">
        <v>21</v>
      </c>
      <c r="R84">
        <v>0</v>
      </c>
      <c r="S84">
        <v>2389.4499999999998</v>
      </c>
      <c r="T84">
        <v>-4.0279600000000002</v>
      </c>
      <c r="U84">
        <v>51.176600000000001</v>
      </c>
      <c r="V84">
        <v>142.07599999999999</v>
      </c>
      <c r="W84" s="3">
        <f t="shared" si="15"/>
        <v>0.99487044971000549</v>
      </c>
    </row>
    <row r="85" spans="3:23" x14ac:dyDescent="0.3">
      <c r="C85">
        <v>22</v>
      </c>
      <c r="D85">
        <v>0</v>
      </c>
      <c r="E85">
        <v>282.63799999999998</v>
      </c>
      <c r="F85">
        <v>-1.7649300000000001</v>
      </c>
      <c r="G85">
        <v>286.13</v>
      </c>
      <c r="H85">
        <v>-121.271</v>
      </c>
      <c r="I85">
        <v>280.97500000000002</v>
      </c>
      <c r="J85">
        <v>118.23</v>
      </c>
      <c r="K85" s="7">
        <f t="shared" si="11"/>
        <v>1.0199119515011545</v>
      </c>
      <c r="L85" s="7">
        <f t="shared" si="12"/>
        <v>1.0325129907621247</v>
      </c>
      <c r="M85" s="7">
        <f t="shared" si="13"/>
        <v>1.0139109411085452</v>
      </c>
      <c r="N85" s="3">
        <f t="shared" si="14"/>
        <v>1.0221119611239413</v>
      </c>
      <c r="Q85">
        <v>22</v>
      </c>
      <c r="R85">
        <v>0</v>
      </c>
      <c r="S85">
        <v>2395.9899999999998</v>
      </c>
      <c r="T85">
        <v>-3.5345</v>
      </c>
      <c r="U85">
        <v>44.902099999999997</v>
      </c>
      <c r="V85">
        <v>142.56899999999999</v>
      </c>
      <c r="W85" s="3">
        <f t="shared" si="15"/>
        <v>0.99759344150355767</v>
      </c>
    </row>
    <row r="86" spans="3:23" x14ac:dyDescent="0.3">
      <c r="C86">
        <v>23</v>
      </c>
      <c r="D86">
        <v>0</v>
      </c>
      <c r="E86">
        <v>282.29700000000003</v>
      </c>
      <c r="F86">
        <v>-1.5023200000000001</v>
      </c>
      <c r="G86">
        <v>284.92</v>
      </c>
      <c r="H86">
        <v>-121.09699999999999</v>
      </c>
      <c r="I86">
        <v>281.214</v>
      </c>
      <c r="J86">
        <v>118.45</v>
      </c>
      <c r="K86" s="7">
        <f t="shared" si="11"/>
        <v>1.0186814376443418</v>
      </c>
      <c r="L86" s="7">
        <f t="shared" si="12"/>
        <v>1.028146651270208</v>
      </c>
      <c r="M86" s="7">
        <f t="shared" si="13"/>
        <v>1.0147733833718244</v>
      </c>
      <c r="N86" s="3">
        <f t="shared" si="14"/>
        <v>1.0205338240954582</v>
      </c>
      <c r="Q86">
        <v>23</v>
      </c>
      <c r="R86">
        <v>0</v>
      </c>
      <c r="S86">
        <v>2402.39</v>
      </c>
      <c r="T86">
        <v>-3.0327999999999999</v>
      </c>
      <c r="U86">
        <v>38.590299999999999</v>
      </c>
      <c r="V86">
        <v>143.071</v>
      </c>
      <c r="W86" s="3">
        <f t="shared" si="15"/>
        <v>1.0002581429529056</v>
      </c>
    </row>
    <row r="87" spans="3:23" x14ac:dyDescent="0.3">
      <c r="C87">
        <v>24</v>
      </c>
      <c r="D87">
        <v>0</v>
      </c>
      <c r="E87">
        <v>282.52300000000002</v>
      </c>
      <c r="F87">
        <v>-1.1190800000000001</v>
      </c>
      <c r="G87">
        <v>283.88499999999999</v>
      </c>
      <c r="H87">
        <v>-120.851</v>
      </c>
      <c r="I87">
        <v>282.31799999999998</v>
      </c>
      <c r="J87">
        <v>118.768</v>
      </c>
      <c r="K87" s="7">
        <f t="shared" si="11"/>
        <v>1.0194969688221709</v>
      </c>
      <c r="L87" s="7">
        <f t="shared" si="12"/>
        <v>1.0244118071593533</v>
      </c>
      <c r="M87" s="7">
        <f t="shared" si="13"/>
        <v>1.0187572170900692</v>
      </c>
      <c r="N87" s="3">
        <f t="shared" si="14"/>
        <v>1.0208886643571979</v>
      </c>
      <c r="Q87">
        <v>24</v>
      </c>
      <c r="R87">
        <v>0</v>
      </c>
      <c r="S87">
        <v>2419.1799999999998</v>
      </c>
      <c r="T87">
        <v>-2.26877</v>
      </c>
      <c r="U87">
        <v>29.145</v>
      </c>
      <c r="V87">
        <v>143.83500000000001</v>
      </c>
      <c r="W87" s="3">
        <f t="shared" si="15"/>
        <v>1.0072488206614287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1B83-EE84-4C08-A710-5E58C0AB7363}">
  <dimension ref="U34:W34"/>
  <sheetViews>
    <sheetView topLeftCell="A10" zoomScale="115" zoomScaleNormal="115" workbookViewId="0">
      <selection activeCell="Y21" sqref="Y21"/>
    </sheetView>
  </sheetViews>
  <sheetFormatPr defaultRowHeight="14.4" x14ac:dyDescent="0.3"/>
  <sheetData>
    <row r="34" spans="21:23" x14ac:dyDescent="0.3">
      <c r="U34" t="s">
        <v>32</v>
      </c>
      <c r="V34" t="s">
        <v>32</v>
      </c>
      <c r="W34" t="s">
        <v>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B8E6-3228-494E-A29E-46604D8D85F2}">
  <dimension ref="A2:J112"/>
  <sheetViews>
    <sheetView zoomScale="115" zoomScaleNormal="115" workbookViewId="0">
      <selection activeCell="Y9" sqref="Y9"/>
    </sheetView>
  </sheetViews>
  <sheetFormatPr defaultRowHeight="14.4" x14ac:dyDescent="0.3"/>
  <sheetData>
    <row r="2" spans="1:10" x14ac:dyDescent="0.3">
      <c r="C2" s="9" t="s">
        <v>33</v>
      </c>
      <c r="D2" s="9"/>
      <c r="E2" s="9"/>
      <c r="F2" s="9"/>
      <c r="G2" s="9"/>
      <c r="H2" s="9"/>
      <c r="I2" s="9"/>
      <c r="J2" s="9"/>
    </row>
    <row r="3" spans="1:10" x14ac:dyDescent="0.3">
      <c r="C3" s="9" t="s">
        <v>34</v>
      </c>
      <c r="D3" s="9"/>
      <c r="E3" s="9"/>
      <c r="F3" s="9"/>
      <c r="G3" s="9"/>
      <c r="H3" s="9"/>
      <c r="I3" s="9"/>
      <c r="J3" s="9"/>
    </row>
    <row r="4" spans="1:10" x14ac:dyDescent="0.3">
      <c r="C4" s="9" t="s">
        <v>35</v>
      </c>
      <c r="D4" s="9"/>
      <c r="E4" s="9"/>
      <c r="F4" s="9"/>
      <c r="G4" s="9"/>
      <c r="H4" s="9"/>
      <c r="I4" s="9"/>
      <c r="J4" s="9"/>
    </row>
    <row r="6" spans="1:10" x14ac:dyDescent="0.3">
      <c r="A6" s="8">
        <v>0.5</v>
      </c>
      <c r="C6" s="1" t="s">
        <v>0</v>
      </c>
      <c r="D6" s="1" t="s">
        <v>1</v>
      </c>
      <c r="E6" s="1" t="s">
        <v>9</v>
      </c>
      <c r="F6" s="1" t="s">
        <v>10</v>
      </c>
      <c r="G6" s="1" t="s">
        <v>11</v>
      </c>
      <c r="H6" s="1" t="s">
        <v>12</v>
      </c>
      <c r="I6" s="3" t="s">
        <v>21</v>
      </c>
    </row>
    <row r="7" spans="1:10" x14ac:dyDescent="0.3">
      <c r="C7">
        <v>1</v>
      </c>
      <c r="D7">
        <v>0</v>
      </c>
      <c r="E7">
        <v>2446.94</v>
      </c>
      <c r="F7">
        <v>-5.2402500000000001E-3</v>
      </c>
      <c r="G7">
        <v>0</v>
      </c>
      <c r="H7">
        <v>0</v>
      </c>
      <c r="I7" s="3">
        <f>E7/2401.77</f>
        <v>1.0188069631979748</v>
      </c>
    </row>
    <row r="8" spans="1:10" x14ac:dyDescent="0.3">
      <c r="C8">
        <v>2</v>
      </c>
      <c r="D8">
        <v>0</v>
      </c>
      <c r="E8">
        <v>2446.9699999999998</v>
      </c>
      <c r="F8">
        <v>-4.7154099999999997E-3</v>
      </c>
      <c r="G8">
        <v>0</v>
      </c>
      <c r="H8">
        <v>0</v>
      </c>
      <c r="I8" s="3">
        <f t="shared" ref="I8:I30" si="0">E8/2401.77</f>
        <v>1.0188194539860185</v>
      </c>
    </row>
    <row r="9" spans="1:10" x14ac:dyDescent="0.3">
      <c r="C9">
        <v>3</v>
      </c>
      <c r="D9">
        <v>0</v>
      </c>
      <c r="E9">
        <v>2447.0100000000002</v>
      </c>
      <c r="F9">
        <v>-4.1871199999999999E-3</v>
      </c>
      <c r="G9">
        <v>0</v>
      </c>
      <c r="H9">
        <v>0</v>
      </c>
      <c r="I9" s="3">
        <f t="shared" si="0"/>
        <v>1.0188361083700772</v>
      </c>
    </row>
    <row r="10" spans="1:10" x14ac:dyDescent="0.3">
      <c r="C10">
        <v>4</v>
      </c>
      <c r="D10">
        <v>0</v>
      </c>
      <c r="E10">
        <v>2447.0100000000002</v>
      </c>
      <c r="F10">
        <v>-4.1871E-3</v>
      </c>
      <c r="G10">
        <v>0</v>
      </c>
      <c r="H10">
        <v>0</v>
      </c>
      <c r="I10" s="3">
        <f t="shared" si="0"/>
        <v>1.0188361083700772</v>
      </c>
    </row>
    <row r="11" spans="1:10" x14ac:dyDescent="0.3">
      <c r="C11">
        <v>5</v>
      </c>
      <c r="D11">
        <v>0</v>
      </c>
      <c r="E11">
        <v>2446.9699999999998</v>
      </c>
      <c r="F11">
        <v>-4.6973800000000001E-3</v>
      </c>
      <c r="G11">
        <v>0</v>
      </c>
      <c r="H11">
        <v>0</v>
      </c>
      <c r="I11" s="3">
        <f t="shared" si="0"/>
        <v>1.0188194539860185</v>
      </c>
    </row>
    <row r="12" spans="1:10" x14ac:dyDescent="0.3">
      <c r="C12">
        <v>6</v>
      </c>
      <c r="D12">
        <v>0</v>
      </c>
      <c r="E12">
        <v>2446.9</v>
      </c>
      <c r="F12">
        <v>-5.7301499999999998E-3</v>
      </c>
      <c r="G12">
        <v>0</v>
      </c>
      <c r="H12">
        <v>0</v>
      </c>
      <c r="I12" s="3">
        <f t="shared" si="0"/>
        <v>1.0187903088139165</v>
      </c>
    </row>
    <row r="13" spans="1:10" x14ac:dyDescent="0.3">
      <c r="C13">
        <v>7</v>
      </c>
      <c r="D13">
        <v>0</v>
      </c>
      <c r="E13">
        <v>2461.84</v>
      </c>
      <c r="F13">
        <v>-6.7688000000000002E-3</v>
      </c>
      <c r="G13">
        <v>0</v>
      </c>
      <c r="H13">
        <v>0</v>
      </c>
      <c r="I13" s="3">
        <f t="shared" si="0"/>
        <v>1.0250107212597377</v>
      </c>
    </row>
    <row r="14" spans="1:10" x14ac:dyDescent="0.3">
      <c r="C14">
        <v>8</v>
      </c>
      <c r="D14">
        <v>0</v>
      </c>
      <c r="E14">
        <v>2476.73</v>
      </c>
      <c r="F14">
        <v>-8.2817099999999994E-3</v>
      </c>
      <c r="G14">
        <v>0</v>
      </c>
      <c r="H14">
        <v>0</v>
      </c>
      <c r="I14" s="3">
        <f t="shared" si="0"/>
        <v>1.0312103157254857</v>
      </c>
    </row>
    <row r="15" spans="1:10" x14ac:dyDescent="0.3">
      <c r="C15">
        <v>9</v>
      </c>
      <c r="D15">
        <v>0</v>
      </c>
      <c r="E15">
        <v>2491.66</v>
      </c>
      <c r="F15">
        <v>-9.2591300000000008E-3</v>
      </c>
      <c r="G15">
        <v>0</v>
      </c>
      <c r="H15">
        <v>0</v>
      </c>
      <c r="I15" s="3">
        <f t="shared" si="0"/>
        <v>1.0374265645752923</v>
      </c>
    </row>
    <row r="16" spans="1:10" x14ac:dyDescent="0.3">
      <c r="C16">
        <v>10</v>
      </c>
      <c r="D16">
        <v>0</v>
      </c>
      <c r="E16">
        <v>2491.62</v>
      </c>
      <c r="F16">
        <v>-9.7160800000000002E-3</v>
      </c>
      <c r="G16">
        <v>0</v>
      </c>
      <c r="H16">
        <v>0</v>
      </c>
      <c r="I16" s="3">
        <f t="shared" si="0"/>
        <v>1.037409910191234</v>
      </c>
    </row>
    <row r="17" spans="3:9" x14ac:dyDescent="0.3">
      <c r="C17">
        <v>11</v>
      </c>
      <c r="D17">
        <v>0</v>
      </c>
      <c r="E17">
        <v>2506.59</v>
      </c>
      <c r="F17">
        <v>-1.0219799999999999E-2</v>
      </c>
      <c r="G17">
        <v>0</v>
      </c>
      <c r="H17">
        <v>0</v>
      </c>
      <c r="I17" s="3">
        <f t="shared" si="0"/>
        <v>1.043642813425099</v>
      </c>
    </row>
    <row r="18" spans="3:9" x14ac:dyDescent="0.3">
      <c r="C18">
        <v>12</v>
      </c>
      <c r="D18">
        <v>0</v>
      </c>
      <c r="E18">
        <v>2506.5500000000002</v>
      </c>
      <c r="F18">
        <v>-1.0704999999999999E-2</v>
      </c>
      <c r="G18">
        <v>0</v>
      </c>
      <c r="H18">
        <v>0</v>
      </c>
      <c r="I18" s="3">
        <f t="shared" si="0"/>
        <v>1.0436261590410407</v>
      </c>
    </row>
    <row r="19" spans="3:9" x14ac:dyDescent="0.3">
      <c r="C19">
        <v>13</v>
      </c>
      <c r="D19">
        <v>0</v>
      </c>
      <c r="E19">
        <v>2506.59</v>
      </c>
      <c r="F19">
        <v>-1.02375E-2</v>
      </c>
      <c r="G19">
        <v>0</v>
      </c>
      <c r="H19">
        <v>0</v>
      </c>
      <c r="I19" s="3">
        <f t="shared" si="0"/>
        <v>1.043642813425099</v>
      </c>
    </row>
    <row r="20" spans="3:9" x14ac:dyDescent="0.3">
      <c r="C20">
        <v>14</v>
      </c>
      <c r="D20">
        <v>0</v>
      </c>
      <c r="E20">
        <v>2506.63</v>
      </c>
      <c r="F20">
        <v>-9.7657300000000002E-3</v>
      </c>
      <c r="G20">
        <v>0</v>
      </c>
      <c r="H20">
        <v>0</v>
      </c>
      <c r="I20" s="3">
        <f t="shared" si="0"/>
        <v>1.0436594678091575</v>
      </c>
    </row>
    <row r="21" spans="3:9" x14ac:dyDescent="0.3">
      <c r="C21">
        <v>15</v>
      </c>
      <c r="D21">
        <v>0</v>
      </c>
      <c r="E21">
        <v>2506.63</v>
      </c>
      <c r="F21">
        <v>-9.7833999999999994E-3</v>
      </c>
      <c r="G21">
        <v>0</v>
      </c>
      <c r="H21">
        <v>0</v>
      </c>
      <c r="I21" s="3">
        <f t="shared" si="0"/>
        <v>1.0436594678091575</v>
      </c>
    </row>
    <row r="22" spans="3:9" x14ac:dyDescent="0.3">
      <c r="C22">
        <v>16</v>
      </c>
      <c r="D22">
        <v>0</v>
      </c>
      <c r="E22">
        <v>2506.59</v>
      </c>
      <c r="F22">
        <v>-1.03082E-2</v>
      </c>
      <c r="G22">
        <v>0</v>
      </c>
      <c r="H22">
        <v>0</v>
      </c>
      <c r="I22" s="3">
        <f t="shared" si="0"/>
        <v>1.043642813425099</v>
      </c>
    </row>
    <row r="23" spans="3:9" x14ac:dyDescent="0.3">
      <c r="C23">
        <v>17</v>
      </c>
      <c r="D23">
        <v>0</v>
      </c>
      <c r="E23">
        <v>2506.54</v>
      </c>
      <c r="F23">
        <v>-1.08463E-2</v>
      </c>
      <c r="G23">
        <v>0</v>
      </c>
      <c r="H23">
        <v>0</v>
      </c>
      <c r="I23" s="3">
        <f t="shared" si="0"/>
        <v>1.0436219954450259</v>
      </c>
    </row>
    <row r="24" spans="3:9" x14ac:dyDescent="0.3">
      <c r="C24">
        <v>18</v>
      </c>
      <c r="D24">
        <v>0</v>
      </c>
      <c r="E24">
        <v>2521.5</v>
      </c>
      <c r="F24">
        <v>-1.14375E-2</v>
      </c>
      <c r="G24">
        <v>0</v>
      </c>
      <c r="H24">
        <v>0</v>
      </c>
      <c r="I24" s="3">
        <f t="shared" si="0"/>
        <v>1.0498507350828763</v>
      </c>
    </row>
    <row r="25" spans="3:9" x14ac:dyDescent="0.3">
      <c r="C25">
        <v>19</v>
      </c>
      <c r="D25">
        <v>0</v>
      </c>
      <c r="E25">
        <v>2521.46</v>
      </c>
      <c r="F25">
        <v>-1.19451E-2</v>
      </c>
      <c r="G25">
        <v>0</v>
      </c>
      <c r="H25">
        <v>0</v>
      </c>
      <c r="I25" s="3">
        <f t="shared" si="0"/>
        <v>1.049834080698818</v>
      </c>
    </row>
    <row r="26" spans="3:9" x14ac:dyDescent="0.3">
      <c r="C26">
        <v>20</v>
      </c>
      <c r="D26">
        <v>0</v>
      </c>
      <c r="E26">
        <v>2521.54</v>
      </c>
      <c r="F26">
        <v>-1.1021599999999999E-2</v>
      </c>
      <c r="G26">
        <v>0</v>
      </c>
      <c r="H26">
        <v>0</v>
      </c>
      <c r="I26" s="3">
        <f t="shared" si="0"/>
        <v>1.0498673894669348</v>
      </c>
    </row>
    <row r="27" spans="3:9" x14ac:dyDescent="0.3">
      <c r="C27">
        <v>21</v>
      </c>
      <c r="D27">
        <v>0</v>
      </c>
      <c r="E27">
        <v>2521.63</v>
      </c>
      <c r="F27">
        <v>-1.0045800000000001E-2</v>
      </c>
      <c r="G27">
        <v>0</v>
      </c>
      <c r="H27">
        <v>0</v>
      </c>
      <c r="I27" s="3">
        <f t="shared" si="0"/>
        <v>1.0499048618310662</v>
      </c>
    </row>
    <row r="28" spans="3:9" x14ac:dyDescent="0.3">
      <c r="C28">
        <v>22</v>
      </c>
      <c r="D28">
        <v>0</v>
      </c>
      <c r="E28">
        <v>2506.71</v>
      </c>
      <c r="F28">
        <v>-8.9827099999999997E-3</v>
      </c>
      <c r="G28">
        <v>0</v>
      </c>
      <c r="H28">
        <v>0</v>
      </c>
      <c r="I28" s="3">
        <f t="shared" si="0"/>
        <v>1.0436927765772743</v>
      </c>
    </row>
    <row r="29" spans="3:9" x14ac:dyDescent="0.3">
      <c r="C29">
        <v>23</v>
      </c>
      <c r="D29">
        <v>0</v>
      </c>
      <c r="E29">
        <v>2491.7800000000002</v>
      </c>
      <c r="F29">
        <v>-7.9125700000000007E-3</v>
      </c>
      <c r="G29">
        <v>0</v>
      </c>
      <c r="H29">
        <v>0</v>
      </c>
      <c r="I29" s="3">
        <f t="shared" si="0"/>
        <v>1.0374765277274678</v>
      </c>
    </row>
    <row r="30" spans="3:9" x14ac:dyDescent="0.3">
      <c r="C30">
        <v>24</v>
      </c>
      <c r="D30">
        <v>0</v>
      </c>
      <c r="E30">
        <v>2476.89</v>
      </c>
      <c r="F30">
        <v>-6.3336199999999999E-3</v>
      </c>
      <c r="G30">
        <v>0</v>
      </c>
      <c r="H30">
        <v>0</v>
      </c>
      <c r="I30" s="3">
        <f t="shared" si="0"/>
        <v>1.0312769332617195</v>
      </c>
    </row>
    <row r="31" spans="3:9" x14ac:dyDescent="0.3">
      <c r="I31" s="16">
        <f>MAX(I7:I30)</f>
        <v>1.0499048618310662</v>
      </c>
    </row>
    <row r="33" spans="1:9" x14ac:dyDescent="0.3">
      <c r="A33" s="8">
        <v>0.3</v>
      </c>
      <c r="C33" s="1" t="s">
        <v>0</v>
      </c>
      <c r="D33" s="1" t="s">
        <v>1</v>
      </c>
      <c r="E33" s="1" t="s">
        <v>9</v>
      </c>
      <c r="F33" s="1" t="s">
        <v>10</v>
      </c>
      <c r="G33" s="1" t="s">
        <v>11</v>
      </c>
      <c r="H33" s="1" t="s">
        <v>12</v>
      </c>
      <c r="I33" s="3" t="s">
        <v>21</v>
      </c>
    </row>
    <row r="34" spans="1:9" x14ac:dyDescent="0.3">
      <c r="C34">
        <v>1</v>
      </c>
      <c r="D34">
        <v>0</v>
      </c>
      <c r="E34">
        <v>2446.94</v>
      </c>
      <c r="F34">
        <v>-5.2043200000000001E-3</v>
      </c>
      <c r="G34">
        <v>0</v>
      </c>
      <c r="H34">
        <v>0</v>
      </c>
      <c r="I34" s="3">
        <f>E34/2401.77</f>
        <v>1.0188069631979748</v>
      </c>
    </row>
    <row r="35" spans="1:9" x14ac:dyDescent="0.3">
      <c r="C35">
        <v>2</v>
      </c>
      <c r="D35">
        <v>0</v>
      </c>
      <c r="E35">
        <v>2446.9699999999998</v>
      </c>
      <c r="F35">
        <v>-4.6884199999999996E-3</v>
      </c>
      <c r="G35">
        <v>0</v>
      </c>
      <c r="H35">
        <v>0</v>
      </c>
      <c r="I35" s="3">
        <f t="shared" ref="I35:I57" si="1">E35/2401.77</f>
        <v>1.0188194539860185</v>
      </c>
    </row>
    <row r="36" spans="1:9" x14ac:dyDescent="0.3">
      <c r="C36">
        <v>3</v>
      </c>
      <c r="D36">
        <v>0</v>
      </c>
      <c r="E36">
        <v>2447.0100000000002</v>
      </c>
      <c r="F36">
        <v>-4.1691000000000002E-3</v>
      </c>
      <c r="G36">
        <v>0</v>
      </c>
      <c r="H36">
        <v>0</v>
      </c>
      <c r="I36" s="3">
        <f t="shared" si="1"/>
        <v>1.0188361083700772</v>
      </c>
    </row>
    <row r="37" spans="1:9" x14ac:dyDescent="0.3">
      <c r="C37">
        <v>4</v>
      </c>
      <c r="D37">
        <v>0</v>
      </c>
      <c r="E37">
        <v>2447.0100000000002</v>
      </c>
      <c r="F37">
        <v>-4.1690800000000004E-3</v>
      </c>
      <c r="G37">
        <v>0</v>
      </c>
      <c r="H37">
        <v>0</v>
      </c>
      <c r="I37" s="3">
        <f t="shared" si="1"/>
        <v>1.0188361083700772</v>
      </c>
    </row>
    <row r="38" spans="1:9" x14ac:dyDescent="0.3">
      <c r="C38">
        <v>5</v>
      </c>
      <c r="D38">
        <v>0</v>
      </c>
      <c r="E38">
        <v>2446.98</v>
      </c>
      <c r="F38">
        <v>-4.6793900000000003E-3</v>
      </c>
      <c r="G38">
        <v>0</v>
      </c>
      <c r="H38">
        <v>0</v>
      </c>
      <c r="I38" s="3">
        <f t="shared" si="1"/>
        <v>1.0188236175820333</v>
      </c>
    </row>
    <row r="39" spans="1:9" x14ac:dyDescent="0.3">
      <c r="C39">
        <v>6</v>
      </c>
      <c r="D39">
        <v>0</v>
      </c>
      <c r="E39">
        <v>2446.9</v>
      </c>
      <c r="F39">
        <v>-5.70324E-3</v>
      </c>
      <c r="G39">
        <v>0</v>
      </c>
      <c r="H39">
        <v>0</v>
      </c>
      <c r="I39" s="3">
        <f t="shared" si="1"/>
        <v>1.0187903088139165</v>
      </c>
    </row>
    <row r="40" spans="1:9" x14ac:dyDescent="0.3">
      <c r="C40">
        <v>7</v>
      </c>
      <c r="D40">
        <v>0</v>
      </c>
      <c r="E40">
        <v>2461.84</v>
      </c>
      <c r="F40">
        <v>-6.7330200000000002E-3</v>
      </c>
      <c r="G40">
        <v>0</v>
      </c>
      <c r="H40">
        <v>0</v>
      </c>
      <c r="I40" s="3">
        <f t="shared" si="1"/>
        <v>1.0250107212597377</v>
      </c>
    </row>
    <row r="41" spans="1:9" x14ac:dyDescent="0.3">
      <c r="C41">
        <v>8</v>
      </c>
      <c r="D41">
        <v>0</v>
      </c>
      <c r="E41">
        <v>2476.73</v>
      </c>
      <c r="F41">
        <v>-8.2372000000000001E-3</v>
      </c>
      <c r="G41">
        <v>0</v>
      </c>
      <c r="H41">
        <v>0</v>
      </c>
      <c r="I41" s="3">
        <f t="shared" si="1"/>
        <v>1.0312103157254857</v>
      </c>
    </row>
    <row r="42" spans="1:9" x14ac:dyDescent="0.3">
      <c r="C42">
        <v>9</v>
      </c>
      <c r="D42">
        <v>0</v>
      </c>
      <c r="E42">
        <v>2491.66</v>
      </c>
      <c r="F42">
        <v>-9.22364E-3</v>
      </c>
      <c r="G42">
        <v>0</v>
      </c>
      <c r="H42">
        <v>0</v>
      </c>
      <c r="I42" s="3">
        <f t="shared" si="1"/>
        <v>1.0374265645752923</v>
      </c>
    </row>
    <row r="43" spans="1:9" x14ac:dyDescent="0.3">
      <c r="C43">
        <v>10</v>
      </c>
      <c r="D43">
        <v>0</v>
      </c>
      <c r="E43">
        <v>2491.62</v>
      </c>
      <c r="F43">
        <v>-9.6895100000000001E-3</v>
      </c>
      <c r="G43">
        <v>0</v>
      </c>
      <c r="H43">
        <v>0</v>
      </c>
      <c r="I43" s="3">
        <f t="shared" si="1"/>
        <v>1.037409910191234</v>
      </c>
    </row>
    <row r="44" spans="1:9" x14ac:dyDescent="0.3">
      <c r="C44">
        <v>11</v>
      </c>
      <c r="D44">
        <v>0</v>
      </c>
      <c r="E44">
        <v>2506.59</v>
      </c>
      <c r="F44">
        <v>-1.0193300000000001E-2</v>
      </c>
      <c r="G44">
        <v>0</v>
      </c>
      <c r="H44">
        <v>0</v>
      </c>
      <c r="I44" s="3">
        <f t="shared" si="1"/>
        <v>1.043642813425099</v>
      </c>
    </row>
    <row r="45" spans="1:9" x14ac:dyDescent="0.3">
      <c r="C45">
        <v>12</v>
      </c>
      <c r="D45">
        <v>0</v>
      </c>
      <c r="E45">
        <v>2506.5500000000002</v>
      </c>
      <c r="F45">
        <v>-1.0669700000000001E-2</v>
      </c>
      <c r="G45">
        <v>0</v>
      </c>
      <c r="H45">
        <v>0</v>
      </c>
      <c r="I45" s="3">
        <f t="shared" si="1"/>
        <v>1.0436261590410407</v>
      </c>
    </row>
    <row r="46" spans="1:9" x14ac:dyDescent="0.3">
      <c r="C46">
        <v>13</v>
      </c>
      <c r="D46">
        <v>0</v>
      </c>
      <c r="E46">
        <v>2506.59</v>
      </c>
      <c r="F46">
        <v>-1.02021E-2</v>
      </c>
      <c r="G46">
        <v>0</v>
      </c>
      <c r="H46">
        <v>0</v>
      </c>
      <c r="I46" s="3">
        <f t="shared" si="1"/>
        <v>1.043642813425099</v>
      </c>
    </row>
    <row r="47" spans="1:9" x14ac:dyDescent="0.3">
      <c r="C47">
        <v>14</v>
      </c>
      <c r="D47">
        <v>0</v>
      </c>
      <c r="E47">
        <v>2506.63</v>
      </c>
      <c r="F47">
        <v>-9.7302900000000008E-3</v>
      </c>
      <c r="G47">
        <v>0</v>
      </c>
      <c r="H47">
        <v>0</v>
      </c>
      <c r="I47" s="3">
        <f t="shared" si="1"/>
        <v>1.0436594678091575</v>
      </c>
    </row>
    <row r="48" spans="1:9" x14ac:dyDescent="0.3">
      <c r="C48">
        <v>15</v>
      </c>
      <c r="D48">
        <v>0</v>
      </c>
      <c r="E48">
        <v>2506.63</v>
      </c>
      <c r="F48">
        <v>-9.7391300000000004E-3</v>
      </c>
      <c r="G48">
        <v>0</v>
      </c>
      <c r="H48">
        <v>0</v>
      </c>
      <c r="I48" s="3">
        <f t="shared" si="1"/>
        <v>1.0436594678091575</v>
      </c>
    </row>
    <row r="49" spans="1:9" x14ac:dyDescent="0.3">
      <c r="C49">
        <v>16</v>
      </c>
      <c r="D49">
        <v>0</v>
      </c>
      <c r="E49">
        <v>2506.59</v>
      </c>
      <c r="F49">
        <v>-1.02375E-2</v>
      </c>
      <c r="G49">
        <v>0</v>
      </c>
      <c r="H49">
        <v>0</v>
      </c>
      <c r="I49" s="3">
        <f t="shared" si="1"/>
        <v>1.043642813425099</v>
      </c>
    </row>
    <row r="50" spans="1:9" x14ac:dyDescent="0.3">
      <c r="C50">
        <v>17</v>
      </c>
      <c r="D50">
        <v>0</v>
      </c>
      <c r="E50">
        <v>2506.54</v>
      </c>
      <c r="F50">
        <v>-1.07403E-2</v>
      </c>
      <c r="G50">
        <v>0</v>
      </c>
      <c r="H50">
        <v>0</v>
      </c>
      <c r="I50" s="3">
        <f t="shared" si="1"/>
        <v>1.0436219954450259</v>
      </c>
    </row>
    <row r="51" spans="1:9" x14ac:dyDescent="0.3">
      <c r="C51">
        <v>18</v>
      </c>
      <c r="D51">
        <v>0</v>
      </c>
      <c r="E51">
        <v>2521.5100000000002</v>
      </c>
      <c r="F51">
        <v>-1.12876E-2</v>
      </c>
      <c r="G51">
        <v>0</v>
      </c>
      <c r="H51">
        <v>0</v>
      </c>
      <c r="I51" s="3">
        <f t="shared" si="1"/>
        <v>1.0498548986788911</v>
      </c>
    </row>
    <row r="52" spans="1:9" x14ac:dyDescent="0.3">
      <c r="C52">
        <v>19</v>
      </c>
      <c r="D52">
        <v>0</v>
      </c>
      <c r="E52">
        <v>2521.4699999999998</v>
      </c>
      <c r="F52">
        <v>-1.1769099999999999E-2</v>
      </c>
      <c r="G52">
        <v>0</v>
      </c>
      <c r="H52">
        <v>0</v>
      </c>
      <c r="I52" s="3">
        <f t="shared" si="1"/>
        <v>1.0498382442948324</v>
      </c>
    </row>
    <row r="53" spans="1:9" x14ac:dyDescent="0.3">
      <c r="C53">
        <v>20</v>
      </c>
      <c r="D53">
        <v>0</v>
      </c>
      <c r="E53">
        <v>2521.5500000000002</v>
      </c>
      <c r="F53">
        <v>-1.0844899999999999E-2</v>
      </c>
      <c r="G53">
        <v>0</v>
      </c>
      <c r="H53">
        <v>0</v>
      </c>
      <c r="I53" s="3">
        <f t="shared" si="1"/>
        <v>1.0498715530629494</v>
      </c>
    </row>
    <row r="54" spans="1:9" x14ac:dyDescent="0.3">
      <c r="C54">
        <v>21</v>
      </c>
      <c r="D54">
        <v>0</v>
      </c>
      <c r="E54">
        <v>2521.64</v>
      </c>
      <c r="F54">
        <v>-9.8862499999999992E-3</v>
      </c>
      <c r="G54">
        <v>0</v>
      </c>
      <c r="H54">
        <v>0</v>
      </c>
      <c r="I54" s="3">
        <f t="shared" si="1"/>
        <v>1.0499090254270809</v>
      </c>
    </row>
    <row r="55" spans="1:9" x14ac:dyDescent="0.3">
      <c r="C55">
        <v>22</v>
      </c>
      <c r="D55">
        <v>0</v>
      </c>
      <c r="E55">
        <v>2506.71</v>
      </c>
      <c r="F55">
        <v>-8.85821E-3</v>
      </c>
      <c r="G55">
        <v>0</v>
      </c>
      <c r="H55">
        <v>0</v>
      </c>
      <c r="I55" s="3">
        <f t="shared" si="1"/>
        <v>1.0436927765772743</v>
      </c>
    </row>
    <row r="56" spans="1:9" x14ac:dyDescent="0.3">
      <c r="C56">
        <v>23</v>
      </c>
      <c r="D56">
        <v>0</v>
      </c>
      <c r="E56">
        <v>2491.7800000000002</v>
      </c>
      <c r="F56">
        <v>-7.8233799999999996E-3</v>
      </c>
      <c r="G56">
        <v>0</v>
      </c>
      <c r="H56">
        <v>0</v>
      </c>
      <c r="I56" s="3">
        <f t="shared" si="1"/>
        <v>1.0374765277274678</v>
      </c>
    </row>
    <row r="57" spans="1:9" x14ac:dyDescent="0.3">
      <c r="C57">
        <v>24</v>
      </c>
      <c r="D57">
        <v>0</v>
      </c>
      <c r="E57">
        <v>2476.89</v>
      </c>
      <c r="F57">
        <v>-6.27986E-3</v>
      </c>
      <c r="G57">
        <v>0</v>
      </c>
      <c r="H57">
        <v>0</v>
      </c>
      <c r="I57" s="3">
        <f t="shared" si="1"/>
        <v>1.0312769332617195</v>
      </c>
    </row>
    <row r="58" spans="1:9" x14ac:dyDescent="0.3">
      <c r="I58" s="16">
        <f>MAX(I34:I57)</f>
        <v>1.0499090254270809</v>
      </c>
    </row>
    <row r="60" spans="1:9" x14ac:dyDescent="0.3">
      <c r="A60" s="8">
        <v>0.1</v>
      </c>
      <c r="C60" s="1" t="s">
        <v>0</v>
      </c>
      <c r="D60" s="1" t="s">
        <v>1</v>
      </c>
      <c r="E60" s="1" t="s">
        <v>9</v>
      </c>
      <c r="F60" s="1" t="s">
        <v>10</v>
      </c>
      <c r="G60" s="1" t="s">
        <v>11</v>
      </c>
      <c r="H60" s="1" t="s">
        <v>12</v>
      </c>
      <c r="I60" s="3" t="s">
        <v>21</v>
      </c>
    </row>
    <row r="61" spans="1:9" x14ac:dyDescent="0.3">
      <c r="C61">
        <v>1</v>
      </c>
      <c r="D61">
        <v>0</v>
      </c>
      <c r="E61">
        <v>2446.94</v>
      </c>
      <c r="F61">
        <v>-5.1867199999999997E-3</v>
      </c>
      <c r="G61">
        <v>0</v>
      </c>
      <c r="H61">
        <v>0</v>
      </c>
      <c r="I61" s="3">
        <f>E61/2401.77</f>
        <v>1.0188069631979748</v>
      </c>
    </row>
    <row r="62" spans="1:9" x14ac:dyDescent="0.3">
      <c r="C62">
        <v>2</v>
      </c>
      <c r="D62">
        <v>0</v>
      </c>
      <c r="E62">
        <v>2446.98</v>
      </c>
      <c r="F62">
        <v>-4.6751800000000001E-3</v>
      </c>
      <c r="G62">
        <v>0</v>
      </c>
      <c r="H62">
        <v>0</v>
      </c>
      <c r="I62" s="3">
        <f t="shared" ref="I62:I84" si="2">E62/2401.77</f>
        <v>1.0188236175820333</v>
      </c>
    </row>
    <row r="63" spans="1:9" x14ac:dyDescent="0.3">
      <c r="C63">
        <v>3</v>
      </c>
      <c r="D63">
        <v>0</v>
      </c>
      <c r="E63">
        <v>2447.0100000000002</v>
      </c>
      <c r="F63">
        <v>-4.1602399999999999E-3</v>
      </c>
      <c r="G63">
        <v>0</v>
      </c>
      <c r="H63">
        <v>0</v>
      </c>
      <c r="I63" s="3">
        <f t="shared" si="2"/>
        <v>1.0188361083700772</v>
      </c>
    </row>
    <row r="64" spans="1:9" x14ac:dyDescent="0.3">
      <c r="C64">
        <v>4</v>
      </c>
      <c r="D64">
        <v>0</v>
      </c>
      <c r="E64">
        <v>2447.0100000000002</v>
      </c>
      <c r="F64">
        <v>-4.1602200000000001E-3</v>
      </c>
      <c r="G64">
        <v>0</v>
      </c>
      <c r="H64">
        <v>0</v>
      </c>
      <c r="I64" s="3">
        <f t="shared" si="2"/>
        <v>1.0188361083700772</v>
      </c>
    </row>
    <row r="65" spans="3:9" x14ac:dyDescent="0.3">
      <c r="C65">
        <v>5</v>
      </c>
      <c r="D65">
        <v>0</v>
      </c>
      <c r="E65">
        <v>2446.98</v>
      </c>
      <c r="F65">
        <v>-4.6705599999999998E-3</v>
      </c>
      <c r="G65">
        <v>0</v>
      </c>
      <c r="H65">
        <v>0</v>
      </c>
      <c r="I65" s="3">
        <f t="shared" si="2"/>
        <v>1.0188236175820333</v>
      </c>
    </row>
    <row r="66" spans="3:9" x14ac:dyDescent="0.3">
      <c r="C66">
        <v>6</v>
      </c>
      <c r="D66">
        <v>0</v>
      </c>
      <c r="E66">
        <v>2446.9</v>
      </c>
      <c r="F66">
        <v>-5.6900900000000001E-3</v>
      </c>
      <c r="G66">
        <v>0</v>
      </c>
      <c r="H66">
        <v>0</v>
      </c>
      <c r="I66" s="3">
        <f t="shared" si="2"/>
        <v>1.0187903088139165</v>
      </c>
    </row>
    <row r="67" spans="3:9" x14ac:dyDescent="0.3">
      <c r="C67">
        <v>7</v>
      </c>
      <c r="D67">
        <v>0</v>
      </c>
      <c r="E67">
        <v>2461.84</v>
      </c>
      <c r="F67">
        <v>-6.7156100000000003E-3</v>
      </c>
      <c r="G67">
        <v>0</v>
      </c>
      <c r="H67">
        <v>0</v>
      </c>
      <c r="I67" s="3">
        <f t="shared" si="2"/>
        <v>1.0250107212597377</v>
      </c>
    </row>
    <row r="68" spans="3:9" x14ac:dyDescent="0.3">
      <c r="C68">
        <v>8</v>
      </c>
      <c r="D68">
        <v>0</v>
      </c>
      <c r="E68">
        <v>2476.73</v>
      </c>
      <c r="F68">
        <v>-8.2156699999999996E-3</v>
      </c>
      <c r="G68">
        <v>0</v>
      </c>
      <c r="H68">
        <v>0</v>
      </c>
      <c r="I68" s="3">
        <f t="shared" si="2"/>
        <v>1.0312103157254857</v>
      </c>
    </row>
    <row r="69" spans="3:9" x14ac:dyDescent="0.3">
      <c r="C69">
        <v>9</v>
      </c>
      <c r="D69">
        <v>0</v>
      </c>
      <c r="E69">
        <v>2491.66</v>
      </c>
      <c r="F69">
        <v>-9.2065500000000008E-3</v>
      </c>
      <c r="G69">
        <v>0</v>
      </c>
      <c r="H69">
        <v>0</v>
      </c>
      <c r="I69" s="3">
        <f t="shared" si="2"/>
        <v>1.0374265645752923</v>
      </c>
    </row>
    <row r="70" spans="3:9" x14ac:dyDescent="0.3">
      <c r="C70">
        <v>10</v>
      </c>
      <c r="D70">
        <v>0</v>
      </c>
      <c r="E70">
        <v>2491.62</v>
      </c>
      <c r="F70">
        <v>-9.6767399999999996E-3</v>
      </c>
      <c r="G70">
        <v>0</v>
      </c>
      <c r="H70">
        <v>0</v>
      </c>
      <c r="I70" s="3">
        <f t="shared" si="2"/>
        <v>1.037409910191234</v>
      </c>
    </row>
    <row r="71" spans="3:9" x14ac:dyDescent="0.3">
      <c r="C71">
        <v>11</v>
      </c>
      <c r="D71">
        <v>0</v>
      </c>
      <c r="E71">
        <v>2506.59</v>
      </c>
      <c r="F71">
        <v>-1.01806E-2</v>
      </c>
      <c r="G71">
        <v>0</v>
      </c>
      <c r="H71">
        <v>0</v>
      </c>
      <c r="I71" s="3">
        <f t="shared" si="2"/>
        <v>1.043642813425099</v>
      </c>
    </row>
    <row r="72" spans="3:9" x14ac:dyDescent="0.3">
      <c r="C72">
        <v>12</v>
      </c>
      <c r="D72">
        <v>0</v>
      </c>
      <c r="E72">
        <v>2506.5500000000002</v>
      </c>
      <c r="F72">
        <v>-1.06528E-2</v>
      </c>
      <c r="G72">
        <v>0</v>
      </c>
      <c r="H72">
        <v>0</v>
      </c>
      <c r="I72" s="3">
        <f t="shared" si="2"/>
        <v>1.0436261590410407</v>
      </c>
    </row>
    <row r="73" spans="3:9" x14ac:dyDescent="0.3">
      <c r="C73">
        <v>13</v>
      </c>
      <c r="D73">
        <v>0</v>
      </c>
      <c r="E73">
        <v>2506.59</v>
      </c>
      <c r="F73">
        <v>-1.0185100000000001E-2</v>
      </c>
      <c r="G73">
        <v>0</v>
      </c>
      <c r="H73">
        <v>0</v>
      </c>
      <c r="I73" s="3">
        <f t="shared" si="2"/>
        <v>1.043642813425099</v>
      </c>
    </row>
    <row r="74" spans="3:9" x14ac:dyDescent="0.3">
      <c r="C74">
        <v>14</v>
      </c>
      <c r="D74">
        <v>0</v>
      </c>
      <c r="E74">
        <v>2506.63</v>
      </c>
      <c r="F74">
        <v>-9.7132599999999996E-3</v>
      </c>
      <c r="G74">
        <v>0</v>
      </c>
      <c r="H74">
        <v>0</v>
      </c>
      <c r="I74" s="3">
        <f t="shared" si="2"/>
        <v>1.0436594678091575</v>
      </c>
    </row>
    <row r="75" spans="3:9" x14ac:dyDescent="0.3">
      <c r="C75">
        <v>15</v>
      </c>
      <c r="D75">
        <v>0</v>
      </c>
      <c r="E75">
        <v>2506.63</v>
      </c>
      <c r="F75">
        <v>-9.7178300000000002E-3</v>
      </c>
      <c r="G75">
        <v>0</v>
      </c>
      <c r="H75">
        <v>0</v>
      </c>
      <c r="I75" s="3">
        <f>E75/2401.77</f>
        <v>1.0436594678091575</v>
      </c>
    </row>
    <row r="76" spans="3:9" x14ac:dyDescent="0.3">
      <c r="C76">
        <v>16</v>
      </c>
      <c r="D76">
        <v>0</v>
      </c>
      <c r="E76">
        <v>2506.59</v>
      </c>
      <c r="F76">
        <v>-1.0203500000000001E-2</v>
      </c>
      <c r="G76">
        <v>0</v>
      </c>
      <c r="H76">
        <v>0</v>
      </c>
      <c r="I76" s="3">
        <f t="shared" si="2"/>
        <v>1.043642813425099</v>
      </c>
    </row>
    <row r="77" spans="3:9" x14ac:dyDescent="0.3">
      <c r="C77">
        <v>17</v>
      </c>
      <c r="D77">
        <v>0</v>
      </c>
      <c r="E77">
        <v>2506.5500000000002</v>
      </c>
      <c r="F77">
        <v>-1.06897E-2</v>
      </c>
      <c r="G77">
        <v>0</v>
      </c>
      <c r="H77">
        <v>0</v>
      </c>
      <c r="I77" s="3">
        <f t="shared" si="2"/>
        <v>1.0436261590410407</v>
      </c>
    </row>
    <row r="78" spans="3:9" x14ac:dyDescent="0.3">
      <c r="C78">
        <v>18</v>
      </c>
      <c r="D78">
        <v>0</v>
      </c>
      <c r="E78">
        <v>2506.5</v>
      </c>
      <c r="F78">
        <v>-1.11748E-2</v>
      </c>
      <c r="G78">
        <v>0</v>
      </c>
      <c r="H78">
        <v>0</v>
      </c>
      <c r="I78" s="3">
        <f t="shared" si="2"/>
        <v>1.0436053410609676</v>
      </c>
    </row>
    <row r="79" spans="3:9" x14ac:dyDescent="0.3">
      <c r="C79">
        <v>19</v>
      </c>
      <c r="D79">
        <v>0</v>
      </c>
      <c r="E79">
        <v>2521.4699999999998</v>
      </c>
      <c r="F79">
        <v>-1.1685299999999999E-2</v>
      </c>
      <c r="G79">
        <v>0</v>
      </c>
      <c r="H79">
        <v>0</v>
      </c>
      <c r="I79" s="3">
        <f t="shared" si="2"/>
        <v>1.0498382442948324</v>
      </c>
    </row>
    <row r="80" spans="3:9" x14ac:dyDescent="0.3">
      <c r="C80">
        <v>20</v>
      </c>
      <c r="D80">
        <v>0</v>
      </c>
      <c r="E80">
        <v>2521.56</v>
      </c>
      <c r="F80">
        <v>-1.07604E-2</v>
      </c>
      <c r="G80">
        <v>0</v>
      </c>
      <c r="H80">
        <v>0</v>
      </c>
      <c r="I80" s="3">
        <f t="shared" si="2"/>
        <v>1.0498757166589641</v>
      </c>
    </row>
    <row r="81" spans="1:9" x14ac:dyDescent="0.3">
      <c r="C81">
        <v>21</v>
      </c>
      <c r="D81">
        <v>0</v>
      </c>
      <c r="E81">
        <v>2521.64</v>
      </c>
      <c r="F81">
        <v>-9.8095700000000001E-3</v>
      </c>
      <c r="G81">
        <v>0</v>
      </c>
      <c r="H81">
        <v>0</v>
      </c>
      <c r="I81" s="3">
        <f t="shared" si="2"/>
        <v>1.0499090254270809</v>
      </c>
    </row>
    <row r="82" spans="1:9" x14ac:dyDescent="0.3">
      <c r="C82">
        <v>22</v>
      </c>
      <c r="D82">
        <v>0</v>
      </c>
      <c r="E82">
        <v>2506.71</v>
      </c>
      <c r="F82">
        <v>-8.7981199999999996E-3</v>
      </c>
      <c r="G82">
        <v>0</v>
      </c>
      <c r="H82">
        <v>0</v>
      </c>
      <c r="I82" s="3">
        <f t="shared" si="2"/>
        <v>1.0436927765772743</v>
      </c>
    </row>
    <row r="83" spans="1:9" x14ac:dyDescent="0.3">
      <c r="C83">
        <v>23</v>
      </c>
      <c r="D83">
        <v>0</v>
      </c>
      <c r="E83">
        <v>2491.7800000000002</v>
      </c>
      <c r="F83">
        <v>-7.7801399999999996E-3</v>
      </c>
      <c r="G83">
        <v>0</v>
      </c>
      <c r="H83">
        <v>0</v>
      </c>
      <c r="I83" s="3">
        <f t="shared" si="2"/>
        <v>1.0374765277274678</v>
      </c>
    </row>
    <row r="84" spans="1:9" x14ac:dyDescent="0.3">
      <c r="C84">
        <v>24</v>
      </c>
      <c r="D84">
        <v>0</v>
      </c>
      <c r="E84">
        <v>2476.89</v>
      </c>
      <c r="F84">
        <v>-6.2536400000000004E-3</v>
      </c>
      <c r="G84">
        <v>0</v>
      </c>
      <c r="H84">
        <v>0</v>
      </c>
      <c r="I84" s="3">
        <f t="shared" si="2"/>
        <v>1.0312769332617195</v>
      </c>
    </row>
    <row r="85" spans="1:9" x14ac:dyDescent="0.3">
      <c r="I85" s="16">
        <f>MAX(I61:I84)</f>
        <v>1.0499090254270809</v>
      </c>
    </row>
    <row r="87" spans="1:9" x14ac:dyDescent="0.3">
      <c r="A87" s="8" t="s">
        <v>36</v>
      </c>
      <c r="C87" s="1" t="s">
        <v>0</v>
      </c>
      <c r="D87" s="1" t="s">
        <v>1</v>
      </c>
      <c r="E87" s="1" t="s">
        <v>9</v>
      </c>
      <c r="F87" s="1" t="s">
        <v>10</v>
      </c>
      <c r="G87" s="1" t="s">
        <v>11</v>
      </c>
      <c r="H87" s="1" t="s">
        <v>12</v>
      </c>
      <c r="I87" s="3" t="s">
        <v>21</v>
      </c>
    </row>
    <row r="88" spans="1:9" x14ac:dyDescent="0.3">
      <c r="C88">
        <v>1</v>
      </c>
      <c r="D88">
        <v>0</v>
      </c>
      <c r="E88">
        <v>2446.94</v>
      </c>
      <c r="F88">
        <v>-5.1683900000000001E-3</v>
      </c>
      <c r="G88">
        <v>0</v>
      </c>
      <c r="H88">
        <v>0</v>
      </c>
      <c r="I88" s="3">
        <f>E88/2401.77</f>
        <v>1.0188069631979748</v>
      </c>
    </row>
    <row r="89" spans="1:9" x14ac:dyDescent="0.3">
      <c r="C89">
        <v>2</v>
      </c>
      <c r="D89">
        <v>0</v>
      </c>
      <c r="E89">
        <v>2446.98</v>
      </c>
      <c r="F89">
        <v>-4.6614300000000003E-3</v>
      </c>
      <c r="G89">
        <v>0</v>
      </c>
      <c r="H89">
        <v>0</v>
      </c>
      <c r="I89" s="3">
        <f t="shared" ref="I89:I111" si="3">E89/2401.77</f>
        <v>1.0188236175820333</v>
      </c>
    </row>
    <row r="90" spans="1:9" x14ac:dyDescent="0.3">
      <c r="C90">
        <v>3</v>
      </c>
      <c r="D90">
        <v>0</v>
      </c>
      <c r="E90">
        <v>2447.0100000000002</v>
      </c>
      <c r="F90">
        <v>-4.1510799999999997E-3</v>
      </c>
      <c r="G90">
        <v>0</v>
      </c>
      <c r="H90">
        <v>0</v>
      </c>
      <c r="I90" s="3">
        <f t="shared" si="3"/>
        <v>1.0188361083700772</v>
      </c>
    </row>
    <row r="91" spans="1:9" x14ac:dyDescent="0.3">
      <c r="C91">
        <v>4</v>
      </c>
      <c r="D91">
        <v>0</v>
      </c>
      <c r="E91">
        <v>2447.0100000000002</v>
      </c>
      <c r="F91">
        <v>-4.1510699999999998E-3</v>
      </c>
      <c r="G91">
        <v>0</v>
      </c>
      <c r="H91">
        <v>0</v>
      </c>
      <c r="I91" s="3">
        <f t="shared" si="3"/>
        <v>1.0188361083700772</v>
      </c>
    </row>
    <row r="92" spans="1:9" x14ac:dyDescent="0.3">
      <c r="C92">
        <v>5</v>
      </c>
      <c r="D92">
        <v>0</v>
      </c>
      <c r="E92">
        <v>2446.98</v>
      </c>
      <c r="F92">
        <v>-4.6613999999999996E-3</v>
      </c>
      <c r="G92">
        <v>0</v>
      </c>
      <c r="H92">
        <v>0</v>
      </c>
      <c r="I92" s="3">
        <f t="shared" si="3"/>
        <v>1.0188236175820333</v>
      </c>
    </row>
    <row r="93" spans="1:9" x14ac:dyDescent="0.3">
      <c r="C93">
        <v>6</v>
      </c>
      <c r="D93">
        <v>0</v>
      </c>
      <c r="E93">
        <v>2446.9</v>
      </c>
      <c r="F93">
        <v>-5.6763300000000003E-3</v>
      </c>
      <c r="G93">
        <v>0</v>
      </c>
      <c r="H93">
        <v>0</v>
      </c>
      <c r="I93" s="3">
        <f t="shared" si="3"/>
        <v>1.0187903088139165</v>
      </c>
    </row>
    <row r="94" spans="1:9" x14ac:dyDescent="0.3">
      <c r="C94">
        <v>7</v>
      </c>
      <c r="D94">
        <v>0</v>
      </c>
      <c r="E94">
        <v>2461.84</v>
      </c>
      <c r="F94">
        <v>-6.6972500000000001E-3</v>
      </c>
      <c r="G94">
        <v>0</v>
      </c>
      <c r="H94">
        <v>0</v>
      </c>
      <c r="I94" s="3">
        <f t="shared" si="3"/>
        <v>1.0250107212597377</v>
      </c>
    </row>
    <row r="95" spans="1:9" x14ac:dyDescent="0.3">
      <c r="C95">
        <v>8</v>
      </c>
      <c r="D95">
        <v>0</v>
      </c>
      <c r="E95">
        <v>2476.73</v>
      </c>
      <c r="F95">
        <v>-8.1926900000000007E-3</v>
      </c>
      <c r="G95">
        <v>0</v>
      </c>
      <c r="H95">
        <v>0</v>
      </c>
      <c r="I95" s="3">
        <f t="shared" si="3"/>
        <v>1.0312103157254857</v>
      </c>
    </row>
    <row r="96" spans="1:9" x14ac:dyDescent="0.3">
      <c r="C96">
        <v>9</v>
      </c>
      <c r="D96">
        <v>0</v>
      </c>
      <c r="E96">
        <v>2491.66</v>
      </c>
      <c r="F96">
        <v>-9.1881500000000008E-3</v>
      </c>
      <c r="G96">
        <v>0</v>
      </c>
      <c r="H96">
        <v>0</v>
      </c>
      <c r="I96" s="3">
        <f t="shared" si="3"/>
        <v>1.0374265645752923</v>
      </c>
    </row>
    <row r="97" spans="3:9" x14ac:dyDescent="0.3">
      <c r="C97">
        <v>10</v>
      </c>
      <c r="D97">
        <v>0</v>
      </c>
      <c r="E97">
        <v>2491.62</v>
      </c>
      <c r="F97">
        <v>-9.6629300000000001E-3</v>
      </c>
      <c r="G97">
        <v>0</v>
      </c>
      <c r="H97">
        <v>0</v>
      </c>
      <c r="I97" s="3">
        <f t="shared" si="3"/>
        <v>1.037409910191234</v>
      </c>
    </row>
    <row r="98" spans="3:9" x14ac:dyDescent="0.3">
      <c r="C98">
        <v>11</v>
      </c>
      <c r="D98">
        <v>0</v>
      </c>
      <c r="E98">
        <v>2506.59</v>
      </c>
      <c r="F98">
        <v>-1.01668E-2</v>
      </c>
      <c r="G98">
        <v>0</v>
      </c>
      <c r="H98">
        <v>0</v>
      </c>
      <c r="I98" s="3">
        <f t="shared" si="3"/>
        <v>1.043642813425099</v>
      </c>
    </row>
    <row r="99" spans="3:9" x14ac:dyDescent="0.3">
      <c r="C99">
        <v>12</v>
      </c>
      <c r="D99">
        <v>0</v>
      </c>
      <c r="E99">
        <v>2506.5500000000002</v>
      </c>
      <c r="F99">
        <v>-1.06344E-2</v>
      </c>
      <c r="G99">
        <v>0</v>
      </c>
      <c r="H99">
        <v>0</v>
      </c>
      <c r="I99" s="3">
        <f t="shared" si="3"/>
        <v>1.0436261590410407</v>
      </c>
    </row>
    <row r="100" spans="3:9" x14ac:dyDescent="0.3">
      <c r="C100">
        <v>13</v>
      </c>
      <c r="D100">
        <v>0</v>
      </c>
      <c r="E100">
        <v>2506.59</v>
      </c>
      <c r="F100">
        <v>-1.0166700000000001E-2</v>
      </c>
      <c r="G100">
        <v>0</v>
      </c>
      <c r="H100">
        <v>0</v>
      </c>
      <c r="I100" s="3">
        <f t="shared" si="3"/>
        <v>1.043642813425099</v>
      </c>
    </row>
    <row r="101" spans="3:9" x14ac:dyDescent="0.3">
      <c r="C101">
        <v>14</v>
      </c>
      <c r="D101">
        <v>0</v>
      </c>
      <c r="E101">
        <v>2506.63</v>
      </c>
      <c r="F101">
        <v>-9.6948599999999996E-3</v>
      </c>
      <c r="G101">
        <v>0</v>
      </c>
      <c r="H101">
        <v>0</v>
      </c>
      <c r="I101" s="3">
        <f t="shared" si="3"/>
        <v>1.0436594678091575</v>
      </c>
    </row>
    <row r="102" spans="3:9" x14ac:dyDescent="0.3">
      <c r="C102">
        <v>15</v>
      </c>
      <c r="D102">
        <v>0</v>
      </c>
      <c r="E102">
        <v>2506.63</v>
      </c>
      <c r="F102">
        <v>-9.6948499999999996E-3</v>
      </c>
      <c r="G102">
        <v>0</v>
      </c>
      <c r="H102">
        <v>0</v>
      </c>
      <c r="I102" s="3">
        <f>E102/2401.77</f>
        <v>1.0436594678091575</v>
      </c>
    </row>
    <row r="103" spans="3:9" x14ac:dyDescent="0.3">
      <c r="C103">
        <v>16</v>
      </c>
      <c r="D103">
        <v>0</v>
      </c>
      <c r="E103">
        <v>2506.59</v>
      </c>
      <c r="F103">
        <v>-1.0166700000000001E-2</v>
      </c>
      <c r="G103">
        <v>0</v>
      </c>
      <c r="H103">
        <v>0</v>
      </c>
      <c r="I103" s="3">
        <f t="shared" si="3"/>
        <v>1.043642813425099</v>
      </c>
    </row>
    <row r="104" spans="3:9" x14ac:dyDescent="0.3">
      <c r="C104">
        <v>17</v>
      </c>
      <c r="D104">
        <v>0</v>
      </c>
      <c r="E104">
        <v>2506.5500000000002</v>
      </c>
      <c r="F104">
        <v>-1.06344E-2</v>
      </c>
      <c r="G104">
        <v>0</v>
      </c>
      <c r="H104">
        <v>0</v>
      </c>
      <c r="I104" s="3">
        <f t="shared" si="3"/>
        <v>1.0436261590410407</v>
      </c>
    </row>
    <row r="105" spans="3:9" x14ac:dyDescent="0.3">
      <c r="C105">
        <v>18</v>
      </c>
      <c r="D105">
        <v>0</v>
      </c>
      <c r="E105">
        <v>2506.5100000000002</v>
      </c>
      <c r="F105">
        <v>-1.10965E-2</v>
      </c>
      <c r="G105">
        <v>0</v>
      </c>
      <c r="H105">
        <v>0</v>
      </c>
      <c r="I105" s="3">
        <f t="shared" si="3"/>
        <v>1.0436095046569822</v>
      </c>
    </row>
    <row r="106" spans="3:9" x14ac:dyDescent="0.3">
      <c r="C106">
        <v>19</v>
      </c>
      <c r="D106">
        <v>0</v>
      </c>
      <c r="E106">
        <v>2521.4699999999998</v>
      </c>
      <c r="F106">
        <v>-1.15931E-2</v>
      </c>
      <c r="G106">
        <v>0</v>
      </c>
      <c r="H106">
        <v>0</v>
      </c>
      <c r="I106" s="3">
        <f t="shared" si="3"/>
        <v>1.0498382442948324</v>
      </c>
    </row>
    <row r="107" spans="3:9" x14ac:dyDescent="0.3">
      <c r="C107">
        <v>20</v>
      </c>
      <c r="D107">
        <v>0</v>
      </c>
      <c r="E107">
        <v>2521.56</v>
      </c>
      <c r="F107">
        <v>-1.06683E-2</v>
      </c>
      <c r="G107">
        <v>0</v>
      </c>
      <c r="H107">
        <v>0</v>
      </c>
      <c r="I107" s="3">
        <f t="shared" si="3"/>
        <v>1.0498757166589641</v>
      </c>
    </row>
    <row r="108" spans="3:9" x14ac:dyDescent="0.3">
      <c r="C108">
        <v>21</v>
      </c>
      <c r="D108">
        <v>0</v>
      </c>
      <c r="E108">
        <v>2521.64</v>
      </c>
      <c r="F108">
        <v>-9.7267199999999995E-3</v>
      </c>
      <c r="G108">
        <v>0</v>
      </c>
      <c r="H108">
        <v>0</v>
      </c>
      <c r="I108" s="3">
        <f t="shared" si="3"/>
        <v>1.0499090254270809</v>
      </c>
    </row>
    <row r="109" spans="3:9" x14ac:dyDescent="0.3">
      <c r="C109">
        <v>22</v>
      </c>
      <c r="D109">
        <v>0</v>
      </c>
      <c r="E109">
        <v>2506.7199999999998</v>
      </c>
      <c r="F109">
        <v>-8.7337600000000001E-3</v>
      </c>
      <c r="G109">
        <v>0</v>
      </c>
      <c r="H109">
        <v>0</v>
      </c>
      <c r="I109" s="3">
        <f t="shared" si="3"/>
        <v>1.0436969401732887</v>
      </c>
    </row>
    <row r="110" spans="3:9" x14ac:dyDescent="0.3">
      <c r="C110">
        <v>23</v>
      </c>
      <c r="D110">
        <v>0</v>
      </c>
      <c r="E110">
        <v>2491.79</v>
      </c>
      <c r="F110">
        <v>-7.73421E-3</v>
      </c>
      <c r="G110">
        <v>0</v>
      </c>
      <c r="H110">
        <v>0</v>
      </c>
      <c r="I110" s="3">
        <f t="shared" si="3"/>
        <v>1.0374806913234822</v>
      </c>
    </row>
    <row r="111" spans="3:9" x14ac:dyDescent="0.3">
      <c r="C111">
        <v>24</v>
      </c>
      <c r="D111">
        <v>0</v>
      </c>
      <c r="E111">
        <v>2476.89</v>
      </c>
      <c r="F111">
        <v>-6.22611E-3</v>
      </c>
      <c r="G111">
        <v>0</v>
      </c>
      <c r="H111">
        <v>0</v>
      </c>
      <c r="I111" s="3">
        <f t="shared" si="3"/>
        <v>1.0312769332617195</v>
      </c>
    </row>
    <row r="112" spans="3:9" x14ac:dyDescent="0.3">
      <c r="I112" s="16">
        <f>MAX(I88:I111)</f>
        <v>1.0499090254270809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2B42A-BBFB-4CBA-B082-DCA89CDCB6DD}">
  <dimension ref="A3:I27"/>
  <sheetViews>
    <sheetView zoomScale="115" zoomScaleNormal="115" workbookViewId="0">
      <selection activeCell="V18" sqref="V18"/>
    </sheetView>
  </sheetViews>
  <sheetFormatPr defaultRowHeight="14.4" x14ac:dyDescent="0.3"/>
  <cols>
    <col min="1" max="1" width="19.44140625" bestFit="1" customWidth="1"/>
    <col min="6" max="6" width="19.77734375" bestFit="1" customWidth="1"/>
  </cols>
  <sheetData>
    <row r="3" spans="1:9" x14ac:dyDescent="0.3">
      <c r="A3" s="10" t="s">
        <v>37</v>
      </c>
      <c r="C3" s="11" t="s">
        <v>0</v>
      </c>
      <c r="D3" s="11" t="s">
        <v>38</v>
      </c>
      <c r="F3" s="10" t="s">
        <v>39</v>
      </c>
      <c r="H3" s="11" t="s">
        <v>0</v>
      </c>
      <c r="I3" s="11" t="s">
        <v>38</v>
      </c>
    </row>
    <row r="4" spans="1:9" x14ac:dyDescent="0.3">
      <c r="C4" s="11">
        <v>1</v>
      </c>
      <c r="D4" s="11">
        <v>0.35</v>
      </c>
      <c r="H4" s="11">
        <v>1</v>
      </c>
      <c r="I4" s="11">
        <v>0.2</v>
      </c>
    </row>
    <row r="5" spans="1:9" x14ac:dyDescent="0.3">
      <c r="C5" s="11">
        <v>2</v>
      </c>
      <c r="D5" s="11">
        <v>0.3</v>
      </c>
      <c r="H5" s="11">
        <v>2</v>
      </c>
      <c r="I5" s="11">
        <v>0.15</v>
      </c>
    </row>
    <row r="6" spans="1:9" x14ac:dyDescent="0.3">
      <c r="C6" s="11">
        <v>3</v>
      </c>
      <c r="D6" s="11">
        <v>0.25</v>
      </c>
      <c r="H6" s="11">
        <v>3</v>
      </c>
      <c r="I6" s="11">
        <v>0.1</v>
      </c>
    </row>
    <row r="7" spans="1:9" x14ac:dyDescent="0.3">
      <c r="C7" s="11">
        <v>4</v>
      </c>
      <c r="D7" s="11">
        <v>0.25</v>
      </c>
      <c r="H7" s="11">
        <v>4</v>
      </c>
      <c r="I7" s="11">
        <v>0.1</v>
      </c>
    </row>
    <row r="8" spans="1:9" x14ac:dyDescent="0.3">
      <c r="C8" s="11">
        <v>5</v>
      </c>
      <c r="D8" s="11">
        <v>0.3</v>
      </c>
      <c r="H8" s="11">
        <v>5</v>
      </c>
      <c r="I8" s="11">
        <v>0.1</v>
      </c>
    </row>
    <row r="9" spans="1:9" x14ac:dyDescent="0.3">
      <c r="C9" s="11">
        <v>6</v>
      </c>
      <c r="D9" s="11">
        <v>0.4</v>
      </c>
      <c r="H9" s="11">
        <v>6</v>
      </c>
      <c r="I9" s="11">
        <v>0.15</v>
      </c>
    </row>
    <row r="10" spans="1:9" x14ac:dyDescent="0.3">
      <c r="C10" s="11">
        <v>7</v>
      </c>
      <c r="D10" s="11">
        <v>0.5</v>
      </c>
      <c r="H10" s="11">
        <v>7</v>
      </c>
      <c r="I10" s="11">
        <v>0.2</v>
      </c>
    </row>
    <row r="11" spans="1:9" x14ac:dyDescent="0.3">
      <c r="C11" s="11">
        <v>8</v>
      </c>
      <c r="D11" s="11">
        <v>0.65</v>
      </c>
      <c r="H11" s="11">
        <v>8</v>
      </c>
      <c r="I11" s="11">
        <v>0.25</v>
      </c>
    </row>
    <row r="12" spans="1:9" x14ac:dyDescent="0.3">
      <c r="C12" s="11">
        <v>9</v>
      </c>
      <c r="D12" s="11">
        <v>0.75</v>
      </c>
      <c r="H12" s="11">
        <v>9</v>
      </c>
      <c r="I12" s="11">
        <v>0.2</v>
      </c>
    </row>
    <row r="13" spans="1:9" x14ac:dyDescent="0.3">
      <c r="C13" s="11">
        <v>10</v>
      </c>
      <c r="D13" s="11">
        <v>0.8</v>
      </c>
      <c r="H13" s="11">
        <v>10</v>
      </c>
      <c r="I13" s="11">
        <v>0.15</v>
      </c>
    </row>
    <row r="14" spans="1:9" x14ac:dyDescent="0.3">
      <c r="C14" s="11">
        <v>11</v>
      </c>
      <c r="D14" s="11">
        <v>0.85</v>
      </c>
      <c r="H14" s="11">
        <v>11</v>
      </c>
      <c r="I14" s="11">
        <v>0.15</v>
      </c>
    </row>
    <row r="15" spans="1:9" x14ac:dyDescent="0.3">
      <c r="C15" s="11">
        <v>12</v>
      </c>
      <c r="D15" s="11">
        <v>0.9</v>
      </c>
      <c r="H15" s="11">
        <v>12</v>
      </c>
      <c r="I15" s="11">
        <v>0.2</v>
      </c>
    </row>
    <row r="16" spans="1:9" x14ac:dyDescent="0.3">
      <c r="C16" s="11">
        <v>13</v>
      </c>
      <c r="D16" s="11">
        <v>0.85</v>
      </c>
      <c r="H16" s="11">
        <v>13</v>
      </c>
      <c r="I16" s="11">
        <v>0.2</v>
      </c>
    </row>
    <row r="17" spans="3:9" x14ac:dyDescent="0.3">
      <c r="C17" s="11">
        <v>14</v>
      </c>
      <c r="D17" s="11">
        <v>0.8</v>
      </c>
      <c r="H17" s="11">
        <v>14</v>
      </c>
      <c r="I17" s="11">
        <v>0.2</v>
      </c>
    </row>
    <row r="18" spans="3:9" x14ac:dyDescent="0.3">
      <c r="C18" s="11">
        <v>15</v>
      </c>
      <c r="D18" s="11">
        <v>0.8</v>
      </c>
      <c r="H18" s="11">
        <v>15</v>
      </c>
      <c r="I18" s="11">
        <v>0.25</v>
      </c>
    </row>
    <row r="19" spans="3:9" x14ac:dyDescent="0.3">
      <c r="C19" s="11">
        <v>16</v>
      </c>
      <c r="D19" s="11">
        <v>0.85</v>
      </c>
      <c r="H19" s="11">
        <v>16</v>
      </c>
      <c r="I19" s="11">
        <v>0.4</v>
      </c>
    </row>
    <row r="20" spans="3:9" x14ac:dyDescent="0.3">
      <c r="C20" s="11">
        <v>17</v>
      </c>
      <c r="D20" s="11">
        <v>0.9</v>
      </c>
      <c r="H20" s="11">
        <v>17</v>
      </c>
      <c r="I20" s="11">
        <v>0.6</v>
      </c>
    </row>
    <row r="21" spans="3:9" x14ac:dyDescent="0.3">
      <c r="C21" s="11">
        <v>18</v>
      </c>
      <c r="D21" s="11">
        <v>0.95</v>
      </c>
      <c r="H21" s="11">
        <v>18</v>
      </c>
      <c r="I21" s="11">
        <v>0.85</v>
      </c>
    </row>
    <row r="22" spans="3:9" x14ac:dyDescent="0.3">
      <c r="C22" s="11">
        <v>19</v>
      </c>
      <c r="D22" s="11">
        <v>1</v>
      </c>
      <c r="H22" s="11">
        <v>19</v>
      </c>
      <c r="I22" s="11">
        <v>1</v>
      </c>
    </row>
    <row r="23" spans="3:9" x14ac:dyDescent="0.3">
      <c r="C23" s="11">
        <v>20</v>
      </c>
      <c r="D23" s="11">
        <v>0.9</v>
      </c>
      <c r="H23" s="11">
        <v>20</v>
      </c>
      <c r="I23" s="11">
        <v>1</v>
      </c>
    </row>
    <row r="24" spans="3:9" x14ac:dyDescent="0.3">
      <c r="C24" s="11">
        <v>21</v>
      </c>
      <c r="D24" s="11">
        <v>0.8</v>
      </c>
      <c r="H24" s="11">
        <v>21</v>
      </c>
      <c r="I24" s="11">
        <v>0.9</v>
      </c>
    </row>
    <row r="25" spans="3:9" x14ac:dyDescent="0.3">
      <c r="C25" s="11">
        <v>22</v>
      </c>
      <c r="D25" s="11">
        <v>0.7</v>
      </c>
      <c r="H25" s="11">
        <v>22</v>
      </c>
      <c r="I25" s="11">
        <v>0.7</v>
      </c>
    </row>
    <row r="26" spans="3:9" x14ac:dyDescent="0.3">
      <c r="C26" s="11">
        <v>23</v>
      </c>
      <c r="D26" s="11">
        <v>0.6</v>
      </c>
      <c r="H26" s="11">
        <v>23</v>
      </c>
      <c r="I26" s="11">
        <v>0.5</v>
      </c>
    </row>
    <row r="27" spans="3:9" x14ac:dyDescent="0.3">
      <c r="C27" s="11">
        <v>24</v>
      </c>
      <c r="D27" s="11">
        <v>0.45</v>
      </c>
      <c r="H27" s="11">
        <v>24</v>
      </c>
      <c r="I27" s="11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 case</vt:lpstr>
      <vt:lpstr>10%</vt:lpstr>
      <vt:lpstr>30%</vt:lpstr>
      <vt:lpstr>50%</vt:lpstr>
      <vt:lpstr>comparison</vt:lpstr>
      <vt:lpstr>Vreg tap position</vt:lpstr>
      <vt:lpstr>load shapes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varun k</dc:creator>
  <cp:keywords/>
  <dc:description/>
  <cp:lastModifiedBy>Varun Kaukuntla</cp:lastModifiedBy>
  <cp:revision/>
  <dcterms:created xsi:type="dcterms:W3CDTF">2025-09-20T05:31:09Z</dcterms:created>
  <dcterms:modified xsi:type="dcterms:W3CDTF">2025-10-31T08:13:55Z</dcterms:modified>
  <cp:category/>
  <cp:contentStatus/>
</cp:coreProperties>
</file>