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Oleg_Route4me\Json Schemas\curl examples\Windows\Depot API\"/>
    </mc:Choice>
  </mc:AlternateContent>
  <bookViews>
    <workbookView xWindow="0" yWindow="0" windowWidth="24000" windowHeight="10425"/>
  </bookViews>
  <sheets>
    <sheet name="Simulation Analysis" sheetId="1" r:id="rId1"/>
    <sheet name="Forecast" sheetId="2" r:id="rId2"/>
    <sheet name="Rates" sheetId="3" r:id="rId3"/>
    <sheet name="Density" sheetId="4" r:id="rId4"/>
    <sheet name="Utilization" sheetId="5" r:id="rId5"/>
    <sheet name="Time" sheetId="6" r:id="rId6"/>
  </sheets>
  <calcPr calcId="152511"/>
</workbook>
</file>

<file path=xl/calcChain.xml><?xml version="1.0" encoding="utf-8"?>
<calcChain xmlns="http://schemas.openxmlformats.org/spreadsheetml/2006/main">
  <c r="BZ4" i="2" l="1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sharedStrings.xml><?xml version="1.0" encoding="utf-8"?>
<sst xmlns="http://schemas.openxmlformats.org/spreadsheetml/2006/main" count="160" uniqueCount="72">
  <si>
    <t>Simulation Analysis - sample_simulation_110116</t>
  </si>
  <si>
    <t>Creation Date</t>
  </si>
  <si>
    <t>November 01, 2016</t>
  </si>
  <si>
    <t>Fuel per Gallon</t>
  </si>
  <si>
    <t>Miles per Gallon</t>
  </si>
  <si>
    <t>Annual Inflation</t>
  </si>
  <si>
    <t>Average Time per Stop</t>
  </si>
  <si>
    <t>Stops</t>
  </si>
  <si>
    <t>Departure Day</t>
  </si>
  <si>
    <t>Tuesday</t>
  </si>
  <si>
    <t>Departure Time</t>
  </si>
  <si>
    <t>04:05:01 PM</t>
  </si>
  <si>
    <t>"Peak Season" Labor Cost Increment</t>
  </si>
  <si>
    <t>"Peak Season" Begins</t>
  </si>
  <si>
    <t>"Peak Season" Ends</t>
  </si>
  <si>
    <t>Simulation Execution Duration</t>
  </si>
  <si>
    <t>00:00:00</t>
  </si>
  <si>
    <t>Name</t>
  </si>
  <si>
    <t>Address</t>
  </si>
  <si>
    <t>Latitude</t>
  </si>
  <si>
    <t>Longitude</t>
  </si>
  <si>
    <t>Optimization ID</t>
  </si>
  <si>
    <t>Max Drivers</t>
  </si>
  <si>
    <t>Cost driver/ hour</t>
  </si>
  <si>
    <t>Cost Vehicle / hour</t>
  </si>
  <si>
    <t>Depot Onetime Fee</t>
  </si>
  <si>
    <t>Recurring Fee</t>
  </si>
  <si>
    <t>Recurring Fee Frequency</t>
  </si>
  <si>
    <t>Depot 1</t>
  </si>
  <si>
    <t>Hartle Street Industrial Park in Sayreville, NJ</t>
  </si>
  <si>
    <t>Monthly</t>
  </si>
  <si>
    <t>Depot 2</t>
  </si>
  <si>
    <t>1430 Jersey Ave, North Brunswick, NJ, 08902</t>
  </si>
  <si>
    <t>Day</t>
  </si>
  <si>
    <t>2 Weeks</t>
  </si>
  <si>
    <t>1 Month</t>
  </si>
  <si>
    <t>3 Month</t>
  </si>
  <si>
    <t>6 Month</t>
  </si>
  <si>
    <t>1 Year</t>
  </si>
  <si>
    <t>5 Years</t>
  </si>
  <si>
    <t>10 Years</t>
  </si>
  <si>
    <t>15 Years</t>
  </si>
  <si>
    <t>20 Years</t>
  </si>
  <si>
    <t>30 Years</t>
  </si>
  <si>
    <t>distance</t>
  </si>
  <si>
    <t>Total fuel cost</t>
  </si>
  <si>
    <t>total labor cost</t>
  </si>
  <si>
    <t>Total vehicle cost</t>
  </si>
  <si>
    <t>Total operational cost</t>
  </si>
  <si>
    <t>Depot cost</t>
  </si>
  <si>
    <t>Total cost</t>
  </si>
  <si>
    <t>Cost / km</t>
  </si>
  <si>
    <t>Profit / km</t>
  </si>
  <si>
    <t>Cost / mile</t>
  </si>
  <si>
    <t>Profit / mile</t>
  </si>
  <si>
    <t>Stops / distance</t>
  </si>
  <si>
    <t>Stops / hour</t>
  </si>
  <si>
    <t>Transactions / hour</t>
  </si>
  <si>
    <t>Cubic volume / stops</t>
  </si>
  <si>
    <t>Cubic volume / distance</t>
  </si>
  <si>
    <t>Pieces / distance</t>
  </si>
  <si>
    <t>Weight/ distance</t>
  </si>
  <si>
    <t>Weight / stops</t>
  </si>
  <si>
    <t>Drivers Required</t>
  </si>
  <si>
    <t>Cube</t>
  </si>
  <si>
    <t>Pieces</t>
  </si>
  <si>
    <t>Revenue</t>
  </si>
  <si>
    <t>Weight</t>
  </si>
  <si>
    <t>Estimated Travel Time</t>
  </si>
  <si>
    <t>Estimated Wait Time</t>
  </si>
  <si>
    <t>Estimated Service Time</t>
  </si>
  <si>
    <t>Estimated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</si>
</sst>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al"/>
      <family val="2"/>
      <charset val="1"/>
    </font>
    <font>
      <b/>
      <sz val="14"/>
      <color rgb="FF000000"/>
      <name val="Ubuntu"/>
      <charset val="1"/>
    </font>
    <font>
      <b/>
      <sz val="10"/>
      <color rgb="FF000000"/>
      <name val="Ubuntu"/>
      <charset val="1"/>
    </font>
    <font>
      <sz val="10"/>
      <color rgb="FF000000"/>
      <name val="Ubuntu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66FFFF"/>
        <bgColor rgb="FF33CCCC"/>
      </patternFill>
    </fill>
    <fill>
      <patternFill patternType="solid">
        <fgColor rgb="FF99FF66"/>
        <bgColor rgb="FF99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Alignment="1"/>
    <xf numFmtId="0" fontId="0" fillId="0" borderId="0" xfId="0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right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Rates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Rates!$B$1</c:f>
              <c:strCache>
                <c:ptCount val="1"/>
                <c:pt idx="0">
                  <c:v>Cost / km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Rates!$A$2:$A$11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Rates!$B$2:$B$11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Rates!$C$1</c:f>
              <c:strCache>
                <c:ptCount val="1"/>
                <c:pt idx="0">
                  <c:v>Profit / km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Rates!$A$2:$A$11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Rates!$C$2:$C$11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Rates!$D$1</c:f>
              <c:strCache>
                <c:ptCount val="1"/>
                <c:pt idx="0">
                  <c:v>Cost / mile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Rates!$A$2:$A$11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Rates!$D$2:$D$11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Rates!$E$1</c:f>
              <c:strCache>
                <c:ptCount val="1"/>
                <c:pt idx="0">
                  <c:v>Profit / mile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Rates!$A$2:$A$11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Rates!$E$2:$E$11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77704"/>
        <c:axId val="190481624"/>
      </c:barChart>
      <c:valAx>
        <c:axId val="190481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Rates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477704"/>
        <c:crosses val="autoZero"/>
        <c:crossBetween val="between"/>
      </c:valAx>
      <c:catAx>
        <c:axId val="1904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Depots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48162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Rates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Rates!$B$1</c:f>
              <c:strCache>
                <c:ptCount val="1"/>
                <c:pt idx="0">
                  <c:v>Cost / km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Rates!$A$2:$A$11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Rates!$B$2:$B$11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Rates!$C$1</c:f>
              <c:strCache>
                <c:ptCount val="1"/>
                <c:pt idx="0">
                  <c:v>Profit / km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Rates!$A$2:$A$11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Rates!$C$2:$C$11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Rates!$D$1</c:f>
              <c:strCache>
                <c:ptCount val="1"/>
                <c:pt idx="0">
                  <c:v>Cost / mile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Rates!$A$2:$A$11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Rates!$D$2:$D$11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Rates!$E$1</c:f>
              <c:strCache>
                <c:ptCount val="1"/>
                <c:pt idx="0">
                  <c:v>Profit / mile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Rates!$A$2:$A$11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Rates!$E$2:$E$11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76136"/>
        <c:axId val="190478096"/>
      </c:barChart>
      <c:valAx>
        <c:axId val="190478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Rates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476136"/>
        <c:crosses val="autoZero"/>
        <c:crossBetween val="between"/>
      </c:valAx>
      <c:catAx>
        <c:axId val="19047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Depots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47809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Density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Stops / distance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Density!$A$2:$A$11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Density!$B$2:$B$11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Stops / hour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Density!$A$2:$A$11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Density!$C$2:$C$11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Density!$D$1</c:f>
              <c:strCache>
                <c:ptCount val="1"/>
                <c:pt idx="0">
                  <c:v>Transactions / hour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Density!$A$2:$A$11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Density!$D$2:$D$11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Density!$E$1</c:f>
              <c:strCache>
                <c:ptCount val="1"/>
                <c:pt idx="0">
                  <c:v>Cubic volume / stops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Density!$A$2:$A$11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Density!$E$2:$E$11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Density!$F$1</c:f>
              <c:strCache>
                <c:ptCount val="1"/>
                <c:pt idx="0">
                  <c:v>Cubic volume / distance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Density!$A$2:$A$11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Density!$F$2:$F$11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5"/>
          <c:order val="5"/>
          <c:tx>
            <c:strRef>
              <c:f>Density!$G$1</c:f>
              <c:strCache>
                <c:ptCount val="1"/>
                <c:pt idx="0">
                  <c:v>Pieces / distance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Density!$A$2:$A$11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Density!$G$2:$G$11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Density!$H$1</c:f>
              <c:strCache>
                <c:ptCount val="1"/>
                <c:pt idx="0">
                  <c:v>Weight/ distance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Density!$A$2:$A$11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Density!$H$2:$H$11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7"/>
          <c:order val="7"/>
          <c:tx>
            <c:strRef>
              <c:f>Density!$I$1</c:f>
              <c:strCache>
                <c:ptCount val="1"/>
                <c:pt idx="0">
                  <c:v>Weight / stops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Density!$A$2:$A$11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Density!$I$2:$I$11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76528"/>
        <c:axId val="190479664"/>
      </c:barChart>
      <c:valAx>
        <c:axId val="190479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476528"/>
        <c:crosses val="autoZero"/>
        <c:crossBetween val="between"/>
      </c:valAx>
      <c:catAx>
        <c:axId val="19047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Depots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47966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Density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Stops / distance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Density!$A$2:$A$11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Density!$B$2:$B$11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Stops / hour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Density!$A$2:$A$11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Density!$C$2:$C$11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Density!$D$1</c:f>
              <c:strCache>
                <c:ptCount val="1"/>
                <c:pt idx="0">
                  <c:v>Transactions / hour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Density!$A$2:$A$11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Density!$D$2:$D$11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Density!$E$1</c:f>
              <c:strCache>
                <c:ptCount val="1"/>
                <c:pt idx="0">
                  <c:v>Cubic volume / stops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Density!$A$2:$A$11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Density!$E$2:$E$11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Density!$F$1</c:f>
              <c:strCache>
                <c:ptCount val="1"/>
                <c:pt idx="0">
                  <c:v>Cubic volume / distance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Density!$A$2:$A$11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Density!$F$2:$F$11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5"/>
          <c:order val="5"/>
          <c:tx>
            <c:strRef>
              <c:f>Density!$G$1</c:f>
              <c:strCache>
                <c:ptCount val="1"/>
                <c:pt idx="0">
                  <c:v>Pieces / distance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Density!$A$2:$A$11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Density!$G$2:$G$11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Density!$H$1</c:f>
              <c:strCache>
                <c:ptCount val="1"/>
                <c:pt idx="0">
                  <c:v>Weight/ distance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Density!$A$2:$A$11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Density!$H$2:$H$11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7"/>
          <c:order val="7"/>
          <c:tx>
            <c:strRef>
              <c:f>Density!$I$1</c:f>
              <c:strCache>
                <c:ptCount val="1"/>
                <c:pt idx="0">
                  <c:v>Weight / stops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Density!$A$2:$A$11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Density!$I$2:$I$11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83192"/>
        <c:axId val="190475744"/>
      </c:barChart>
      <c:valAx>
        <c:axId val="190475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483192"/>
        <c:crosses val="autoZero"/>
        <c:crossBetween val="between"/>
      </c:valAx>
      <c:catAx>
        <c:axId val="19048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Depots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47574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Utilization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Utilization!$B$1</c:f>
              <c:strCache>
                <c:ptCount val="1"/>
                <c:pt idx="0">
                  <c:v>Drivers Required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Utilization!$A$2:$A$11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Utilization!$B$2:$B$11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Utilization!$C$1</c:f>
              <c:strCache>
                <c:ptCount val="1"/>
                <c:pt idx="0">
                  <c:v>Cube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Utilization!$A$2:$A$11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Utilization!$C$2:$C$11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Utilization!$D$1</c:f>
              <c:strCache>
                <c:ptCount val="1"/>
                <c:pt idx="0">
                  <c:v>Pieces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Utilization!$A$2:$A$11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Utilization!$D$2:$D$11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Utilization!$E$1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Utilization!$A$2:$A$11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Utilization!$E$2:$E$11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Utilization!$F$1</c:f>
              <c:strCache>
                <c:ptCount val="1"/>
                <c:pt idx="0">
                  <c:v>Weight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Utilization!$A$2:$A$11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Utilization!$F$2:$F$11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80448"/>
        <c:axId val="190480056"/>
      </c:barChart>
      <c:valAx>
        <c:axId val="190480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Utilization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480448"/>
        <c:crosses val="autoZero"/>
        <c:crossBetween val="between"/>
      </c:valAx>
      <c:catAx>
        <c:axId val="1904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Depots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48005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Utilization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Utilization!$B$1</c:f>
              <c:strCache>
                <c:ptCount val="1"/>
                <c:pt idx="0">
                  <c:v>Drivers Required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Utilization!$A$2:$A$11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Utilization!$B$2:$B$11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Utilization!$C$1</c:f>
              <c:strCache>
                <c:ptCount val="1"/>
                <c:pt idx="0">
                  <c:v>Cube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Utilization!$A$2:$A$11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Utilization!$C$2:$C$11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Utilization!$D$1</c:f>
              <c:strCache>
                <c:ptCount val="1"/>
                <c:pt idx="0">
                  <c:v>Pieces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Utilization!$A$2:$A$11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Utilization!$D$2:$D$11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Utilization!$E$1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Utilization!$A$2:$A$11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Utilization!$E$2:$E$11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Utilization!$F$1</c:f>
              <c:strCache>
                <c:ptCount val="1"/>
                <c:pt idx="0">
                  <c:v>Weight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Utilization!$A$2:$A$11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Utilization!$F$2:$F$11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96624"/>
        <c:axId val="192198976"/>
      </c:barChart>
      <c:valAx>
        <c:axId val="192198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Utilization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196624"/>
        <c:crosses val="autoZero"/>
        <c:crossBetween val="between"/>
      </c:valAx>
      <c:catAx>
        <c:axId val="19219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Depots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19897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Estimated Travel Time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Time!$A$2:$A$11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Time!$B$2:$B$11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Estimated Wait Time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Time!$A$2:$A$11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Time!$C$2:$C$11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Time!$D$1</c:f>
              <c:strCache>
                <c:ptCount val="1"/>
                <c:pt idx="0">
                  <c:v>Estimated Service Time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Time!$A$2:$A$11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Time!$D$2:$D$11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Time!$E$1</c:f>
              <c:strCache>
                <c:ptCount val="1"/>
                <c:pt idx="0">
                  <c:v>Estimated Total Time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Time!$A$2:$A$11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Time!$E$2:$E$11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96232"/>
        <c:axId val="192199368"/>
      </c:barChart>
      <c:valAx>
        <c:axId val="192199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196232"/>
        <c:crosses val="autoZero"/>
        <c:crossBetween val="between"/>
      </c:valAx>
      <c:catAx>
        <c:axId val="19219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Depots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19936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Estimated Travel Time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Time!$A$2:$A$11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Time!$B$2:$B$11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Estimated Wait Time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Time!$A$2:$A$11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Time!$C$2:$C$11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Time!$D$1</c:f>
              <c:strCache>
                <c:ptCount val="1"/>
                <c:pt idx="0">
                  <c:v>Estimated Service Time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Time!$A$2:$A$11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Time!$D$2:$D$11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Time!$E$1</c:f>
              <c:strCache>
                <c:ptCount val="1"/>
                <c:pt idx="0">
                  <c:v>Estimated Total Time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Time!$A$2:$A$11</c:f>
              <c:strCache>
                <c:ptCount val="2"/>
                <c:pt idx="0">
                  <c:v>Depot 1</c:v>
                </c:pt>
                <c:pt idx="1">
                  <c:v>Depot 2</c:v>
                </c:pt>
              </c:strCache>
            </c:strRef>
          </c:cat>
          <c:val>
            <c:numRef>
              <c:f>Time!$E$2:$E$11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99760"/>
        <c:axId val="192201720"/>
      </c:barChart>
      <c:valAx>
        <c:axId val="192201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199760"/>
        <c:crosses val="autoZero"/>
        <c:crossBetween val="between"/>
      </c:valAx>
      <c:catAx>
        <c:axId val="19219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Depots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20172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12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12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12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12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tabSelected="1" zoomScale="80" zoomScaleNormal="80" workbookViewId="0">
      <selection activeCell="E8" sqref="E8"/>
    </sheetView>
  </sheetViews>
  <sheetFormatPr defaultColWidth="11.42578125" defaultRowHeight="12.75"/>
  <cols>
    <col min="1" max="1" width="9.28515625" style="1" customWidth="1"/>
    <col min="2" max="2" width="40.5703125" style="1" customWidth="1"/>
    <col min="3" max="3" width="10.5703125" style="1" customWidth="1"/>
    <col min="4" max="4" width="11.28515625" style="1" customWidth="1"/>
    <col min="5" max="5" width="39" style="1" customWidth="1"/>
    <col min="6" max="6" width="11.5703125" style="1" customWidth="1"/>
    <col min="7" max="7" width="17.140625" style="1" customWidth="1"/>
    <col min="8" max="8" width="18.5703125" style="1" customWidth="1"/>
    <col min="9" max="9" width="24.140625" style="1" customWidth="1"/>
    <col min="10" max="10" width="17.140625" style="1" customWidth="1"/>
    <col min="11" max="11" width="30.28515625" style="1" customWidth="1"/>
    <col min="12" max="12" width="8.42578125" style="1" customWidth="1"/>
    <col min="13" max="13" width="13.42578125" style="1" customWidth="1"/>
    <col min="14" max="14" width="14.28515625" style="1" customWidth="1"/>
    <col min="15" max="15" width="16.140625" style="1" customWidth="1"/>
    <col min="16" max="16" width="10.42578125" style="1" customWidth="1"/>
    <col min="17" max="17" width="19.140625" style="1" customWidth="1"/>
    <col min="18" max="18" width="9.42578125" style="1" customWidth="1"/>
    <col min="19" max="19" width="15.140625" style="1" customWidth="1"/>
    <col min="20" max="20" width="35.85546875" style="1" customWidth="1"/>
    <col min="21" max="1025" width="11.5703125" style="1" customWidth="1"/>
  </cols>
  <sheetData>
    <row r="1" spans="1:19" ht="17.649999999999999" customHeight="1">
      <c r="A1" s="8" t="s">
        <v>0</v>
      </c>
      <c r="B1" s="8"/>
      <c r="C1" s="8"/>
      <c r="D1" s="8"/>
      <c r="E1" s="8"/>
      <c r="F1" s="8"/>
      <c r="G1" s="8"/>
    </row>
    <row r="2" spans="1:19" ht="14.65" customHeight="1">
      <c r="A2" s="4"/>
      <c r="B2" s="2"/>
      <c r="C2" s="5"/>
      <c r="D2" s="3"/>
    </row>
    <row r="3" spans="1:19" ht="13.35" customHeight="1">
      <c r="A3" s="9" t="s">
        <v>1</v>
      </c>
      <c r="B3" s="9"/>
      <c r="C3" s="10" t="s">
        <v>2</v>
      </c>
      <c r="D3" s="10"/>
    </row>
    <row r="4" spans="1:19" ht="13.35" customHeight="1">
      <c r="A4" s="9" t="s">
        <v>3</v>
      </c>
      <c r="B4" s="9"/>
      <c r="C4" s="10">
        <v>2.3199999999999998</v>
      </c>
      <c r="D4" s="10"/>
    </row>
    <row r="5" spans="1:19" ht="13.35" customHeight="1">
      <c r="A5" s="9" t="s">
        <v>4</v>
      </c>
      <c r="B5" s="9"/>
      <c r="C5" s="11">
        <v>9</v>
      </c>
      <c r="D5" s="11"/>
    </row>
    <row r="6" spans="1:19" ht="13.35" customHeight="1">
      <c r="A6" s="9" t="s">
        <v>5</v>
      </c>
      <c r="B6" s="9"/>
      <c r="C6" s="10">
        <v>3</v>
      </c>
      <c r="D6" s="10"/>
    </row>
    <row r="7" spans="1:19" ht="13.35" customHeight="1">
      <c r="A7" s="9" t="s">
        <v>6</v>
      </c>
      <c r="B7" s="9"/>
      <c r="C7" s="12">
        <v>30</v>
      </c>
      <c r="D7" s="12"/>
    </row>
    <row r="8" spans="1:19" ht="13.35" customHeight="1">
      <c r="A8" s="9" t="s">
        <v>7</v>
      </c>
      <c r="B8" s="9"/>
      <c r="C8" s="12">
        <v>19</v>
      </c>
      <c r="D8" s="12"/>
    </row>
    <row r="9" spans="1:19" ht="13.35" customHeight="1">
      <c r="A9" s="9" t="s">
        <v>8</v>
      </c>
      <c r="B9" s="9"/>
      <c r="C9" s="13" t="s">
        <v>9</v>
      </c>
      <c r="D9" s="13"/>
    </row>
    <row r="10" spans="1:19" ht="13.35" customHeight="1">
      <c r="A10" s="9" t="s">
        <v>10</v>
      </c>
      <c r="B10" s="9"/>
      <c r="C10" s="10" t="s">
        <v>11</v>
      </c>
      <c r="D10" s="10"/>
    </row>
    <row r="11" spans="1:19" ht="13.35" customHeight="1">
      <c r="A11" s="9" t="s">
        <v>12</v>
      </c>
      <c r="B11" s="9"/>
      <c r="C11" s="12">
        <v>15</v>
      </c>
      <c r="D11" s="12"/>
    </row>
    <row r="12" spans="1:19" ht="13.35" customHeight="1">
      <c r="A12" s="9" t="s">
        <v>13</v>
      </c>
      <c r="B12" s="9"/>
      <c r="C12" s="10" t="s">
        <v>2</v>
      </c>
      <c r="D12" s="10"/>
    </row>
    <row r="13" spans="1:19" ht="13.35" customHeight="1">
      <c r="A13" s="9" t="s">
        <v>14</v>
      </c>
      <c r="B13" s="9"/>
      <c r="C13" s="10" t="s">
        <v>2</v>
      </c>
      <c r="D13" s="10"/>
    </row>
    <row r="14" spans="1:19" ht="13.35" customHeight="1">
      <c r="A14" s="9" t="s">
        <v>15</v>
      </c>
      <c r="B14" s="9"/>
      <c r="C14" s="10" t="s">
        <v>16</v>
      </c>
      <c r="D14" s="10"/>
    </row>
    <row r="15" spans="1:19" ht="14.65" customHeight="1"/>
    <row r="16" spans="1:19" s="6" customFormat="1" ht="14.65" customHeight="1">
      <c r="A16" s="6" t="s">
        <v>17</v>
      </c>
      <c r="B16" s="6" t="s">
        <v>18</v>
      </c>
      <c r="C16" s="6" t="s">
        <v>19</v>
      </c>
      <c r="D16" s="6" t="s">
        <v>20</v>
      </c>
      <c r="E16" s="6" t="s">
        <v>21</v>
      </c>
      <c r="F16" s="6" t="s">
        <v>22</v>
      </c>
      <c r="G16" s="6" t="s">
        <v>23</v>
      </c>
      <c r="H16" s="6" t="s">
        <v>24</v>
      </c>
      <c r="I16" s="6" t="s">
        <v>25</v>
      </c>
      <c r="J16" s="6" t="s">
        <v>26</v>
      </c>
      <c r="K16" s="6" t="s">
        <v>27</v>
      </c>
      <c r="L16" s="1"/>
      <c r="M16" s="1"/>
      <c r="N16" s="1"/>
      <c r="O16" s="1"/>
      <c r="P16" s="1"/>
      <c r="Q16" s="1"/>
      <c r="R16" s="1"/>
      <c r="S16" s="1"/>
    </row>
    <row r="17" spans="1:11">
      <c r="A17" t="s">
        <v>28</v>
      </c>
      <c r="B17" t="s">
        <v>29</v>
      </c>
      <c r="C17">
        <v>40.459401999999997</v>
      </c>
      <c r="D17">
        <v>-74.360845999999995</v>
      </c>
      <c r="E17"/>
      <c r="F17">
        <v>15</v>
      </c>
      <c r="G17">
        <v>10</v>
      </c>
      <c r="H17">
        <v>12</v>
      </c>
      <c r="I17">
        <v>21600</v>
      </c>
      <c r="J17">
        <v>10800</v>
      </c>
      <c r="K17" t="s">
        <v>30</v>
      </c>
    </row>
    <row r="18" spans="1:11">
      <c r="A18" t="s">
        <v>31</v>
      </c>
      <c r="B18" t="s">
        <v>32</v>
      </c>
      <c r="C18">
        <v>40.462336000000001</v>
      </c>
      <c r="D18">
        <v>-74.482309999999998</v>
      </c>
      <c r="E18"/>
      <c r="F18">
        <v>15</v>
      </c>
      <c r="G18">
        <v>12</v>
      </c>
      <c r="H18">
        <v>15</v>
      </c>
      <c r="I18">
        <v>31624</v>
      </c>
      <c r="J18">
        <v>15812</v>
      </c>
      <c r="K18" t="s">
        <v>30</v>
      </c>
    </row>
    <row r="25" spans="1:11" ht="12.75" customHeight="1"/>
  </sheetData>
  <mergeCells count="25">
    <mergeCell ref="A14:B14"/>
    <mergeCell ref="C14:D14"/>
    <mergeCell ref="A11:B11"/>
    <mergeCell ref="C11:D11"/>
    <mergeCell ref="A12:B12"/>
    <mergeCell ref="C12:D12"/>
    <mergeCell ref="A13:B13"/>
    <mergeCell ref="C13:D13"/>
    <mergeCell ref="A8:B8"/>
    <mergeCell ref="C8:D8"/>
    <mergeCell ref="A9:B9"/>
    <mergeCell ref="C9:D9"/>
    <mergeCell ref="A10:B10"/>
    <mergeCell ref="C10:D10"/>
    <mergeCell ref="A5:B5"/>
    <mergeCell ref="C5:D5"/>
    <mergeCell ref="A6:B6"/>
    <mergeCell ref="C6:D6"/>
    <mergeCell ref="A7:B7"/>
    <mergeCell ref="C7:D7"/>
    <mergeCell ref="A1:G1"/>
    <mergeCell ref="A3:B3"/>
    <mergeCell ref="C3:D3"/>
    <mergeCell ref="A4:B4"/>
    <mergeCell ref="C4:D4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Roman,Regular"&amp;12&amp;K000000&amp;A</oddHeader>
    <oddFooter>&amp;C&amp;"Times New Roman,Regular"&amp;12&amp;K000000Page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="80" zoomScaleNormal="80" workbookViewId="0">
      <selection activeCell="A3" sqref="A3"/>
    </sheetView>
  </sheetViews>
  <sheetFormatPr defaultColWidth="11.42578125" defaultRowHeight="12.75"/>
  <cols>
    <col min="1" max="1" width="9.5703125" style="1" customWidth="1"/>
    <col min="2" max="2" width="9" style="1" customWidth="1"/>
    <col min="3" max="3" width="14.5703125" style="1" customWidth="1"/>
    <col min="4" max="4" width="15.5703125" style="1" customWidth="1"/>
    <col min="5" max="5" width="17.140625" style="1" customWidth="1"/>
    <col min="6" max="6" width="21.5703125" style="1" customWidth="1"/>
    <col min="7" max="7" width="11.7109375" style="1" customWidth="1"/>
    <col min="8" max="8" width="10.5703125" style="1" customWidth="1"/>
    <col min="9" max="9" width="9" style="1" customWidth="1"/>
    <col min="10" max="10" width="14.5703125" style="1" customWidth="1"/>
    <col min="11" max="11" width="15.5703125" style="1" customWidth="1"/>
    <col min="12" max="12" width="17.140625" style="1" customWidth="1"/>
    <col min="13" max="13" width="21.5703125" style="1" customWidth="1"/>
    <col min="14" max="14" width="11.7109375" style="1" customWidth="1"/>
    <col min="15" max="15" width="10.5703125" style="1" customWidth="1"/>
    <col min="16" max="16" width="9" style="1" customWidth="1"/>
    <col min="17" max="17" width="14.5703125" style="1" customWidth="1"/>
    <col min="18" max="18" width="15.5703125" style="1" customWidth="1"/>
    <col min="19" max="19" width="17.140625" style="1" customWidth="1"/>
    <col min="20" max="20" width="21.5703125" style="1" customWidth="1"/>
    <col min="21" max="21" width="11.7109375" style="1" customWidth="1"/>
    <col min="22" max="22" width="10.5703125" style="1" customWidth="1"/>
    <col min="23" max="23" width="8.7109375" style="1" customWidth="1"/>
    <col min="24" max="24" width="14.5703125" style="1" customWidth="1"/>
    <col min="25" max="25" width="15.5703125" style="1" customWidth="1"/>
    <col min="26" max="26" width="17.140625" style="1" customWidth="1"/>
    <col min="27" max="27" width="21.5703125" style="1" customWidth="1"/>
    <col min="28" max="28" width="11.7109375" style="1" customWidth="1"/>
    <col min="29" max="29" width="10.5703125" style="1" customWidth="1"/>
    <col min="30" max="30" width="8.7109375" style="1" customWidth="1"/>
    <col min="31" max="31" width="14.5703125" style="1" customWidth="1"/>
    <col min="32" max="32" width="15.5703125" style="1" customWidth="1"/>
    <col min="33" max="33" width="17.140625" style="1" customWidth="1"/>
    <col min="34" max="34" width="21.5703125" style="1" customWidth="1"/>
    <col min="35" max="35" width="11.7109375" style="1" customWidth="1"/>
    <col min="36" max="37" width="8.7109375" style="1" customWidth="1"/>
    <col min="38" max="38" width="14.5703125" style="1" customWidth="1"/>
    <col min="39" max="39" width="15.5703125" style="1" customWidth="1"/>
    <col min="40" max="40" width="17.140625" style="1" customWidth="1"/>
    <col min="41" max="41" width="21.5703125" style="1" customWidth="1"/>
    <col min="42" max="42" width="11.7109375" style="1" customWidth="1"/>
    <col min="43" max="43" width="8.7109375" style="1" customWidth="1"/>
    <col min="44" max="44" width="9" style="1" customWidth="1"/>
    <col min="45" max="45" width="14.5703125" style="1" customWidth="1"/>
    <col min="46" max="46" width="15.5703125" style="1" customWidth="1"/>
    <col min="47" max="47" width="17.140625" style="1" customWidth="1"/>
    <col min="48" max="48" width="21.5703125" style="1" customWidth="1"/>
    <col min="49" max="49" width="11.7109375" style="1" customWidth="1"/>
    <col min="50" max="50" width="10.5703125" style="1" customWidth="1"/>
    <col min="51" max="51" width="9" style="1" customWidth="1"/>
    <col min="52" max="52" width="14.5703125" style="1" customWidth="1"/>
    <col min="53" max="53" width="15.5703125" style="1" customWidth="1"/>
    <col min="54" max="54" width="17.140625" style="1" customWidth="1"/>
    <col min="55" max="55" width="21.5703125" style="1" customWidth="1"/>
    <col min="56" max="56" width="11.7109375" style="1" customWidth="1"/>
    <col min="57" max="57" width="10.5703125" style="1" customWidth="1"/>
    <col min="58" max="58" width="9" style="1" customWidth="1"/>
    <col min="59" max="59" width="14.5703125" style="1" customWidth="1"/>
    <col min="60" max="60" width="15.5703125" style="1" customWidth="1"/>
    <col min="61" max="61" width="17.140625" style="1" customWidth="1"/>
    <col min="62" max="62" width="21.5703125" style="1" customWidth="1"/>
    <col min="63" max="63" width="11.7109375" style="1" customWidth="1"/>
    <col min="64" max="64" width="10.5703125" style="1" customWidth="1"/>
    <col min="65" max="65" width="9" style="1" customWidth="1"/>
    <col min="66" max="66" width="14.5703125" style="1" customWidth="1"/>
    <col min="67" max="67" width="15.5703125" style="1" customWidth="1"/>
    <col min="68" max="68" width="17.140625" style="1" customWidth="1"/>
    <col min="69" max="69" width="21.5703125" style="1" customWidth="1"/>
    <col min="70" max="70" width="11.7109375" style="1" customWidth="1"/>
    <col min="71" max="71" width="10.5703125" style="1" customWidth="1"/>
    <col min="72" max="72" width="9" style="1" customWidth="1"/>
    <col min="73" max="73" width="14.5703125" style="1" customWidth="1"/>
    <col min="74" max="74" width="15.5703125" style="1" customWidth="1"/>
    <col min="75" max="75" width="17.140625" style="1" customWidth="1"/>
    <col min="76" max="76" width="21.5703125" style="1" customWidth="1"/>
    <col min="77" max="77" width="11.7109375" style="1" customWidth="1"/>
    <col min="78" max="78" width="10.5703125" style="1" customWidth="1"/>
    <col min="79" max="1025" width="11.5703125" style="1" customWidth="1"/>
  </cols>
  <sheetData>
    <row r="1" spans="1:78" ht="12.75" customHeight="1">
      <c r="A1" s="14" t="s">
        <v>17</v>
      </c>
      <c r="B1" s="15" t="s">
        <v>33</v>
      </c>
      <c r="C1" s="15"/>
      <c r="D1" s="15"/>
      <c r="E1" s="15"/>
      <c r="F1" s="15"/>
      <c r="G1" s="15"/>
      <c r="H1" s="15"/>
      <c r="I1" s="14" t="s">
        <v>34</v>
      </c>
      <c r="J1" s="14"/>
      <c r="K1" s="14"/>
      <c r="L1" s="14"/>
      <c r="M1" s="14"/>
      <c r="N1" s="14"/>
      <c r="O1" s="14"/>
      <c r="P1" s="15" t="s">
        <v>35</v>
      </c>
      <c r="Q1" s="15"/>
      <c r="R1" s="15"/>
      <c r="S1" s="15"/>
      <c r="T1" s="15"/>
      <c r="U1" s="15"/>
      <c r="V1" s="15"/>
      <c r="W1" s="14" t="s">
        <v>36</v>
      </c>
      <c r="X1" s="14"/>
      <c r="Y1" s="14"/>
      <c r="Z1" s="14"/>
      <c r="AA1" s="14"/>
      <c r="AB1" s="14"/>
      <c r="AC1" s="14"/>
      <c r="AD1" s="15" t="s">
        <v>37</v>
      </c>
      <c r="AE1" s="15"/>
      <c r="AF1" s="15"/>
      <c r="AG1" s="15"/>
      <c r="AH1" s="15"/>
      <c r="AI1" s="15"/>
      <c r="AJ1" s="15"/>
      <c r="AK1" s="14" t="s">
        <v>38</v>
      </c>
      <c r="AL1" s="14"/>
      <c r="AM1" s="14"/>
      <c r="AN1" s="14"/>
      <c r="AO1" s="14"/>
      <c r="AP1" s="14"/>
      <c r="AQ1" s="14"/>
      <c r="AR1" s="15" t="s">
        <v>39</v>
      </c>
      <c r="AS1" s="15"/>
      <c r="AT1" s="15"/>
      <c r="AU1" s="15"/>
      <c r="AV1" s="15"/>
      <c r="AW1" s="15"/>
      <c r="AX1" s="15"/>
      <c r="AY1" s="14" t="s">
        <v>40</v>
      </c>
      <c r="AZ1" s="14"/>
      <c r="BA1" s="14"/>
      <c r="BB1" s="14"/>
      <c r="BC1" s="14"/>
      <c r="BD1" s="14"/>
      <c r="BE1" s="14"/>
      <c r="BF1" s="15" t="s">
        <v>41</v>
      </c>
      <c r="BG1" s="15"/>
      <c r="BH1" s="15"/>
      <c r="BI1" s="15"/>
      <c r="BJ1" s="15"/>
      <c r="BK1" s="15"/>
      <c r="BL1" s="15"/>
      <c r="BM1" s="14" t="s">
        <v>42</v>
      </c>
      <c r="BN1" s="14"/>
      <c r="BO1" s="14"/>
      <c r="BP1" s="14"/>
      <c r="BQ1" s="14"/>
      <c r="BR1" s="14"/>
      <c r="BS1" s="14"/>
      <c r="BT1" s="15" t="s">
        <v>43</v>
      </c>
      <c r="BU1" s="15"/>
      <c r="BV1" s="15"/>
      <c r="BW1" s="15"/>
      <c r="BX1" s="15"/>
      <c r="BY1" s="15"/>
      <c r="BZ1" s="15"/>
    </row>
    <row r="2" spans="1:78" ht="12.75" customHeight="1">
      <c r="A2" s="14"/>
      <c r="B2" s="7" t="s">
        <v>44</v>
      </c>
      <c r="C2" s="7" t="s">
        <v>45</v>
      </c>
      <c r="D2" s="7" t="s">
        <v>46</v>
      </c>
      <c r="E2" s="7" t="s">
        <v>47</v>
      </c>
      <c r="F2" s="7" t="s">
        <v>48</v>
      </c>
      <c r="G2" s="7" t="s">
        <v>49</v>
      </c>
      <c r="H2" s="7" t="s">
        <v>50</v>
      </c>
      <c r="I2" s="7" t="s">
        <v>44</v>
      </c>
      <c r="J2" s="7" t="s">
        <v>45</v>
      </c>
      <c r="K2" s="7" t="s">
        <v>46</v>
      </c>
      <c r="L2" s="7" t="s">
        <v>47</v>
      </c>
      <c r="M2" s="7" t="s">
        <v>48</v>
      </c>
      <c r="N2" s="7" t="s">
        <v>49</v>
      </c>
      <c r="O2" s="7" t="s">
        <v>50</v>
      </c>
      <c r="P2" s="7" t="s">
        <v>44</v>
      </c>
      <c r="Q2" s="7" t="s">
        <v>45</v>
      </c>
      <c r="R2" s="7" t="s">
        <v>46</v>
      </c>
      <c r="S2" s="7" t="s">
        <v>47</v>
      </c>
      <c r="T2" s="7" t="s">
        <v>48</v>
      </c>
      <c r="U2" s="7" t="s">
        <v>49</v>
      </c>
      <c r="V2" s="7" t="s">
        <v>50</v>
      </c>
      <c r="W2" s="7" t="s">
        <v>44</v>
      </c>
      <c r="X2" s="7" t="s">
        <v>45</v>
      </c>
      <c r="Y2" s="7" t="s">
        <v>46</v>
      </c>
      <c r="Z2" s="7" t="s">
        <v>47</v>
      </c>
      <c r="AA2" s="7" t="s">
        <v>48</v>
      </c>
      <c r="AB2" s="7" t="s">
        <v>49</v>
      </c>
      <c r="AC2" s="7" t="s">
        <v>50</v>
      </c>
      <c r="AD2" s="7" t="s">
        <v>44</v>
      </c>
      <c r="AE2" s="7" t="s">
        <v>45</v>
      </c>
      <c r="AF2" s="7" t="s">
        <v>46</v>
      </c>
      <c r="AG2" s="7" t="s">
        <v>47</v>
      </c>
      <c r="AH2" s="7" t="s">
        <v>48</v>
      </c>
      <c r="AI2" s="7" t="s">
        <v>49</v>
      </c>
      <c r="AJ2" s="7" t="s">
        <v>50</v>
      </c>
      <c r="AK2" s="7" t="s">
        <v>44</v>
      </c>
      <c r="AL2" s="7" t="s">
        <v>45</v>
      </c>
      <c r="AM2" s="7" t="s">
        <v>46</v>
      </c>
      <c r="AN2" s="7" t="s">
        <v>47</v>
      </c>
      <c r="AO2" s="7" t="s">
        <v>48</v>
      </c>
      <c r="AP2" s="7" t="s">
        <v>49</v>
      </c>
      <c r="AQ2" s="7" t="s">
        <v>50</v>
      </c>
      <c r="AR2" s="7" t="s">
        <v>44</v>
      </c>
      <c r="AS2" s="7" t="s">
        <v>45</v>
      </c>
      <c r="AT2" s="7" t="s">
        <v>46</v>
      </c>
      <c r="AU2" s="7" t="s">
        <v>47</v>
      </c>
      <c r="AV2" s="7" t="s">
        <v>48</v>
      </c>
      <c r="AW2" s="7" t="s">
        <v>49</v>
      </c>
      <c r="AX2" s="7" t="s">
        <v>50</v>
      </c>
      <c r="AY2" s="7" t="s">
        <v>44</v>
      </c>
      <c r="AZ2" s="7" t="s">
        <v>45</v>
      </c>
      <c r="BA2" s="7" t="s">
        <v>46</v>
      </c>
      <c r="BB2" s="7" t="s">
        <v>47</v>
      </c>
      <c r="BC2" s="7" t="s">
        <v>48</v>
      </c>
      <c r="BD2" s="7" t="s">
        <v>49</v>
      </c>
      <c r="BE2" s="7" t="s">
        <v>50</v>
      </c>
      <c r="BF2" s="7" t="s">
        <v>44</v>
      </c>
      <c r="BG2" s="7" t="s">
        <v>45</v>
      </c>
      <c r="BH2" s="7" t="s">
        <v>46</v>
      </c>
      <c r="BI2" s="7" t="s">
        <v>47</v>
      </c>
      <c r="BJ2" s="7" t="s">
        <v>48</v>
      </c>
      <c r="BK2" s="7" t="s">
        <v>49</v>
      </c>
      <c r="BL2" s="7" t="s">
        <v>50</v>
      </c>
      <c r="BM2" s="7" t="s">
        <v>44</v>
      </c>
      <c r="BN2" s="7" t="s">
        <v>45</v>
      </c>
      <c r="BO2" s="7" t="s">
        <v>46</v>
      </c>
      <c r="BP2" s="7" t="s">
        <v>47</v>
      </c>
      <c r="BQ2" s="7" t="s">
        <v>48</v>
      </c>
      <c r="BR2" s="7" t="s">
        <v>49</v>
      </c>
      <c r="BS2" s="7" t="s">
        <v>50</v>
      </c>
      <c r="BT2" s="7" t="s">
        <v>44</v>
      </c>
      <c r="BU2" s="7" t="s">
        <v>45</v>
      </c>
      <c r="BV2" s="7" t="s">
        <v>46</v>
      </c>
      <c r="BW2" s="7" t="s">
        <v>47</v>
      </c>
      <c r="BX2" s="7" t="s">
        <v>48</v>
      </c>
      <c r="BY2" s="7" t="s">
        <v>49</v>
      </c>
      <c r="BZ2" s="7" t="s">
        <v>50</v>
      </c>
    </row>
    <row r="3" spans="1:78" ht="14.65" customHeight="1">
      <c r="A3" t="s">
        <v>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>FV(3%, 0, 0, -$B3*15)</f>
        <v>0</v>
      </c>
      <c r="J3">
        <f>FV(3%, 0, 0, -$C3*15)</f>
        <v>0</v>
      </c>
      <c r="K3">
        <f>FV(3%, 0, 0, -$D3*15)</f>
        <v>0</v>
      </c>
      <c r="L3">
        <f>FV(3%, 0, 0, -$E3*15)</f>
        <v>0</v>
      </c>
      <c r="M3">
        <f>FV(3%, 0, 0, -$F3*15)</f>
        <v>0</v>
      </c>
      <c r="N3">
        <f>FV(3%, 0, 0, -$G3*15)</f>
        <v>0</v>
      </c>
      <c r="O3">
        <f>FV(3%, 0, 0, -$H3*15)</f>
        <v>0</v>
      </c>
      <c r="P3">
        <f>FV(3%, 0, 0, -$B3*30)</f>
        <v>0</v>
      </c>
      <c r="Q3">
        <f>FV(3%, 0, 0, -$C3*30)</f>
        <v>0</v>
      </c>
      <c r="R3">
        <f>FV(3%, 0, 0, -$D3*30)</f>
        <v>0</v>
      </c>
      <c r="S3">
        <f>FV(3%, 0, 0, -$E3*30)</f>
        <v>0</v>
      </c>
      <c r="T3">
        <f>FV(3%, 0, 0, -$F3*30)</f>
        <v>0</v>
      </c>
      <c r="U3">
        <f>FV(3%, 0, 0, -$G3*30)</f>
        <v>0</v>
      </c>
      <c r="V3">
        <f>FV(3%, 0, 0, -$H3*30)</f>
        <v>0</v>
      </c>
      <c r="W3">
        <f>FV(3%, 0, 0, -$B3*90)</f>
        <v>0</v>
      </c>
      <c r="X3">
        <f>FV(3%, 0, 0, -$C3*90)</f>
        <v>0</v>
      </c>
      <c r="Y3">
        <f>FV(3%, 0, 0, -$D3*90)</f>
        <v>0</v>
      </c>
      <c r="Z3">
        <f>FV(3%, 0, 0, -$E3*90)</f>
        <v>0</v>
      </c>
      <c r="AA3">
        <f>FV(3%, 0, 0, -$F3*90)</f>
        <v>0</v>
      </c>
      <c r="AB3">
        <f>FV(3%, 0, 0, -$G3*90)</f>
        <v>0</v>
      </c>
      <c r="AC3">
        <f>FV(3%, 0, 0, -$H3*90)</f>
        <v>0</v>
      </c>
      <c r="AD3">
        <f>FV(3%, 0, 0, -$B3*180)</f>
        <v>0</v>
      </c>
      <c r="AE3">
        <f>FV(3%, 0, 0, -$C3*180)</f>
        <v>0</v>
      </c>
      <c r="AF3">
        <f>FV(3%, 0, 0, -$D3*180)</f>
        <v>0</v>
      </c>
      <c r="AG3">
        <f>FV(3%, 0, 0, -$E3*180)</f>
        <v>0</v>
      </c>
      <c r="AH3">
        <f>FV(3%, 0, 0, -$F3*180)</f>
        <v>0</v>
      </c>
      <c r="AI3">
        <f>FV(3%, 0, 0, -$G3*180)</f>
        <v>0</v>
      </c>
      <c r="AJ3">
        <f>FV(3%, 0, 0, -$H3*180)</f>
        <v>0</v>
      </c>
      <c r="AK3">
        <f>FV(3%, 0, 1, -$B3*360)</f>
        <v>0</v>
      </c>
      <c r="AL3">
        <f>FV(3%, 0, 1, -$C3*360)</f>
        <v>0</v>
      </c>
      <c r="AM3">
        <f>FV(3%, 0, 1, -$D3*360)</f>
        <v>0</v>
      </c>
      <c r="AN3">
        <f>FV(3%, 0, 1, -$E3*360)</f>
        <v>0</v>
      </c>
      <c r="AO3">
        <f>FV(3%, 0, 1, -$F3*360)</f>
        <v>0</v>
      </c>
      <c r="AP3">
        <f>FV(3%, 0, 1, -$G3*360)</f>
        <v>0</v>
      </c>
      <c r="AQ3">
        <f>FV(3%, 0, 1, -$H3*360)</f>
        <v>0</v>
      </c>
      <c r="AR3">
        <f>FV(3%, 0, 5, -$B3*1800)</f>
        <v>0</v>
      </c>
      <c r="AS3">
        <f>FV(3%, 0, 5, -$C3*1800)</f>
        <v>0</v>
      </c>
      <c r="AT3">
        <f>FV(3%, 0, 5, -$D3*1800)</f>
        <v>0</v>
      </c>
      <c r="AU3">
        <f>FV(3%, 0, 5, -$E3*1800)</f>
        <v>0</v>
      </c>
      <c r="AV3">
        <f>FV(3%, 0, 5, -$F3*1800)</f>
        <v>0</v>
      </c>
      <c r="AW3">
        <f>FV(3%, 0, 5, -$G3*1800)</f>
        <v>0</v>
      </c>
      <c r="AX3">
        <f>FV(3%, 0, 5, -$H3*1800)</f>
        <v>0</v>
      </c>
      <c r="AY3">
        <f>FV(3%, 0, 10, -$B3*3600)</f>
        <v>0</v>
      </c>
      <c r="AZ3">
        <f>FV(3%, 0, 10, -$C3*3600)</f>
        <v>0</v>
      </c>
      <c r="BA3">
        <f>FV(3%, 0, 10, -$D3*3600)</f>
        <v>0</v>
      </c>
      <c r="BB3">
        <f>FV(3%, 0, 10, -$E3*3600)</f>
        <v>0</v>
      </c>
      <c r="BC3">
        <f>FV(3%, 0, 10, -$F3*3600)</f>
        <v>0</v>
      </c>
      <c r="BD3">
        <f>FV(3%, 0, 10, -$G3*3600)</f>
        <v>0</v>
      </c>
      <c r="BE3">
        <f>FV(3%, 0, 10, -$H3*3600)</f>
        <v>0</v>
      </c>
      <c r="BF3">
        <f>FV(3%, 0, 15, -$B3*5400)</f>
        <v>0</v>
      </c>
      <c r="BG3">
        <f>FV(3%, 0, 15, -$C3*5400)</f>
        <v>0</v>
      </c>
      <c r="BH3">
        <f>FV(3%, 0, 15, -$D3*5400)</f>
        <v>0</v>
      </c>
      <c r="BI3">
        <f>FV(3%, 0, 15, -$E3*5400)</f>
        <v>0</v>
      </c>
      <c r="BJ3">
        <f>FV(3%, 0, 15, -$F3*5400)</f>
        <v>0</v>
      </c>
      <c r="BK3">
        <f>FV(3%, 0, 15, -$G3*5400)</f>
        <v>0</v>
      </c>
      <c r="BL3">
        <f>FV(3%, 0, 15, -$H3*5400)</f>
        <v>0</v>
      </c>
      <c r="BM3">
        <f>FV(3%, 0, 20, -$B3*7200)</f>
        <v>0</v>
      </c>
      <c r="BN3">
        <f>FV(3%, 0, 20, -$C3*7200)</f>
        <v>0</v>
      </c>
      <c r="BO3">
        <f>FV(3%, 0, 20, -$D3*7200)</f>
        <v>0</v>
      </c>
      <c r="BP3">
        <f>FV(3%, 0, 20, -$E3*7200)</f>
        <v>0</v>
      </c>
      <c r="BQ3">
        <f>FV(3%, 0, 20, -$F3*7200)</f>
        <v>0</v>
      </c>
      <c r="BR3">
        <f>FV(3%, 0, 20, -$G3*7200)</f>
        <v>0</v>
      </c>
      <c r="BS3">
        <f>FV(3%, 0, 20, -$H3*7200)</f>
        <v>0</v>
      </c>
      <c r="BT3">
        <f>FV(3%, 0, 30, -$B3*10800)</f>
        <v>0</v>
      </c>
      <c r="BU3">
        <f>FV(3%, 0, 30, -$C3*10800)</f>
        <v>0</v>
      </c>
      <c r="BV3">
        <f>FV(3%, 0, 30, -$D3*10800)</f>
        <v>0</v>
      </c>
      <c r="BW3">
        <f>FV(3%, 0, 30, -$E3*10800)</f>
        <v>0</v>
      </c>
      <c r="BX3">
        <f>FV(3%, 0, 30, -$F3*10800)</f>
        <v>0</v>
      </c>
      <c r="BY3">
        <f>FV(3%, 0, 30, -$G3*10800)</f>
        <v>0</v>
      </c>
      <c r="BZ3">
        <f>FV(3%, 0, 30, -$H3*10800)</f>
        <v>0</v>
      </c>
    </row>
    <row r="4" spans="1:78" ht="14.65" customHeight="1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>FV(3%, 0, 0, -$B4*15)</f>
        <v>0</v>
      </c>
      <c r="J4">
        <f>FV(3%, 0, 0, -$C4*15)</f>
        <v>0</v>
      </c>
      <c r="K4">
        <f>FV(3%, 0, 0, -$D4*15)</f>
        <v>0</v>
      </c>
      <c r="L4">
        <f>FV(3%, 0, 0, -$E4*15)</f>
        <v>0</v>
      </c>
      <c r="M4">
        <f>FV(3%, 0, 0, -$F4*15)</f>
        <v>0</v>
      </c>
      <c r="N4">
        <f>FV(3%, 0, 0, -$G4*15)</f>
        <v>0</v>
      </c>
      <c r="O4">
        <f>FV(3%, 0, 0, -$H4*15)</f>
        <v>0</v>
      </c>
      <c r="P4">
        <f>FV(3%, 0, 0, -$B4*30)</f>
        <v>0</v>
      </c>
      <c r="Q4">
        <f>FV(3%, 0, 0, -$C4*30)</f>
        <v>0</v>
      </c>
      <c r="R4">
        <f>FV(3%, 0, 0, -$D4*30)</f>
        <v>0</v>
      </c>
      <c r="S4">
        <f>FV(3%, 0, 0, -$E4*30)</f>
        <v>0</v>
      </c>
      <c r="T4">
        <f>FV(3%, 0, 0, -$F4*30)</f>
        <v>0</v>
      </c>
      <c r="U4">
        <f>FV(3%, 0, 0, -$G4*30)</f>
        <v>0</v>
      </c>
      <c r="V4">
        <f>FV(3%, 0, 0, -$H4*30)</f>
        <v>0</v>
      </c>
      <c r="W4">
        <f>FV(3%, 0, 0, -$B4*90)</f>
        <v>0</v>
      </c>
      <c r="X4">
        <f>FV(3%, 0, 0, -$C4*90)</f>
        <v>0</v>
      </c>
      <c r="Y4">
        <f>FV(3%, 0, 0, -$D4*90)</f>
        <v>0</v>
      </c>
      <c r="Z4">
        <f>FV(3%, 0, 0, -$E4*90)</f>
        <v>0</v>
      </c>
      <c r="AA4">
        <f>FV(3%, 0, 0, -$F4*90)</f>
        <v>0</v>
      </c>
      <c r="AB4">
        <f>FV(3%, 0, 0, -$G4*90)</f>
        <v>0</v>
      </c>
      <c r="AC4">
        <f>FV(3%, 0, 0, -$H4*90)</f>
        <v>0</v>
      </c>
      <c r="AD4">
        <f>FV(3%, 0, 0, -$B4*180)</f>
        <v>0</v>
      </c>
      <c r="AE4">
        <f>FV(3%, 0, 0, -$C4*180)</f>
        <v>0</v>
      </c>
      <c r="AF4">
        <f>FV(3%, 0, 0, -$D4*180)</f>
        <v>0</v>
      </c>
      <c r="AG4">
        <f>FV(3%, 0, 0, -$E4*180)</f>
        <v>0</v>
      </c>
      <c r="AH4">
        <f>FV(3%, 0, 0, -$F4*180)</f>
        <v>0</v>
      </c>
      <c r="AI4">
        <f>FV(3%, 0, 0, -$G4*180)</f>
        <v>0</v>
      </c>
      <c r="AJ4">
        <f>FV(3%, 0, 0, -$H4*180)</f>
        <v>0</v>
      </c>
      <c r="AK4">
        <f>FV(3%, 0, 1, -$B4*360)</f>
        <v>0</v>
      </c>
      <c r="AL4">
        <f>FV(3%, 0, 1, -$C4*360)</f>
        <v>0</v>
      </c>
      <c r="AM4">
        <f>FV(3%, 0, 1, -$D4*360)</f>
        <v>0</v>
      </c>
      <c r="AN4">
        <f>FV(3%, 0, 1, -$E4*360)</f>
        <v>0</v>
      </c>
      <c r="AO4">
        <f>FV(3%, 0, 1, -$F4*360)</f>
        <v>0</v>
      </c>
      <c r="AP4">
        <f>FV(3%, 0, 1, -$G4*360)</f>
        <v>0</v>
      </c>
      <c r="AQ4">
        <f>FV(3%, 0, 1, -$H4*360)</f>
        <v>0</v>
      </c>
      <c r="AR4">
        <f>FV(3%, 0, 5, -$B4*1800)</f>
        <v>0</v>
      </c>
      <c r="AS4">
        <f>FV(3%, 0, 5, -$C4*1800)</f>
        <v>0</v>
      </c>
      <c r="AT4">
        <f>FV(3%, 0, 5, -$D4*1800)</f>
        <v>0</v>
      </c>
      <c r="AU4">
        <f>FV(3%, 0, 5, -$E4*1800)</f>
        <v>0</v>
      </c>
      <c r="AV4">
        <f>FV(3%, 0, 5, -$F4*1800)</f>
        <v>0</v>
      </c>
      <c r="AW4">
        <f>FV(3%, 0, 5, -$G4*1800)</f>
        <v>0</v>
      </c>
      <c r="AX4">
        <f>FV(3%, 0, 5, -$H4*1800)</f>
        <v>0</v>
      </c>
      <c r="AY4">
        <f>FV(3%, 0, 10, -$B4*3600)</f>
        <v>0</v>
      </c>
      <c r="AZ4">
        <f>FV(3%, 0, 10, -$C4*3600)</f>
        <v>0</v>
      </c>
      <c r="BA4">
        <f>FV(3%, 0, 10, -$D4*3600)</f>
        <v>0</v>
      </c>
      <c r="BB4">
        <f>FV(3%, 0, 10, -$E4*3600)</f>
        <v>0</v>
      </c>
      <c r="BC4">
        <f>FV(3%, 0, 10, -$F4*3600)</f>
        <v>0</v>
      </c>
      <c r="BD4">
        <f>FV(3%, 0, 10, -$G4*3600)</f>
        <v>0</v>
      </c>
      <c r="BE4">
        <f>FV(3%, 0, 10, -$H4*3600)</f>
        <v>0</v>
      </c>
      <c r="BF4">
        <f>FV(3%, 0, 15, -$B4*5400)</f>
        <v>0</v>
      </c>
      <c r="BG4">
        <f>FV(3%, 0, 15, -$C4*5400)</f>
        <v>0</v>
      </c>
      <c r="BH4">
        <f>FV(3%, 0, 15, -$D4*5400)</f>
        <v>0</v>
      </c>
      <c r="BI4">
        <f>FV(3%, 0, 15, -$E4*5400)</f>
        <v>0</v>
      </c>
      <c r="BJ4">
        <f>FV(3%, 0, 15, -$F4*5400)</f>
        <v>0</v>
      </c>
      <c r="BK4">
        <f>FV(3%, 0, 15, -$G4*5400)</f>
        <v>0</v>
      </c>
      <c r="BL4">
        <f>FV(3%, 0, 15, -$H4*5400)</f>
        <v>0</v>
      </c>
      <c r="BM4">
        <f>FV(3%, 0, 20, -$B4*7200)</f>
        <v>0</v>
      </c>
      <c r="BN4">
        <f>FV(3%, 0, 20, -$C4*7200)</f>
        <v>0</v>
      </c>
      <c r="BO4">
        <f>FV(3%, 0, 20, -$D4*7200)</f>
        <v>0</v>
      </c>
      <c r="BP4">
        <f>FV(3%, 0, 20, -$E4*7200)</f>
        <v>0</v>
      </c>
      <c r="BQ4">
        <f>FV(3%, 0, 20, -$F4*7200)</f>
        <v>0</v>
      </c>
      <c r="BR4">
        <f>FV(3%, 0, 20, -$G4*7200)</f>
        <v>0</v>
      </c>
      <c r="BS4">
        <f>FV(3%, 0, 20, -$H4*7200)</f>
        <v>0</v>
      </c>
      <c r="BT4">
        <f>FV(3%, 0, 30, -$B4*10800)</f>
        <v>0</v>
      </c>
      <c r="BU4">
        <f>FV(3%, 0, 30, -$C4*10800)</f>
        <v>0</v>
      </c>
      <c r="BV4">
        <f>FV(3%, 0, 30, -$D4*10800)</f>
        <v>0</v>
      </c>
      <c r="BW4">
        <f>FV(3%, 0, 30, -$E4*10800)</f>
        <v>0</v>
      </c>
      <c r="BX4">
        <f>FV(3%, 0, 30, -$F4*10800)</f>
        <v>0</v>
      </c>
      <c r="BY4">
        <f>FV(3%, 0, 30, -$G4*10800)</f>
        <v>0</v>
      </c>
      <c r="BZ4">
        <f>FV(3%, 0, 30, -$H4*10800)</f>
        <v>0</v>
      </c>
    </row>
    <row r="5" spans="1:78" ht="14.65" customHeight="1"/>
    <row r="6" spans="1:78" ht="14.65" customHeight="1"/>
    <row r="7" spans="1:78" ht="14.65" customHeight="1"/>
    <row r="8" spans="1:78" ht="14.65" customHeight="1"/>
    <row r="9" spans="1:78" ht="14.65" customHeight="1"/>
    <row r="10" spans="1:78" ht="14.65" customHeight="1"/>
    <row r="11" spans="1:78" ht="14.65" customHeight="1"/>
    <row r="12" spans="1:78" ht="14.65" customHeight="1"/>
    <row r="13" spans="1:78" ht="14.65" customHeight="1"/>
    <row r="14" spans="1:78" ht="14.65" customHeight="1"/>
    <row r="15" spans="1:78" ht="14.65" customHeight="1"/>
    <row r="16" spans="1:78" ht="14.65" customHeight="1"/>
    <row r="17" ht="14.65" customHeight="1"/>
    <row r="18" ht="14.65" customHeight="1"/>
    <row r="20" ht="14.65" customHeight="1"/>
  </sheetData>
  <mergeCells count="12">
    <mergeCell ref="BM1:BS1"/>
    <mergeCell ref="BT1:BZ1"/>
    <mergeCell ref="AD1:AJ1"/>
    <mergeCell ref="AK1:AQ1"/>
    <mergeCell ref="AR1:AX1"/>
    <mergeCell ref="AY1:BE1"/>
    <mergeCell ref="BF1:BL1"/>
    <mergeCell ref="A1:A2"/>
    <mergeCell ref="B1:H1"/>
    <mergeCell ref="I1:O1"/>
    <mergeCell ref="P1:V1"/>
    <mergeCell ref="W1:AC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Roman,Regular"&amp;12&amp;K000000&amp;A</oddHeader>
    <oddFooter>&amp;C&amp;"Times New Roman,Regular"&amp;12&amp;K000000Page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zoomScale="80" zoomScaleNormal="80" workbookViewId="0">
      <selection activeCell="G29" sqref="G29"/>
    </sheetView>
  </sheetViews>
  <sheetFormatPr defaultColWidth="11.42578125" defaultRowHeight="12.75"/>
  <cols>
    <col min="1" max="4" width="11.5703125" style="1" customWidth="1"/>
    <col min="5" max="5" width="13" style="1" customWidth="1"/>
    <col min="6" max="1025" width="11.5703125" style="1" customWidth="1"/>
  </cols>
  <sheetData>
    <row r="1" spans="1:5" ht="12.75" customHeight="1">
      <c r="A1" s="6" t="s">
        <v>17</v>
      </c>
      <c r="B1" s="6" t="s">
        <v>51</v>
      </c>
      <c r="C1" s="6" t="s">
        <v>52</v>
      </c>
      <c r="D1" s="6" t="s">
        <v>53</v>
      </c>
      <c r="E1" s="6" t="s">
        <v>54</v>
      </c>
    </row>
    <row r="2" spans="1:5" ht="14.65" customHeight="1">
      <c r="A2" t="s">
        <v>28</v>
      </c>
      <c r="B2">
        <v>0</v>
      </c>
      <c r="C2">
        <v>0</v>
      </c>
      <c r="D2">
        <v>0</v>
      </c>
      <c r="E2">
        <v>0</v>
      </c>
    </row>
    <row r="3" spans="1:5" ht="14.65" customHeight="1">
      <c r="A3" t="s">
        <v>31</v>
      </c>
      <c r="B3">
        <v>0</v>
      </c>
      <c r="C3">
        <v>0</v>
      </c>
      <c r="D3">
        <v>0</v>
      </c>
      <c r="E3">
        <v>0</v>
      </c>
    </row>
    <row r="4" spans="1:5" ht="14.65" customHeight="1"/>
    <row r="5" spans="1:5" ht="14.65" customHeight="1"/>
    <row r="6" spans="1:5" ht="14.65" customHeight="1"/>
    <row r="7" spans="1:5" ht="14.65" customHeight="1"/>
    <row r="8" spans="1:5" ht="14.65" customHeight="1"/>
    <row r="9" spans="1:5" ht="14.65" customHeight="1"/>
    <row r="10" spans="1:5" ht="14.65" customHeight="1"/>
    <row r="11" spans="1:5" ht="14.65" customHeight="1"/>
    <row r="23" ht="14.65" customHeight="1"/>
    <row r="29" ht="14.6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Roman,Regular"&amp;12&amp;K000000&amp;A</oddHeader>
    <oddFooter>&amp;C&amp;"Times New Roman,Regular"&amp;12&amp;K000000Page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zoomScale="80" zoomScaleNormal="80" workbookViewId="0">
      <selection activeCell="C34" sqref="C34"/>
    </sheetView>
  </sheetViews>
  <sheetFormatPr defaultColWidth="11.42578125" defaultRowHeight="12.75"/>
  <cols>
    <col min="1" max="1" width="11.5703125" style="1" customWidth="1"/>
    <col min="2" max="2" width="16" style="1" customWidth="1"/>
    <col min="3" max="3" width="12.85546875" style="1" customWidth="1"/>
    <col min="4" max="4" width="19.140625" style="1" customWidth="1"/>
    <col min="5" max="5" width="20.140625" style="1" customWidth="1"/>
    <col min="6" max="6" width="22.5703125" style="1" customWidth="1"/>
    <col min="7" max="7" width="16.42578125" style="1" customWidth="1"/>
    <col min="8" max="8" width="16.5703125" style="1" customWidth="1"/>
    <col min="9" max="9" width="14.5703125" style="1" customWidth="1"/>
    <col min="10" max="1025" width="11.5703125" style="1" customWidth="1"/>
  </cols>
  <sheetData>
    <row r="1" spans="1:9" ht="12.75" customHeight="1">
      <c r="A1" s="6" t="s">
        <v>17</v>
      </c>
      <c r="B1" s="6" t="s">
        <v>55</v>
      </c>
      <c r="C1" s="6" t="s">
        <v>56</v>
      </c>
      <c r="D1" s="6" t="s">
        <v>57</v>
      </c>
      <c r="E1" s="6" t="s">
        <v>58</v>
      </c>
      <c r="F1" s="6" t="s">
        <v>59</v>
      </c>
      <c r="G1" s="6" t="s">
        <v>60</v>
      </c>
      <c r="H1" s="6" t="s">
        <v>61</v>
      </c>
      <c r="I1" s="6" t="s">
        <v>62</v>
      </c>
    </row>
    <row r="2" spans="1:9" ht="14.65" customHeight="1">
      <c r="A2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ht="14.65" customHeight="1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ht="14.65" customHeight="1"/>
    <row r="5" spans="1:9" ht="14.65" customHeight="1"/>
    <row r="6" spans="1:9" ht="14.65" customHeight="1"/>
    <row r="7" spans="1:9" ht="14.65" customHeight="1"/>
    <row r="8" spans="1:9" ht="14.65" customHeight="1"/>
    <row r="9" spans="1:9" ht="14.65" customHeight="1"/>
    <row r="10" spans="1:9" ht="14.65" customHeight="1"/>
    <row r="11" spans="1:9" ht="14.65" customHeight="1"/>
    <row r="12" spans="1:9" ht="14.65" customHeight="1"/>
    <row r="13" spans="1:9" ht="14.65" customHeight="1"/>
    <row r="14" spans="1:9" ht="14.65" customHeight="1"/>
    <row r="15" spans="1:9" ht="14.65" customHeight="1"/>
    <row r="23" ht="14.6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Roman,Regular"&amp;12&amp;K000000&amp;A</oddHeader>
    <oddFooter>&amp;C&amp;"Times New Roman,Regular"&amp;12&amp;K000000Page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zoomScale="80" zoomScaleNormal="80" workbookViewId="0">
      <selection activeCell="F11" sqref="F11"/>
    </sheetView>
  </sheetViews>
  <sheetFormatPr defaultColWidth="11.42578125" defaultRowHeight="12.75"/>
  <cols>
    <col min="1" max="1" width="9.5703125" style="1" customWidth="1"/>
    <col min="2" max="2" width="16.28515625" style="1" customWidth="1"/>
    <col min="3" max="3" width="10.5703125" style="1" customWidth="1"/>
    <col min="4" max="4" width="7.28515625" style="1" customWidth="1"/>
    <col min="5" max="5" width="9.5703125" style="1" customWidth="1"/>
    <col min="6" max="1025" width="11.5703125" style="1" customWidth="1"/>
  </cols>
  <sheetData>
    <row r="1" spans="1:6" ht="12.75" customHeight="1">
      <c r="A1" s="6" t="s">
        <v>17</v>
      </c>
      <c r="B1" s="6" t="s">
        <v>63</v>
      </c>
      <c r="C1" s="6" t="s">
        <v>64</v>
      </c>
      <c r="D1" s="6" t="s">
        <v>65</v>
      </c>
      <c r="E1" s="6" t="s">
        <v>66</v>
      </c>
      <c r="F1" s="6" t="s">
        <v>67</v>
      </c>
    </row>
    <row r="2" spans="1:6" ht="14.65" customHeight="1">
      <c r="A2" t="s">
        <v>28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ht="14.65" customHeight="1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ht="14.65" customHeight="1"/>
    <row r="5" spans="1:6" ht="14.65" customHeight="1"/>
    <row r="6" spans="1:6" ht="14.65" customHeight="1"/>
    <row r="7" spans="1:6" ht="14.65" customHeight="1"/>
    <row r="8" spans="1:6" ht="14.65" customHeight="1"/>
    <row r="9" spans="1:6" ht="14.65" customHeight="1"/>
    <row r="10" spans="1:6" ht="14.65" customHeight="1"/>
    <row r="11" spans="1:6" ht="14.6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Roman,Regular"&amp;12&amp;K000000&amp;A</oddHeader>
    <oddFooter>&amp;C&amp;"Times New Roman,Regular"&amp;12&amp;K000000Page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zoomScale="80" zoomScaleNormal="80" workbookViewId="0">
      <selection activeCell="E11" sqref="E11"/>
    </sheetView>
  </sheetViews>
  <sheetFormatPr defaultColWidth="11.42578125" defaultRowHeight="12.75"/>
  <cols>
    <col min="1" max="1" width="11.5703125" style="1" customWidth="1"/>
    <col min="2" max="2" width="21.5703125" style="1" customWidth="1"/>
    <col min="3" max="3" width="20.42578125" style="1" customWidth="1"/>
    <col min="4" max="4" width="22.85546875" style="1" customWidth="1"/>
    <col min="5" max="5" width="20.85546875" style="1" customWidth="1"/>
    <col min="6" max="1025" width="11.5703125" style="1" customWidth="1"/>
  </cols>
  <sheetData>
    <row r="1" spans="1:5" ht="12.75" customHeight="1">
      <c r="A1" s="6" t="s">
        <v>17</v>
      </c>
      <c r="B1" s="6" t="s">
        <v>68</v>
      </c>
      <c r="C1" s="6" t="s">
        <v>69</v>
      </c>
      <c r="D1" s="6" t="s">
        <v>70</v>
      </c>
      <c r="E1" s="6" t="s">
        <v>71</v>
      </c>
    </row>
    <row r="2" spans="1:5" ht="14.65" customHeight="1">
      <c r="A2" t="s">
        <v>28</v>
      </c>
      <c r="B2">
        <v>0</v>
      </c>
      <c r="C2">
        <v>0</v>
      </c>
      <c r="D2">
        <v>0</v>
      </c>
      <c r="E2">
        <v>0</v>
      </c>
    </row>
    <row r="3" spans="1:5" ht="14.65" customHeight="1">
      <c r="A3" t="s">
        <v>31</v>
      </c>
      <c r="B3">
        <v>0</v>
      </c>
      <c r="C3">
        <v>0</v>
      </c>
      <c r="D3">
        <v>0</v>
      </c>
      <c r="E3">
        <v>0</v>
      </c>
    </row>
    <row r="4" spans="1:5" ht="14.65" customHeight="1"/>
    <row r="5" spans="1:5" ht="14.65" customHeight="1"/>
    <row r="6" spans="1:5" ht="14.65" customHeight="1"/>
    <row r="7" spans="1:5" ht="14.65" customHeight="1"/>
    <row r="8" spans="1:5" ht="14.65" customHeight="1"/>
    <row r="9" spans="1:5" ht="14.65" customHeight="1"/>
    <row r="10" spans="1:5" ht="14.65" customHeight="1"/>
    <row r="11" spans="1:5" ht="14.65" customHeight="1"/>
    <row r="13" spans="1:5" ht="14.6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Roman,Regular"&amp;12&amp;K000000&amp;A</oddHeader>
    <oddFooter>&amp;C&amp;"Times New Roman,Regular"&amp;12&amp;K000000Page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Simulation Analysis</vt:lpstr>
      <vt:lpstr>Forecast</vt:lpstr>
      <vt:lpstr>Rates</vt:lpstr>
      <vt:lpstr>Density</vt:lpstr>
      <vt:lpstr>Utilization</vt:lpstr>
      <vt:lpstr>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Olnote</cp:lastModifiedBy>
  <cp:revision>15</cp:revision>
  <dcterms:created xsi:type="dcterms:W3CDTF">2015-11-19T22:45:58Z</dcterms:created>
  <dcterms:modified xsi:type="dcterms:W3CDTF">2016-11-03T12:42:37Z</dcterms:modified>
  <cp:category/>
  <dc:identifier/>
  <cp:contentStatus/>
  <dc:language>en-US</dc:language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76ea7ebb-6eb5-46cf-b4b1-b9d2deb343b4</vt:lpwstr>
  </property>
</Properties>
</file>