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28680" yWindow="-120" windowWidth="15570" windowHeight="11760"/>
  </bookViews>
  <sheets>
    <sheet name="Total" sheetId="1" r:id="rId1"/>
    <sheet name="Particulier" sheetId="2" r:id="rId2"/>
    <sheet name="Pros" sheetId="3" r:id="rId3"/>
    <sheet name="Evolution" sheetId="4" r:id="rId4"/>
    <sheet name="Fraicheur" sheetId="5" r:id="rId5"/>
    <sheet name="Groupes" sheetId="7" r:id="rId6"/>
  </sheets>
  <definedNames>
    <definedName name="Pro." localSheetId="2">Pros!$A$9:$A$18</definedName>
    <definedName name="_xlnm.Print_Area" localSheetId="3">Evolution!$A$1:$H$17</definedName>
    <definedName name="_xlnm.Print_Area" localSheetId="4">Fraicheur!$A$1:$AJ$18</definedName>
    <definedName name="_xlnm.Print_Area" localSheetId="1">Particulier!$A$1:$B$14</definedName>
    <definedName name="_xlnm.Print_Area" localSheetId="2">Pros!$B$1:$B$16</definedName>
    <definedName name="_xlnm.Print_Area" localSheetId="0">Total!$A$1:$B$16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7" l="1"/>
  <c r="O29" i="7"/>
  <c r="O11" i="7"/>
  <c r="AI38" i="5"/>
  <c r="AJ38" i="5" s="1"/>
  <c r="AH38" i="5"/>
  <c r="AG38" i="5"/>
  <c r="AD38" i="5"/>
  <c r="AA38" i="5"/>
  <c r="X38" i="5"/>
  <c r="U38" i="5"/>
  <c r="R38" i="5"/>
  <c r="O38" i="5"/>
  <c r="L38" i="5"/>
  <c r="I38" i="5"/>
  <c r="F38" i="5"/>
  <c r="AI17" i="5"/>
  <c r="AJ17" i="5" s="1"/>
  <c r="AH17" i="5"/>
  <c r="AG17" i="5"/>
  <c r="AD17" i="5"/>
  <c r="AA17" i="5"/>
  <c r="X17" i="5"/>
  <c r="U17" i="5"/>
  <c r="R17" i="5"/>
  <c r="O17" i="5"/>
  <c r="L17" i="5"/>
  <c r="I17" i="5"/>
  <c r="F17" i="5"/>
  <c r="O13" i="2"/>
  <c r="O13" i="3"/>
  <c r="O13" i="1"/>
  <c r="G15" i="4" l="1"/>
  <c r="F15" i="4"/>
  <c r="D15" i="4"/>
  <c r="C15" i="4"/>
  <c r="F14" i="4"/>
  <c r="C14" i="4"/>
  <c r="AI59" i="5"/>
  <c r="AH59" i="5"/>
  <c r="X59" i="5"/>
  <c r="R59" i="5"/>
  <c r="O59" i="5"/>
  <c r="I59" i="5"/>
  <c r="AJ59" i="5" l="1"/>
  <c r="X58" i="5"/>
  <c r="O58" i="5"/>
  <c r="R58" i="5"/>
  <c r="I58" i="5"/>
  <c r="M47" i="7" l="1"/>
  <c r="L47" i="7"/>
  <c r="K47" i="7"/>
  <c r="J47" i="7"/>
  <c r="I47" i="7"/>
  <c r="H47" i="7"/>
  <c r="G47" i="7"/>
  <c r="F47" i="7"/>
  <c r="E47" i="7"/>
  <c r="D47" i="7"/>
  <c r="C47" i="7"/>
  <c r="M29" i="7"/>
  <c r="L29" i="7"/>
  <c r="K29" i="7"/>
  <c r="J29" i="7"/>
  <c r="I29" i="7"/>
  <c r="H29" i="7"/>
  <c r="G29" i="7"/>
  <c r="F29" i="7"/>
  <c r="E29" i="7"/>
  <c r="D29" i="7"/>
  <c r="C29" i="7"/>
  <c r="M11" i="7"/>
  <c r="L11" i="7"/>
  <c r="K11" i="7"/>
  <c r="J11" i="7"/>
  <c r="I11" i="7"/>
  <c r="H11" i="7"/>
  <c r="G11" i="7"/>
  <c r="F11" i="7"/>
  <c r="E11" i="7"/>
  <c r="D11" i="7"/>
  <c r="C11" i="7"/>
  <c r="AI57" i="5"/>
  <c r="AH57" i="5"/>
  <c r="X57" i="5"/>
  <c r="R57" i="5"/>
  <c r="O57" i="5"/>
  <c r="I57" i="5"/>
  <c r="AI56" i="5"/>
  <c r="AH56" i="5"/>
  <c r="X56" i="5"/>
  <c r="R56" i="5"/>
  <c r="O56" i="5"/>
  <c r="I56" i="5"/>
  <c r="AI55" i="5"/>
  <c r="AH55" i="5"/>
  <c r="X55" i="5"/>
  <c r="R55" i="5"/>
  <c r="O55" i="5"/>
  <c r="I55" i="5"/>
  <c r="AI54" i="5"/>
  <c r="AH54" i="5"/>
  <c r="X54" i="5"/>
  <c r="R54" i="5"/>
  <c r="O54" i="5"/>
  <c r="I54" i="5"/>
  <c r="AI53" i="5"/>
  <c r="AH53" i="5"/>
  <c r="X53" i="5"/>
  <c r="R53" i="5"/>
  <c r="O53" i="5"/>
  <c r="I53" i="5"/>
  <c r="AI52" i="5"/>
  <c r="AH52" i="5"/>
  <c r="X52" i="5"/>
  <c r="R52" i="5"/>
  <c r="O52" i="5"/>
  <c r="I52" i="5"/>
  <c r="AI51" i="5"/>
  <c r="AH51" i="5"/>
  <c r="X51" i="5"/>
  <c r="R51" i="5"/>
  <c r="O51" i="5"/>
  <c r="I51" i="5"/>
  <c r="AI50" i="5"/>
  <c r="AH50" i="5"/>
  <c r="X50" i="5"/>
  <c r="R50" i="5"/>
  <c r="O50" i="5"/>
  <c r="I50" i="5"/>
  <c r="AI49" i="5"/>
  <c r="AH49" i="5"/>
  <c r="X49" i="5"/>
  <c r="R49" i="5"/>
  <c r="O49" i="5"/>
  <c r="I49" i="5"/>
  <c r="AI48" i="5"/>
  <c r="AH48" i="5"/>
  <c r="X48" i="5"/>
  <c r="R48" i="5"/>
  <c r="O48" i="5"/>
  <c r="I48" i="5"/>
  <c r="AI47" i="5"/>
  <c r="AH47" i="5"/>
  <c r="X47" i="5"/>
  <c r="R47" i="5"/>
  <c r="O47" i="5"/>
  <c r="I47" i="5"/>
  <c r="AI36" i="5"/>
  <c r="AH36" i="5"/>
  <c r="AG36" i="5"/>
  <c r="AD36" i="5"/>
  <c r="AA36" i="5"/>
  <c r="X36" i="5"/>
  <c r="U36" i="5"/>
  <c r="R36" i="5"/>
  <c r="O36" i="5"/>
  <c r="L36" i="5"/>
  <c r="I36" i="5"/>
  <c r="F36" i="5"/>
  <c r="AI35" i="5"/>
  <c r="AH35" i="5"/>
  <c r="AG35" i="5"/>
  <c r="AD35" i="5"/>
  <c r="AA35" i="5"/>
  <c r="X35" i="5"/>
  <c r="U35" i="5"/>
  <c r="R35" i="5"/>
  <c r="O35" i="5"/>
  <c r="L35" i="5"/>
  <c r="I35" i="5"/>
  <c r="F35" i="5"/>
  <c r="AI34" i="5"/>
  <c r="AH34" i="5"/>
  <c r="AG34" i="5"/>
  <c r="AD34" i="5"/>
  <c r="AA34" i="5"/>
  <c r="X34" i="5"/>
  <c r="U34" i="5"/>
  <c r="R34" i="5"/>
  <c r="O34" i="5"/>
  <c r="L34" i="5"/>
  <c r="I34" i="5"/>
  <c r="F34" i="5"/>
  <c r="AI33" i="5"/>
  <c r="AH33" i="5"/>
  <c r="AG33" i="5"/>
  <c r="AD33" i="5"/>
  <c r="AA33" i="5"/>
  <c r="X33" i="5"/>
  <c r="U33" i="5"/>
  <c r="R33" i="5"/>
  <c r="O33" i="5"/>
  <c r="L33" i="5"/>
  <c r="I33" i="5"/>
  <c r="F33" i="5"/>
  <c r="AI32" i="5"/>
  <c r="AH32" i="5"/>
  <c r="AG32" i="5"/>
  <c r="AD32" i="5"/>
  <c r="AA32" i="5"/>
  <c r="X32" i="5"/>
  <c r="U32" i="5"/>
  <c r="R32" i="5"/>
  <c r="O32" i="5"/>
  <c r="L32" i="5"/>
  <c r="I32" i="5"/>
  <c r="F32" i="5"/>
  <c r="AI31" i="5"/>
  <c r="AH31" i="5"/>
  <c r="AG31" i="5"/>
  <c r="AD31" i="5"/>
  <c r="AA31" i="5"/>
  <c r="X31" i="5"/>
  <c r="U31" i="5"/>
  <c r="R31" i="5"/>
  <c r="O31" i="5"/>
  <c r="L31" i="5"/>
  <c r="I31" i="5"/>
  <c r="F31" i="5"/>
  <c r="AI30" i="5"/>
  <c r="AH30" i="5"/>
  <c r="AG30" i="5"/>
  <c r="X30" i="5"/>
  <c r="U30" i="5"/>
  <c r="R30" i="5"/>
  <c r="O30" i="5"/>
  <c r="L30" i="5"/>
  <c r="I30" i="5"/>
  <c r="F30" i="5"/>
  <c r="AI29" i="5"/>
  <c r="AH29" i="5"/>
  <c r="AG29" i="5"/>
  <c r="X29" i="5"/>
  <c r="U29" i="5"/>
  <c r="R29" i="5"/>
  <c r="O29" i="5"/>
  <c r="L29" i="5"/>
  <c r="I29" i="5"/>
  <c r="F29" i="5"/>
  <c r="AI28" i="5"/>
  <c r="AH28" i="5"/>
  <c r="AG28" i="5"/>
  <c r="X28" i="5"/>
  <c r="U28" i="5"/>
  <c r="R28" i="5"/>
  <c r="O28" i="5"/>
  <c r="L28" i="5"/>
  <c r="I28" i="5"/>
  <c r="F28" i="5"/>
  <c r="AI27" i="5"/>
  <c r="AH27" i="5"/>
  <c r="AG27" i="5"/>
  <c r="X27" i="5"/>
  <c r="U27" i="5"/>
  <c r="R27" i="5"/>
  <c r="O27" i="5"/>
  <c r="L27" i="5"/>
  <c r="I27" i="5"/>
  <c r="F27" i="5"/>
  <c r="AI26" i="5"/>
  <c r="AH26" i="5"/>
  <c r="AG26" i="5"/>
  <c r="X26" i="5"/>
  <c r="U26" i="5"/>
  <c r="R26" i="5"/>
  <c r="O26" i="5"/>
  <c r="L26" i="5"/>
  <c r="I26" i="5"/>
  <c r="F26" i="5"/>
  <c r="AJ27" i="5" l="1"/>
  <c r="AJ29" i="5"/>
  <c r="AJ31" i="5"/>
  <c r="AJ33" i="5"/>
  <c r="AJ35" i="5"/>
  <c r="AJ48" i="5"/>
  <c r="AJ50" i="5"/>
  <c r="AJ52" i="5"/>
  <c r="AJ54" i="5"/>
  <c r="AJ56" i="5"/>
  <c r="AJ57" i="5"/>
  <c r="AJ26" i="5"/>
  <c r="AJ28" i="5"/>
  <c r="AJ30" i="5"/>
  <c r="AJ32" i="5"/>
  <c r="AJ34" i="5"/>
  <c r="AJ36" i="5"/>
  <c r="AJ47" i="5"/>
  <c r="AJ49" i="5"/>
  <c r="AJ51" i="5"/>
  <c r="AJ53" i="5"/>
  <c r="AJ55" i="5"/>
  <c r="AI15" i="5"/>
  <c r="AH15" i="5"/>
  <c r="AG15" i="5"/>
  <c r="AD15" i="5"/>
  <c r="AA15" i="5"/>
  <c r="X15" i="5"/>
  <c r="U15" i="5"/>
  <c r="R15" i="5"/>
  <c r="O15" i="5"/>
  <c r="L15" i="5"/>
  <c r="I15" i="5"/>
  <c r="F15" i="5"/>
  <c r="AI14" i="5"/>
  <c r="AH14" i="5"/>
  <c r="AG14" i="5"/>
  <c r="AD14" i="5"/>
  <c r="AA14" i="5"/>
  <c r="X14" i="5"/>
  <c r="U14" i="5"/>
  <c r="R14" i="5"/>
  <c r="O14" i="5"/>
  <c r="L14" i="5"/>
  <c r="I14" i="5"/>
  <c r="F14" i="5"/>
  <c r="AI13" i="5"/>
  <c r="AH13" i="5"/>
  <c r="AG13" i="5"/>
  <c r="AD13" i="5"/>
  <c r="AA13" i="5"/>
  <c r="X13" i="5"/>
  <c r="U13" i="5"/>
  <c r="R13" i="5"/>
  <c r="O13" i="5"/>
  <c r="L13" i="5"/>
  <c r="I13" i="5"/>
  <c r="F13" i="5"/>
  <c r="AI12" i="5"/>
  <c r="AH12" i="5"/>
  <c r="AG12" i="5"/>
  <c r="AD12" i="5"/>
  <c r="AA12" i="5"/>
  <c r="X12" i="5"/>
  <c r="U12" i="5"/>
  <c r="R12" i="5"/>
  <c r="O12" i="5"/>
  <c r="L12" i="5"/>
  <c r="I12" i="5"/>
  <c r="F12" i="5"/>
  <c r="AI11" i="5"/>
  <c r="AH11" i="5"/>
  <c r="AG11" i="5"/>
  <c r="AD11" i="5"/>
  <c r="AA11" i="5"/>
  <c r="X11" i="5"/>
  <c r="U11" i="5"/>
  <c r="R11" i="5"/>
  <c r="O11" i="5"/>
  <c r="L11" i="5"/>
  <c r="I11" i="5"/>
  <c r="F11" i="5"/>
  <c r="AI10" i="5"/>
  <c r="AH10" i="5"/>
  <c r="AG10" i="5"/>
  <c r="AD10" i="5"/>
  <c r="AA10" i="5"/>
  <c r="X10" i="5"/>
  <c r="U10" i="5"/>
  <c r="R10" i="5"/>
  <c r="O10" i="5"/>
  <c r="L10" i="5"/>
  <c r="I10" i="5"/>
  <c r="F10" i="5"/>
  <c r="AI9" i="5"/>
  <c r="AH9" i="5"/>
  <c r="AG9" i="5"/>
  <c r="X9" i="5"/>
  <c r="U9" i="5"/>
  <c r="R9" i="5"/>
  <c r="O9" i="5"/>
  <c r="L9" i="5"/>
  <c r="I9" i="5"/>
  <c r="F9" i="5"/>
  <c r="AI8" i="5"/>
  <c r="AH8" i="5"/>
  <c r="AG8" i="5"/>
  <c r="X8" i="5"/>
  <c r="U8" i="5"/>
  <c r="R8" i="5"/>
  <c r="O8" i="5"/>
  <c r="L8" i="5"/>
  <c r="I8" i="5"/>
  <c r="F8" i="5"/>
  <c r="AI7" i="5"/>
  <c r="AH7" i="5"/>
  <c r="AG7" i="5"/>
  <c r="X7" i="5"/>
  <c r="U7" i="5"/>
  <c r="R7" i="5"/>
  <c r="O7" i="5"/>
  <c r="L7" i="5"/>
  <c r="I7" i="5"/>
  <c r="F7" i="5"/>
  <c r="AI6" i="5"/>
  <c r="AH6" i="5"/>
  <c r="AG6" i="5"/>
  <c r="X6" i="5"/>
  <c r="U6" i="5"/>
  <c r="R6" i="5"/>
  <c r="O6" i="5"/>
  <c r="L6" i="5"/>
  <c r="I6" i="5"/>
  <c r="F6" i="5"/>
  <c r="AI5" i="5"/>
  <c r="AH5" i="5"/>
  <c r="AG5" i="5"/>
  <c r="X5" i="5"/>
  <c r="U5" i="5"/>
  <c r="R5" i="5"/>
  <c r="O5" i="5"/>
  <c r="L5" i="5"/>
  <c r="I5" i="5"/>
  <c r="F5" i="5"/>
  <c r="M13" i="3"/>
  <c r="L13" i="3"/>
  <c r="K13" i="3"/>
  <c r="J13" i="3"/>
  <c r="I13" i="3"/>
  <c r="H13" i="3"/>
  <c r="G13" i="3"/>
  <c r="F13" i="3"/>
  <c r="E13" i="3"/>
  <c r="D13" i="3"/>
  <c r="C13" i="3"/>
  <c r="M13" i="2"/>
  <c r="L13" i="2"/>
  <c r="K13" i="2"/>
  <c r="J13" i="2"/>
  <c r="I13" i="2"/>
  <c r="H13" i="2"/>
  <c r="G13" i="2"/>
  <c r="F13" i="2"/>
  <c r="E13" i="2"/>
  <c r="D13" i="2"/>
  <c r="C13" i="2"/>
  <c r="M13" i="1"/>
  <c r="L13" i="1"/>
  <c r="K13" i="1"/>
  <c r="J13" i="1"/>
  <c r="I13" i="1"/>
  <c r="H13" i="1"/>
  <c r="G13" i="1"/>
  <c r="F13" i="1"/>
  <c r="E13" i="1"/>
  <c r="D13" i="1"/>
  <c r="C13" i="1"/>
  <c r="AJ6" i="5" l="1"/>
  <c r="AJ8" i="5"/>
  <c r="AJ5" i="5"/>
  <c r="AJ7" i="5"/>
  <c r="AJ9" i="5"/>
  <c r="AJ11" i="5"/>
  <c r="AJ13" i="5"/>
  <c r="AJ15" i="5"/>
  <c r="AJ10" i="5"/>
  <c r="AJ12" i="5"/>
  <c r="AJ14" i="5"/>
  <c r="AI16" i="5"/>
  <c r="AH16" i="5"/>
  <c r="AG16" i="5"/>
  <c r="AD16" i="5"/>
  <c r="AA16" i="5"/>
  <c r="X16" i="5"/>
  <c r="U16" i="5"/>
  <c r="R16" i="5"/>
  <c r="O16" i="5"/>
  <c r="L16" i="5"/>
  <c r="I16" i="5"/>
  <c r="F16" i="5"/>
  <c r="AI37" i="5"/>
  <c r="AH37" i="5"/>
  <c r="AG37" i="5"/>
  <c r="AD37" i="5"/>
  <c r="AA37" i="5"/>
  <c r="X37" i="5"/>
  <c r="U37" i="5"/>
  <c r="R37" i="5"/>
  <c r="O37" i="5"/>
  <c r="L37" i="5"/>
  <c r="I37" i="5"/>
  <c r="F37" i="5"/>
  <c r="AI58" i="5"/>
  <c r="AH58" i="5"/>
  <c r="AJ58" i="5" l="1"/>
  <c r="AJ16" i="5"/>
  <c r="AJ37" i="5"/>
  <c r="N29" i="7" l="1"/>
  <c r="N47" i="7" l="1"/>
  <c r="H17" i="4"/>
  <c r="H16" i="4"/>
  <c r="G14" i="4"/>
  <c r="D14" i="4"/>
  <c r="E14" i="4" s="1"/>
  <c r="H13" i="4"/>
  <c r="H12" i="4"/>
  <c r="H11" i="4"/>
  <c r="H10" i="4"/>
  <c r="E10" i="4"/>
  <c r="H9" i="4"/>
  <c r="H8" i="4"/>
  <c r="E8" i="4"/>
  <c r="H7" i="4"/>
  <c r="E7" i="4"/>
  <c r="H6" i="4"/>
  <c r="H5" i="4"/>
  <c r="E5" i="4"/>
  <c r="H4" i="4"/>
  <c r="N13" i="3"/>
  <c r="N13" i="2"/>
  <c r="N13" i="1"/>
  <c r="H14" i="4" l="1"/>
  <c r="N11" i="7"/>
  <c r="E15" i="4" l="1"/>
  <c r="H15" i="4"/>
</calcChain>
</file>

<file path=xl/connections.xml><?xml version="1.0" encoding="utf-8"?>
<connections xmlns="http://schemas.openxmlformats.org/spreadsheetml/2006/main">
  <connection id="1" name="Pro" type="6" refreshedVersion="3" background="1" saveData="1">
    <textPr codePage="850" sourceFile="D:\Jesus, may this new year be good for us\dossier personnel\work\2021\TOUS VO\FRANCE\juin\panel\xls\xls\analyse_evolution_panel\Pro." decimal="," thousands=" ">
      <textFields count="3">
        <textField/>
        <textField/>
        <textField/>
      </textFields>
    </textPr>
  </connection>
</connections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xmlns:xlrd="http://schemas.microsoft.com/office/spreadsheetml/2017/richdata"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<sst xmlns="http://schemas.openxmlformats.org/spreadsheetml/2006/main" count="326" uniqueCount="46">
  <si>
    <t>Site</t>
  </si>
  <si>
    <t>Argus</t>
  </si>
  <si>
    <t>AutoScout24</t>
  </si>
  <si>
    <t>ParuVendu</t>
  </si>
  <si>
    <t>Particuliers</t>
  </si>
  <si>
    <t>Professionnels</t>
  </si>
  <si>
    <t>OuestFrance</t>
  </si>
  <si>
    <t>La Centrale-Caradisiac</t>
  </si>
  <si>
    <t>Nouvelles</t>
  </si>
  <si>
    <t>Nb</t>
  </si>
  <si>
    <t>%</t>
  </si>
  <si>
    <t>* annonces dédoublonnées</t>
  </si>
  <si>
    <t>Total</t>
  </si>
  <si>
    <t>PA*</t>
  </si>
  <si>
    <t>Total Marché</t>
  </si>
  <si>
    <t>Total Marché dédoublonnés</t>
  </si>
  <si>
    <t>Somme Panel</t>
  </si>
  <si>
    <t>Total Panel</t>
  </si>
  <si>
    <t>Total Marché dédoublonné</t>
  </si>
  <si>
    <t>Evolution</t>
  </si>
  <si>
    <t>Zoomcar</t>
  </si>
  <si>
    <t>Leboncoin/Argus (1)</t>
  </si>
  <si>
    <t>OuestFrance/Zoomcar (2)</t>
  </si>
  <si>
    <t xml:space="preserve">(1) Les chiffres Leboncoin/Argus potentiels correspondent au nombre total dédoublonné des annonces totales sur Leboncoin et/ou l'Argus </t>
  </si>
  <si>
    <t>(2) Les chiffres OuestFrance/Zommcar potentiels correspondent au nombre total dédoublonné des annonces totales sur OuestFrance et/ou Zoomcar</t>
  </si>
  <si>
    <t xml:space="preserve">(1) Les chiffres Leboncoin/Argus potentiels correspondent au nombre total dédoublonné des annonces de professionnels sur Leboncoin et/ou l'Argus </t>
  </si>
  <si>
    <t>(2) Les chiffres OuestFrance/Zommcar potentiels correspondent au nombre total dédoublonné des annonces de professionnels sur OuestFrance et/ou Zoomcar</t>
  </si>
  <si>
    <t xml:space="preserve">(1) Les chiffres Leboncoin/Argus potentiels correspondent au nombre total dédoublonné des annonces de particuliers sur Leboncoin et/ou l'Argus </t>
  </si>
  <si>
    <t>(2) Les chiffres OuestFrance/Zommcar potentiels correspondent au nombre total dédoublonné des annonces de particuliers sur OuestFrance et/ou Zoomcar</t>
  </si>
  <si>
    <t>Aramisauto</t>
  </si>
  <si>
    <t>Autohero</t>
  </si>
  <si>
    <t>Leboncoin</t>
  </si>
  <si>
    <t>Heycar</t>
  </si>
  <si>
    <t>N.A</t>
  </si>
  <si>
    <t>Spoticar</t>
  </si>
  <si>
    <t>Renault Occasions</t>
  </si>
  <si>
    <t xml:space="preserve">                                                                      Evolution du nombre d'annonces uniques- Septembre 2023 à Septembre 2024</t>
  </si>
  <si>
    <t xml:space="preserve">                                                                      Evolution du nombre d'annonces uniques de pros - Septembre 2023 à Septembre 2024</t>
  </si>
  <si>
    <t xml:space="preserve">                                                                      Evolution du nombre d'annonces uniques de particuliers - Septembre 2023 à Septembre 2024</t>
  </si>
  <si>
    <t>Total annonces potentielles par groupe - Septembre 2023 à Septembre 2024*</t>
  </si>
  <si>
    <t>Professionels- Evolution annonces potentielles par groupe - Septembre 2023 à Septembre 2024*</t>
  </si>
  <si>
    <t>Particuliers - Evolution annonces potentielles par groupe - Septembre 2023 à Septembre 2024*</t>
  </si>
  <si>
    <t>Evolution annonces de pros - Septembre 2023 à Septembre 2024</t>
  </si>
  <si>
    <t xml:space="preserve">                           Evolution annonces - Août 2024 vs Septembre 2024</t>
  </si>
  <si>
    <t>Evolution annonces totales - Septembre 2023 à Septembre 2024</t>
  </si>
  <si>
    <t>Evolution annonces de parts - Septembre 2023 à Septembre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</si>
</sst>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"/>
    <numFmt numFmtId="165" formatCode="_-* #,##0.00\ _€_-;\-* #,##0.00\ _€_-;_-* \-??\ _€_-;_-@_-"/>
    <numFmt numFmtId="166" formatCode="_-* #,##0\ _€_-;\-* #,##0\ _€_-;_-* \-??\ _€_-;_-@_-"/>
    <numFmt numFmtId="167" formatCode="##0.0%"/>
    <numFmt numFmtId="168" formatCode="##%"/>
    <numFmt numFmtId="169" formatCode="###,###"/>
    <numFmt numFmtId="170" formatCode="###\ ###"/>
    <numFmt numFmtId="171" formatCode="\ mmmm\ yyyy;@"/>
  </numFmts>
  <fonts count="19" x14ac:knownFonts="1">
    <font>
      <sz val="10"/>
      <name val="Arial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14"/>
      <color indexed="10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b/>
      <sz val="12"/>
      <color indexed="8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</borders>
  <cellStyleXfs count="3">
    <xf numFmtId="0" fontId="0" fillId="0" borderId="0"/>
    <xf numFmtId="165" fontId="8" fillId="0" borderId="0" applyFill="0" applyBorder="0" applyAlignment="0" applyProtection="0"/>
    <xf numFmtId="0" fontId="4" fillId="0" borderId="0"/>
  </cellStyleXfs>
  <cellXfs count="175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17" fontId="1" fillId="3" borderId="2" xfId="0" applyNumberFormat="1" applyFont="1" applyFill="1" applyBorder="1" applyAlignment="1">
      <alignment horizontal="center"/>
    </xf>
    <xf numFmtId="17" fontId="1" fillId="3" borderId="3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4" fillId="2" borderId="0" xfId="0" applyFont="1" applyFill="1"/>
    <xf numFmtId="0" fontId="4" fillId="3" borderId="0" xfId="0" applyFont="1" applyFill="1"/>
    <xf numFmtId="0" fontId="5" fillId="2" borderId="0" xfId="0" applyFont="1" applyFill="1"/>
    <xf numFmtId="0" fontId="5" fillId="3" borderId="0" xfId="0" applyFont="1" applyFill="1"/>
    <xf numFmtId="0" fontId="1" fillId="2" borderId="1" xfId="0" applyFont="1" applyFill="1" applyBorder="1" applyAlignment="1">
      <alignment horizontal="left"/>
    </xf>
    <xf numFmtId="164" fontId="2" fillId="2" borderId="10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/>
    <xf numFmtId="164" fontId="2" fillId="2" borderId="0" xfId="0" applyNumberFormat="1" applyFont="1" applyFill="1"/>
    <xf numFmtId="166" fontId="8" fillId="2" borderId="0" xfId="1" applyNumberFormat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164" fontId="3" fillId="2" borderId="0" xfId="0" applyNumberFormat="1" applyFont="1" applyFill="1" applyAlignment="1">
      <alignment horizontal="right"/>
    </xf>
    <xf numFmtId="0" fontId="9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3" fillId="2" borderId="11" xfId="0" applyFont="1" applyFill="1" applyBorder="1"/>
    <xf numFmtId="0" fontId="2" fillId="2" borderId="11" xfId="0" applyFont="1" applyFill="1" applyBorder="1"/>
    <xf numFmtId="167" fontId="3" fillId="2" borderId="12" xfId="0" applyNumberFormat="1" applyFont="1" applyFill="1" applyBorder="1"/>
    <xf numFmtId="167" fontId="2" fillId="2" borderId="12" xfId="0" applyNumberFormat="1" applyFont="1" applyFill="1" applyBorder="1"/>
    <xf numFmtId="164" fontId="3" fillId="2" borderId="13" xfId="0" applyNumberFormat="1" applyFont="1" applyFill="1" applyBorder="1" applyAlignment="1">
      <alignment horizontal="center"/>
    </xf>
    <xf numFmtId="0" fontId="11" fillId="2" borderId="0" xfId="0" applyFont="1" applyFill="1"/>
    <xf numFmtId="0" fontId="12" fillId="2" borderId="11" xfId="0" applyFont="1" applyFill="1" applyBorder="1"/>
    <xf numFmtId="164" fontId="12" fillId="2" borderId="0" xfId="0" applyNumberFormat="1" applyFont="1" applyFill="1"/>
    <xf numFmtId="167" fontId="12" fillId="2" borderId="12" xfId="0" applyNumberFormat="1" applyFont="1" applyFill="1" applyBorder="1"/>
    <xf numFmtId="0" fontId="11" fillId="3" borderId="0" xfId="0" applyFont="1" applyFill="1"/>
    <xf numFmtId="0" fontId="12" fillId="2" borderId="5" xfId="0" applyFont="1" applyFill="1" applyBorder="1"/>
    <xf numFmtId="164" fontId="12" fillId="2" borderId="6" xfId="0" applyNumberFormat="1" applyFont="1" applyFill="1" applyBorder="1" applyAlignment="1">
      <alignment horizontal="center"/>
    </xf>
    <xf numFmtId="164" fontId="12" fillId="2" borderId="7" xfId="0" applyNumberFormat="1" applyFont="1" applyFill="1" applyBorder="1" applyAlignment="1">
      <alignment horizontal="center"/>
    </xf>
    <xf numFmtId="0" fontId="6" fillId="2" borderId="0" xfId="0" applyFont="1" applyFill="1"/>
    <xf numFmtId="0" fontId="2" fillId="2" borderId="14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2" fillId="2" borderId="15" xfId="0" applyFont="1" applyFill="1" applyBorder="1" applyAlignment="1">
      <alignment horizontal="center" vertical="top" wrapText="1"/>
    </xf>
    <xf numFmtId="169" fontId="3" fillId="2" borderId="14" xfId="0" applyNumberFormat="1" applyFont="1" applyFill="1" applyBorder="1"/>
    <xf numFmtId="169" fontId="3" fillId="2" borderId="0" xfId="0" applyNumberFormat="1" applyFont="1" applyFill="1"/>
    <xf numFmtId="168" fontId="3" fillId="2" borderId="8" xfId="0" applyNumberFormat="1" applyFont="1" applyFill="1" applyBorder="1"/>
    <xf numFmtId="169" fontId="3" fillId="2" borderId="15" xfId="0" applyNumberFormat="1" applyFont="1" applyFill="1" applyBorder="1"/>
    <xf numFmtId="168" fontId="3" fillId="2" borderId="12" xfId="0" applyNumberFormat="1" applyFont="1" applyFill="1" applyBorder="1"/>
    <xf numFmtId="171" fontId="3" fillId="2" borderId="16" xfId="0" applyNumberFormat="1" applyFont="1" applyFill="1" applyBorder="1" applyAlignment="1">
      <alignment horizontal="left"/>
    </xf>
    <xf numFmtId="169" fontId="0" fillId="2" borderId="0" xfId="0" applyNumberFormat="1" applyFill="1"/>
    <xf numFmtId="171" fontId="3" fillId="2" borderId="17" xfId="0" applyNumberFormat="1" applyFont="1" applyFill="1" applyBorder="1" applyAlignment="1">
      <alignment horizontal="left"/>
    </xf>
    <xf numFmtId="169" fontId="3" fillId="2" borderId="18" xfId="0" applyNumberFormat="1" applyFont="1" applyFill="1" applyBorder="1"/>
    <xf numFmtId="168" fontId="3" fillId="2" borderId="19" xfId="0" applyNumberFormat="1" applyFont="1" applyFill="1" applyBorder="1"/>
    <xf numFmtId="169" fontId="3" fillId="2" borderId="20" xfId="0" applyNumberFormat="1" applyFont="1" applyFill="1" applyBorder="1"/>
    <xf numFmtId="169" fontId="3" fillId="2" borderId="21" xfId="0" applyNumberFormat="1" applyFont="1" applyFill="1" applyBorder="1"/>
    <xf numFmtId="168" fontId="3" fillId="2" borderId="22" xfId="0" applyNumberFormat="1" applyFont="1" applyFill="1" applyBorder="1"/>
    <xf numFmtId="170" fontId="3" fillId="3" borderId="0" xfId="0" applyNumberFormat="1" applyFont="1" applyFill="1"/>
    <xf numFmtId="168" fontId="3" fillId="3" borderId="0" xfId="0" applyNumberFormat="1" applyFont="1" applyFill="1"/>
    <xf numFmtId="169" fontId="3" fillId="2" borderId="23" xfId="0" applyNumberFormat="1" applyFont="1" applyFill="1" applyBorder="1"/>
    <xf numFmtId="169" fontId="0" fillId="3" borderId="0" xfId="0" applyNumberFormat="1" applyFill="1"/>
    <xf numFmtId="166" fontId="14" fillId="2" borderId="0" xfId="1" applyNumberFormat="1" applyFont="1" applyFill="1" applyBorder="1" applyAlignment="1" applyProtection="1">
      <alignment horizontal="center"/>
    </xf>
    <xf numFmtId="0" fontId="15" fillId="2" borderId="4" xfId="0" applyFont="1" applyFill="1" applyBorder="1" applyAlignment="1">
      <alignment horizontal="left"/>
    </xf>
    <xf numFmtId="164" fontId="14" fillId="2" borderId="0" xfId="0" applyNumberFormat="1" applyFont="1" applyFill="1" applyAlignment="1">
      <alignment horizontal="center"/>
    </xf>
    <xf numFmtId="164" fontId="14" fillId="2" borderId="8" xfId="0" applyNumberFormat="1" applyFont="1" applyFill="1" applyBorder="1" applyAlignment="1">
      <alignment horizontal="center"/>
    </xf>
    <xf numFmtId="0" fontId="14" fillId="2" borderId="0" xfId="0" applyFont="1" applyFill="1"/>
    <xf numFmtId="0" fontId="14" fillId="3" borderId="0" xfId="0" applyFont="1" applyFill="1"/>
    <xf numFmtId="0" fontId="14" fillId="2" borderId="11" xfId="0" applyFont="1" applyFill="1" applyBorder="1"/>
    <xf numFmtId="17" fontId="2" fillId="2" borderId="24" xfId="0" applyNumberFormat="1" applyFont="1" applyFill="1" applyBorder="1"/>
    <xf numFmtId="0" fontId="1" fillId="2" borderId="25" xfId="0" applyFont="1" applyFill="1" applyBorder="1"/>
    <xf numFmtId="0" fontId="2" fillId="2" borderId="26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 wrapText="1"/>
    </xf>
    <xf numFmtId="169" fontId="3" fillId="2" borderId="0" xfId="0" applyNumberFormat="1" applyFont="1" applyFill="1" applyAlignment="1">
      <alignment horizontal="right"/>
    </xf>
    <xf numFmtId="171" fontId="3" fillId="2" borderId="0" xfId="0" applyNumberFormat="1" applyFont="1" applyFill="1" applyAlignment="1">
      <alignment horizontal="left"/>
    </xf>
    <xf numFmtId="0" fontId="0" fillId="2" borderId="0" xfId="0" applyFill="1" applyAlignment="1">
      <alignment vertical="center"/>
    </xf>
    <xf numFmtId="0" fontId="2" fillId="2" borderId="28" xfId="0" applyFont="1" applyFill="1" applyBorder="1" applyAlignment="1">
      <alignment horizontal="center"/>
    </xf>
    <xf numFmtId="9" fontId="3" fillId="2" borderId="19" xfId="0" applyNumberFormat="1" applyFont="1" applyFill="1" applyBorder="1"/>
    <xf numFmtId="9" fontId="3" fillId="2" borderId="8" xfId="0" applyNumberFormat="1" applyFont="1" applyFill="1" applyBorder="1"/>
    <xf numFmtId="0" fontId="2" fillId="2" borderId="0" xfId="0" applyFont="1" applyFill="1"/>
    <xf numFmtId="0" fontId="15" fillId="2" borderId="0" xfId="0" applyFont="1" applyFill="1"/>
    <xf numFmtId="9" fontId="3" fillId="2" borderId="29" xfId="0" applyNumberFormat="1" applyFont="1" applyFill="1" applyBorder="1"/>
    <xf numFmtId="9" fontId="3" fillId="2" borderId="12" xfId="0" applyNumberFormat="1" applyFont="1" applyFill="1" applyBorder="1"/>
    <xf numFmtId="169" fontId="3" fillId="2" borderId="18" xfId="0" applyNumberFormat="1" applyFont="1" applyFill="1" applyBorder="1" applyAlignment="1">
      <alignment horizontal="right"/>
    </xf>
    <xf numFmtId="0" fontId="9" fillId="4" borderId="0" xfId="0" applyFont="1" applyFill="1" applyAlignment="1">
      <alignment vertical="center"/>
    </xf>
    <xf numFmtId="0" fontId="0" fillId="4" borderId="0" xfId="0" applyFill="1"/>
    <xf numFmtId="0" fontId="5" fillId="4" borderId="0" xfId="0" applyFont="1" applyFill="1"/>
    <xf numFmtId="0" fontId="11" fillId="4" borderId="0" xfId="0" applyFont="1" applyFill="1"/>
    <xf numFmtId="0" fontId="14" fillId="4" borderId="0" xfId="0" applyFont="1" applyFill="1"/>
    <xf numFmtId="0" fontId="0" fillId="4" borderId="0" xfId="0" applyFill="1" applyAlignment="1">
      <alignment vertical="center"/>
    </xf>
    <xf numFmtId="0" fontId="6" fillId="2" borderId="30" xfId="0" applyFont="1" applyFill="1" applyBorder="1"/>
    <xf numFmtId="0" fontId="2" fillId="2" borderId="31" xfId="0" applyFont="1" applyFill="1" applyBorder="1" applyAlignment="1">
      <alignment horizontal="center" vertical="top" wrapText="1"/>
    </xf>
    <xf numFmtId="0" fontId="2" fillId="2" borderId="30" xfId="0" applyFont="1" applyFill="1" applyBorder="1" applyAlignment="1">
      <alignment horizontal="center" vertical="top"/>
    </xf>
    <xf numFmtId="0" fontId="2" fillId="2" borderId="32" xfId="0" applyFont="1" applyFill="1" applyBorder="1" applyAlignment="1">
      <alignment horizontal="center" vertical="top" wrapText="1"/>
    </xf>
    <xf numFmtId="164" fontId="3" fillId="2" borderId="18" xfId="0" applyNumberFormat="1" applyFont="1" applyFill="1" applyBorder="1"/>
    <xf numFmtId="3" fontId="3" fillId="2" borderId="0" xfId="0" applyNumberFormat="1" applyFont="1" applyFill="1" applyAlignment="1">
      <alignment horizontal="right"/>
    </xf>
    <xf numFmtId="3" fontId="3" fillId="2" borderId="0" xfId="0" applyNumberFormat="1" applyFont="1" applyFill="1"/>
    <xf numFmtId="3" fontId="2" fillId="2" borderId="0" xfId="0" applyNumberFormat="1" applyFont="1" applyFill="1"/>
    <xf numFmtId="3" fontId="12" fillId="2" borderId="0" xfId="0" applyNumberFormat="1" applyFont="1" applyFill="1"/>
    <xf numFmtId="3" fontId="14" fillId="2" borderId="0" xfId="0" applyNumberFormat="1" applyFont="1" applyFill="1"/>
    <xf numFmtId="20" fontId="0" fillId="2" borderId="0" xfId="0" applyNumberFormat="1" applyFill="1"/>
    <xf numFmtId="0" fontId="17" fillId="2" borderId="0" xfId="0" applyFont="1" applyFill="1"/>
    <xf numFmtId="0" fontId="17" fillId="3" borderId="0" xfId="0" applyFont="1" applyFill="1"/>
    <xf numFmtId="169" fontId="17" fillId="3" borderId="0" xfId="0" applyNumberFormat="1" applyFont="1" applyFill="1"/>
    <xf numFmtId="0" fontId="17" fillId="4" borderId="0" xfId="0" applyFont="1" applyFill="1"/>
    <xf numFmtId="164" fontId="2" fillId="2" borderId="33" xfId="0" applyNumberFormat="1" applyFont="1" applyFill="1" applyBorder="1" applyAlignment="1">
      <alignment horizontal="center"/>
    </xf>
    <xf numFmtId="164" fontId="12" fillId="2" borderId="34" xfId="0" applyNumberFormat="1" applyFont="1" applyFill="1" applyBorder="1" applyAlignment="1">
      <alignment horizontal="center"/>
    </xf>
    <xf numFmtId="164" fontId="0" fillId="3" borderId="0" xfId="0" applyNumberFormat="1" applyFill="1"/>
    <xf numFmtId="0" fontId="6" fillId="4" borderId="0" xfId="0" applyFont="1" applyFill="1" applyAlignment="1">
      <alignment horizontal="left"/>
    </xf>
    <xf numFmtId="166" fontId="8" fillId="2" borderId="0" xfId="1" applyNumberFormat="1" applyFill="1" applyBorder="1" applyAlignment="1" applyProtection="1"/>
    <xf numFmtId="0" fontId="6" fillId="2" borderId="0" xfId="0" applyFont="1" applyFill="1" applyAlignment="1">
      <alignment horizontal="left"/>
    </xf>
    <xf numFmtId="3" fontId="3" fillId="2" borderId="18" xfId="0" applyNumberFormat="1" applyFont="1" applyFill="1" applyBorder="1" applyAlignment="1">
      <alignment horizontal="right"/>
    </xf>
    <xf numFmtId="164" fontId="0" fillId="2" borderId="0" xfId="0" applyNumberFormat="1" applyFill="1"/>
    <xf numFmtId="168" fontId="3" fillId="2" borderId="13" xfId="0" applyNumberFormat="1" applyFont="1" applyFill="1" applyBorder="1"/>
    <xf numFmtId="164" fontId="14" fillId="2" borderId="13" xfId="0" applyNumberFormat="1" applyFont="1" applyFill="1" applyBorder="1" applyAlignment="1">
      <alignment horizontal="center"/>
    </xf>
    <xf numFmtId="167" fontId="18" fillId="2" borderId="12" xfId="0" applyNumberFormat="1" applyFont="1" applyFill="1" applyBorder="1"/>
    <xf numFmtId="3" fontId="0" fillId="4" borderId="0" xfId="0" applyNumberFormat="1" applyFill="1"/>
    <xf numFmtId="164" fontId="14" fillId="4" borderId="0" xfId="0" applyNumberFormat="1" applyFont="1" applyFill="1"/>
    <xf numFmtId="0" fontId="7" fillId="2" borderId="0" xfId="0" applyFont="1" applyFill="1"/>
    <xf numFmtId="0" fontId="7" fillId="3" borderId="0" xfId="0" applyFont="1" applyFill="1"/>
    <xf numFmtId="0" fontId="7" fillId="3" borderId="0" xfId="2" applyFont="1" applyFill="1"/>
    <xf numFmtId="167" fontId="4" fillId="2" borderId="12" xfId="0" applyNumberFormat="1" applyFont="1" applyFill="1" applyBorder="1"/>
    <xf numFmtId="3" fontId="3" fillId="2" borderId="18" xfId="0" applyNumberFormat="1" applyFont="1" applyFill="1" applyBorder="1"/>
    <xf numFmtId="164" fontId="4" fillId="2" borderId="0" xfId="0" applyNumberFormat="1" applyFont="1" applyFill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0" fillId="2" borderId="0" xfId="0" applyNumberFormat="1" applyFill="1"/>
    <xf numFmtId="3" fontId="3" fillId="2" borderId="30" xfId="0" applyNumberFormat="1" applyFont="1" applyFill="1" applyBorder="1"/>
    <xf numFmtId="9" fontId="3" fillId="2" borderId="0" xfId="0" applyNumberFormat="1" applyFont="1" applyFill="1"/>
    <xf numFmtId="0" fontId="15" fillId="2" borderId="35" xfId="0" applyFont="1" applyFill="1" applyBorder="1" applyAlignment="1">
      <alignment horizontal="left"/>
    </xf>
    <xf numFmtId="164" fontId="14" fillId="2" borderId="30" xfId="0" applyNumberFormat="1" applyFont="1" applyFill="1" applyBorder="1" applyAlignment="1">
      <alignment horizontal="center"/>
    </xf>
    <xf numFmtId="164" fontId="14" fillId="2" borderId="36" xfId="0" applyNumberFormat="1" applyFont="1" applyFill="1" applyBorder="1" applyAlignment="1">
      <alignment horizontal="center"/>
    </xf>
    <xf numFmtId="0" fontId="14" fillId="2" borderId="30" xfId="0" applyFont="1" applyFill="1" applyBorder="1"/>
    <xf numFmtId="167" fontId="18" fillId="2" borderId="37" xfId="0" applyNumberFormat="1" applyFont="1" applyFill="1" applyBorder="1"/>
    <xf numFmtId="3" fontId="14" fillId="2" borderId="30" xfId="0" applyNumberFormat="1" applyFont="1" applyFill="1" applyBorder="1"/>
    <xf numFmtId="0" fontId="3" fillId="2" borderId="38" xfId="0" applyFont="1" applyFill="1" applyBorder="1"/>
    <xf numFmtId="167" fontId="18" fillId="2" borderId="30" xfId="0" applyNumberFormat="1" applyFont="1" applyFill="1" applyBorder="1"/>
    <xf numFmtId="0" fontId="4" fillId="3" borderId="39" xfId="0" applyFont="1" applyFill="1" applyBorder="1"/>
    <xf numFmtId="0" fontId="14" fillId="2" borderId="40" xfId="0" applyFont="1" applyFill="1" applyBorder="1"/>
    <xf numFmtId="164" fontId="3" fillId="2" borderId="18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164" fontId="3" fillId="2" borderId="0" xfId="0" applyNumberFormat="1" applyFont="1" applyFill="1" applyBorder="1"/>
    <xf numFmtId="169" fontId="3" fillId="2" borderId="0" xfId="0" applyNumberFormat="1" applyFont="1" applyFill="1" applyBorder="1"/>
    <xf numFmtId="3" fontId="3" fillId="2" borderId="0" xfId="0" applyNumberFormat="1" applyFont="1" applyFill="1" applyBorder="1"/>
    <xf numFmtId="164" fontId="3" fillId="2" borderId="0" xfId="0" applyNumberFormat="1" applyFont="1" applyFill="1" applyBorder="1" applyAlignment="1">
      <alignment horizontal="right"/>
    </xf>
    <xf numFmtId="169" fontId="3" fillId="2" borderId="0" xfId="0" applyNumberFormat="1" applyFont="1" applyFill="1" applyBorder="1" applyAlignment="1">
      <alignment horizontal="right"/>
    </xf>
    <xf numFmtId="164" fontId="3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64" fontId="14" fillId="2" borderId="0" xfId="0" applyNumberFormat="1" applyFont="1" applyFill="1" applyBorder="1" applyAlignment="1">
      <alignment horizontal="center"/>
    </xf>
    <xf numFmtId="164" fontId="0" fillId="4" borderId="0" xfId="0" applyNumberFormat="1" applyFill="1"/>
    <xf numFmtId="0" fontId="1" fillId="2" borderId="4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13" fillId="2" borderId="46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48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13" fillId="2" borderId="49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/>
    </xf>
    <xf numFmtId="0" fontId="13" fillId="2" borderId="52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2" borderId="50" xfId="0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Normal_Analyse_doublons_juillet06_2.analyse.performance.décembre08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22/10/relationships/richValueRel" Target="richData/richValueRel.xml"/></Relationships>
</file>

<file path=xl/queryTables/queryTable1.xml><?xml version="1.0" encoding="utf-8"?>
<queryTable xmlns="http://schemas.openxmlformats.org/spreadsheetml/2006/main" name="Pro." connectionId="1" autoFormatId="16" applyNumberFormats="0" applyBorderFormats="0" applyFontFormats="1" applyPatternFormats="1" applyAlignmentFormats="0" applyWidthHeightFormats="0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O32"/>
  <sheetViews>
    <sheetView tabSelected="1" zoomScale="90" zoomScaleNormal="90" workbookViewId="0">
      <pane xSplit="2" ySplit="2" topLeftCell="E3" activePane="bottomRight" state="frozen"/>
      <selection activeCell="B1" sqref="B1"/>
      <selection pane="topRight" activeCell="B1" sqref="B1"/>
      <selection pane="bottomLeft" activeCell="B1" sqref="B1"/>
      <selection pane="bottomRight"/>
    </sheetView>
  </sheetViews>
  <sheetFormatPr baseColWidth="10" defaultColWidth="11.42578125" defaultRowHeight="12.75" x14ac:dyDescent="0.2"/>
  <cols>
    <col min="1" max="1" width="6" style="1" customWidth="1"/>
    <col min="2" max="2" width="25.5703125" style="2" customWidth="1"/>
    <col min="3" max="15" width="10.42578125" style="2" customWidth="1"/>
    <col min="16" max="16384" width="11.42578125" style="2"/>
  </cols>
  <sheetData>
    <row r="1" spans="1:15" s="29" customFormat="1" ht="30" customHeight="1" x14ac:dyDescent="0.2">
      <c r="A1" s="27"/>
      <c r="B1" s="28" t="s">
        <v>44</v>
      </c>
      <c r="O1" s="29" t="e" vm="1">
        <v>#VALUE!</v>
      </c>
    </row>
    <row r="2" spans="1:15" x14ac:dyDescent="0.2">
      <c r="B2" s="3" t="s">
        <v>0</v>
      </c>
      <c r="C2" s="4">
        <v>45170</v>
      </c>
      <c r="D2" s="4">
        <v>45200</v>
      </c>
      <c r="E2" s="4">
        <v>45231</v>
      </c>
      <c r="F2" s="4">
        <v>45261</v>
      </c>
      <c r="G2" s="4">
        <v>45292</v>
      </c>
      <c r="H2" s="4">
        <v>45323</v>
      </c>
      <c r="I2" s="4">
        <v>45352</v>
      </c>
      <c r="J2" s="4">
        <v>45383</v>
      </c>
      <c r="K2" s="4">
        <v>45413</v>
      </c>
      <c r="L2" s="4">
        <v>45444</v>
      </c>
      <c r="M2" s="4">
        <v>45474</v>
      </c>
      <c r="N2" s="5">
        <v>45505</v>
      </c>
      <c r="O2" s="5">
        <v>45536</v>
      </c>
    </row>
    <row r="3" spans="1:15" ht="12.75" customHeight="1" x14ac:dyDescent="0.2">
      <c r="B3" s="7" t="s">
        <v>1</v>
      </c>
      <c r="C3" s="6">
        <v>376197</v>
      </c>
      <c r="D3" s="6">
        <v>430270</v>
      </c>
      <c r="E3" s="6">
        <v>450340</v>
      </c>
      <c r="F3" s="6">
        <v>472460</v>
      </c>
      <c r="G3" s="6">
        <v>457452</v>
      </c>
      <c r="H3" s="6">
        <v>405072</v>
      </c>
      <c r="I3" s="6">
        <v>417435</v>
      </c>
      <c r="J3" s="6">
        <v>423084</v>
      </c>
      <c r="K3" s="6">
        <v>428523</v>
      </c>
      <c r="L3" s="151">
        <v>422436</v>
      </c>
      <c r="M3" s="151">
        <v>418088</v>
      </c>
      <c r="N3" s="11">
        <v>383368</v>
      </c>
      <c r="O3" s="11">
        <v>364809</v>
      </c>
    </row>
    <row r="4" spans="1:15" ht="12.75" customHeight="1" x14ac:dyDescent="0.2">
      <c r="B4" s="7" t="s">
        <v>2</v>
      </c>
      <c r="C4" s="6">
        <v>69305</v>
      </c>
      <c r="D4" s="6">
        <v>69462</v>
      </c>
      <c r="E4" s="6">
        <v>72680</v>
      </c>
      <c r="F4" s="6">
        <v>75854</v>
      </c>
      <c r="G4" s="6">
        <v>78845</v>
      </c>
      <c r="H4" s="6">
        <v>81166</v>
      </c>
      <c r="I4" s="6">
        <v>80162</v>
      </c>
      <c r="J4" s="6">
        <v>77112</v>
      </c>
      <c r="K4" s="6">
        <v>79276</v>
      </c>
      <c r="L4" s="151">
        <v>80614</v>
      </c>
      <c r="M4" s="151">
        <v>79424</v>
      </c>
      <c r="N4" s="11">
        <v>76112</v>
      </c>
      <c r="O4" s="11">
        <v>76925</v>
      </c>
    </row>
    <row r="5" spans="1:15" ht="12.75" customHeight="1" x14ac:dyDescent="0.2">
      <c r="B5" s="7" t="s">
        <v>32</v>
      </c>
      <c r="C5" s="6">
        <v>75675</v>
      </c>
      <c r="D5" s="6">
        <v>74576</v>
      </c>
      <c r="E5" s="6">
        <v>77868</v>
      </c>
      <c r="F5" s="6">
        <v>78603</v>
      </c>
      <c r="G5" s="6">
        <v>82458</v>
      </c>
      <c r="H5" s="6">
        <v>83200</v>
      </c>
      <c r="I5" s="6">
        <v>84189</v>
      </c>
      <c r="J5" s="6">
        <v>80455</v>
      </c>
      <c r="K5" s="6">
        <v>83027</v>
      </c>
      <c r="L5" s="151">
        <v>84846</v>
      </c>
      <c r="M5" s="151">
        <v>80970</v>
      </c>
      <c r="N5" s="11">
        <v>83228</v>
      </c>
      <c r="O5" s="11">
        <v>85157</v>
      </c>
    </row>
    <row r="6" spans="1:15" ht="12.75" customHeight="1" x14ac:dyDescent="0.2">
      <c r="B6" s="7" t="s">
        <v>7</v>
      </c>
      <c r="C6" s="6">
        <v>301964</v>
      </c>
      <c r="D6" s="6">
        <v>310557</v>
      </c>
      <c r="E6" s="6">
        <v>322252</v>
      </c>
      <c r="F6" s="6">
        <v>334136</v>
      </c>
      <c r="G6" s="6">
        <v>306750</v>
      </c>
      <c r="H6" s="6">
        <v>319092</v>
      </c>
      <c r="I6" s="6">
        <v>328347</v>
      </c>
      <c r="J6" s="6">
        <v>322029</v>
      </c>
      <c r="K6" s="6">
        <v>330345</v>
      </c>
      <c r="L6" s="151">
        <v>326603</v>
      </c>
      <c r="M6" s="151">
        <v>321068</v>
      </c>
      <c r="N6" s="11">
        <v>317637</v>
      </c>
      <c r="O6" s="11">
        <v>311519</v>
      </c>
    </row>
    <row r="7" spans="1:15" ht="12.75" customHeight="1" x14ac:dyDescent="0.2">
      <c r="A7" s="36"/>
      <c r="B7" s="7" t="s">
        <v>31</v>
      </c>
      <c r="C7" s="127">
        <v>754831</v>
      </c>
      <c r="D7" s="127">
        <v>806216</v>
      </c>
      <c r="E7" s="127">
        <v>838825</v>
      </c>
      <c r="F7" s="127">
        <v>855361</v>
      </c>
      <c r="G7" s="127">
        <v>830225</v>
      </c>
      <c r="H7" s="127">
        <v>848650</v>
      </c>
      <c r="I7" s="127">
        <v>876247</v>
      </c>
      <c r="J7" s="127">
        <v>909518</v>
      </c>
      <c r="K7" s="127">
        <v>931994</v>
      </c>
      <c r="L7" s="152">
        <v>927697</v>
      </c>
      <c r="M7" s="152">
        <v>914838</v>
      </c>
      <c r="N7" s="128">
        <v>894554</v>
      </c>
      <c r="O7" s="128">
        <v>864681</v>
      </c>
    </row>
    <row r="8" spans="1:15" ht="12.75" customHeight="1" x14ac:dyDescent="0.2">
      <c r="A8" s="65"/>
      <c r="B8" s="7" t="s">
        <v>6</v>
      </c>
      <c r="C8" s="6">
        <v>248046</v>
      </c>
      <c r="D8" s="6">
        <v>264398</v>
      </c>
      <c r="E8" s="6">
        <v>272367</v>
      </c>
      <c r="F8" s="6">
        <v>284659</v>
      </c>
      <c r="G8" s="6">
        <v>309812</v>
      </c>
      <c r="H8" s="6">
        <v>299138</v>
      </c>
      <c r="I8" s="6">
        <v>301405</v>
      </c>
      <c r="J8" s="6">
        <v>191231</v>
      </c>
      <c r="K8" s="6">
        <v>190235</v>
      </c>
      <c r="L8" s="151">
        <v>191124</v>
      </c>
      <c r="M8" s="151">
        <v>181685</v>
      </c>
      <c r="N8" s="35">
        <v>189444</v>
      </c>
      <c r="O8" s="35">
        <v>189573</v>
      </c>
    </row>
    <row r="9" spans="1:15" ht="12.75" customHeight="1" x14ac:dyDescent="0.2">
      <c r="A9" s="65"/>
      <c r="B9" s="7" t="s">
        <v>3</v>
      </c>
      <c r="C9" s="6">
        <v>137850</v>
      </c>
      <c r="D9" s="6">
        <v>138971</v>
      </c>
      <c r="E9" s="6">
        <v>147159</v>
      </c>
      <c r="F9" s="6">
        <v>148618</v>
      </c>
      <c r="G9" s="6">
        <v>149653</v>
      </c>
      <c r="H9" s="6">
        <v>204777</v>
      </c>
      <c r="I9" s="6">
        <v>207877</v>
      </c>
      <c r="J9" s="6">
        <v>197069</v>
      </c>
      <c r="K9" s="6">
        <v>125751</v>
      </c>
      <c r="L9" s="151">
        <v>128716</v>
      </c>
      <c r="M9" s="151">
        <v>127952</v>
      </c>
      <c r="N9" s="11">
        <v>130251</v>
      </c>
      <c r="O9" s="11">
        <v>129308</v>
      </c>
    </row>
    <row r="10" spans="1:15" ht="12.75" customHeight="1" x14ac:dyDescent="0.2">
      <c r="A10" s="65"/>
      <c r="B10" s="7" t="s">
        <v>35</v>
      </c>
      <c r="C10" s="6"/>
      <c r="D10" s="6"/>
      <c r="E10" s="6"/>
      <c r="F10" s="6"/>
      <c r="G10" s="6">
        <v>32530</v>
      </c>
      <c r="H10" s="6">
        <v>33116</v>
      </c>
      <c r="I10" s="6">
        <v>33558</v>
      </c>
      <c r="J10" s="6">
        <v>33924</v>
      </c>
      <c r="K10" s="6">
        <v>32844</v>
      </c>
      <c r="L10" s="151">
        <v>32757</v>
      </c>
      <c r="M10" s="151">
        <v>32165</v>
      </c>
      <c r="N10" s="11">
        <v>32617</v>
      </c>
      <c r="O10" s="11">
        <v>33543</v>
      </c>
    </row>
    <row r="11" spans="1:15" ht="12.75" customHeight="1" x14ac:dyDescent="0.2">
      <c r="A11" s="65"/>
      <c r="B11" s="7" t="s">
        <v>34</v>
      </c>
      <c r="C11" s="6"/>
      <c r="D11" s="6"/>
      <c r="E11" s="6"/>
      <c r="F11" s="6"/>
      <c r="G11" s="6">
        <v>71076</v>
      </c>
      <c r="H11" s="6">
        <v>73643</v>
      </c>
      <c r="I11" s="6">
        <v>77136</v>
      </c>
      <c r="J11" s="6">
        <v>72155</v>
      </c>
      <c r="K11" s="6">
        <v>70413</v>
      </c>
      <c r="L11" s="151">
        <v>69841</v>
      </c>
      <c r="M11" s="151">
        <v>65877</v>
      </c>
      <c r="N11" s="11">
        <v>68043</v>
      </c>
      <c r="O11" s="11">
        <v>69109</v>
      </c>
    </row>
    <row r="12" spans="1:15" ht="12.75" customHeight="1" x14ac:dyDescent="0.2">
      <c r="A12" s="22"/>
      <c r="B12" s="7" t="s">
        <v>20</v>
      </c>
      <c r="C12" s="6">
        <v>257754</v>
      </c>
      <c r="D12" s="6">
        <v>266273</v>
      </c>
      <c r="E12" s="6">
        <v>275629</v>
      </c>
      <c r="F12" s="6">
        <v>285204</v>
      </c>
      <c r="G12" s="6">
        <v>309363</v>
      </c>
      <c r="H12" s="6">
        <v>299353</v>
      </c>
      <c r="I12" s="6">
        <v>301629</v>
      </c>
      <c r="J12" s="6">
        <v>191406</v>
      </c>
      <c r="K12" s="6">
        <v>190136</v>
      </c>
      <c r="L12" s="151">
        <v>191191</v>
      </c>
      <c r="M12" s="151">
        <v>181868</v>
      </c>
      <c r="N12" s="11">
        <v>189740</v>
      </c>
      <c r="O12" s="11">
        <v>189816</v>
      </c>
    </row>
    <row r="13" spans="1:15" ht="12.75" customHeight="1" x14ac:dyDescent="0.2">
      <c r="A13" s="23"/>
      <c r="B13" s="8" t="s">
        <v>16</v>
      </c>
      <c r="C13" s="9">
        <f t="shared" ref="C13:M13" si="0">SUM(C3:C12)</f>
        <v>2221622</v>
      </c>
      <c r="D13" s="9">
        <f t="shared" si="0"/>
        <v>2360723</v>
      </c>
      <c r="E13" s="9">
        <f t="shared" si="0"/>
        <v>2457120</v>
      </c>
      <c r="F13" s="9">
        <f t="shared" si="0"/>
        <v>2534895</v>
      </c>
      <c r="G13" s="9">
        <f t="shared" si="0"/>
        <v>2628164</v>
      </c>
      <c r="H13" s="9">
        <f t="shared" si="0"/>
        <v>2647207</v>
      </c>
      <c r="I13" s="9">
        <f t="shared" si="0"/>
        <v>2707985</v>
      </c>
      <c r="J13" s="9">
        <f t="shared" si="0"/>
        <v>2497983</v>
      </c>
      <c r="K13" s="9">
        <f t="shared" si="0"/>
        <v>2462544</v>
      </c>
      <c r="L13" s="9">
        <f t="shared" si="0"/>
        <v>2455825</v>
      </c>
      <c r="M13" s="9">
        <f t="shared" si="0"/>
        <v>2403935</v>
      </c>
      <c r="N13" s="10">
        <f t="shared" ref="N13" si="1">SUM(N3:N12)</f>
        <v>2364994</v>
      </c>
      <c r="O13" s="10">
        <f t="shared" ref="O13" si="2">SUM(O3:O12)</f>
        <v>2314440</v>
      </c>
    </row>
    <row r="14" spans="1:15" s="40" customFormat="1" ht="12.75" customHeight="1" x14ac:dyDescent="0.2">
      <c r="A14" s="1"/>
      <c r="B14" s="41" t="s">
        <v>15</v>
      </c>
      <c r="C14" s="42">
        <v>1436790</v>
      </c>
      <c r="D14" s="42">
        <v>1304011</v>
      </c>
      <c r="E14" s="42">
        <v>1347848</v>
      </c>
      <c r="F14" s="42">
        <v>1387355</v>
      </c>
      <c r="G14" s="42">
        <v>1383513</v>
      </c>
      <c r="H14" s="42">
        <v>1370870</v>
      </c>
      <c r="I14" s="42">
        <v>1352749</v>
      </c>
      <c r="J14" s="42">
        <v>1341473</v>
      </c>
      <c r="K14" s="42">
        <v>1303019</v>
      </c>
      <c r="L14" s="42">
        <v>1310063</v>
      </c>
      <c r="M14" s="42">
        <v>1184717</v>
      </c>
      <c r="N14" s="43">
        <v>1212912</v>
      </c>
      <c r="O14" s="43">
        <v>1141273</v>
      </c>
    </row>
    <row r="15" spans="1:15" s="40" customFormat="1" ht="12.75" customHeight="1" x14ac:dyDescent="0.2">
      <c r="A15" s="1"/>
      <c r="B15" s="66" t="s">
        <v>29</v>
      </c>
      <c r="C15" s="67">
        <v>2665</v>
      </c>
      <c r="D15" s="67">
        <v>2679</v>
      </c>
      <c r="E15" s="67">
        <v>2921</v>
      </c>
      <c r="F15" s="67">
        <v>3266</v>
      </c>
      <c r="G15" s="67">
        <v>2969</v>
      </c>
      <c r="H15" s="67">
        <v>2419</v>
      </c>
      <c r="I15" s="67">
        <v>2640</v>
      </c>
      <c r="J15" s="67">
        <v>2596</v>
      </c>
      <c r="K15" s="67">
        <v>2481</v>
      </c>
      <c r="L15" s="153">
        <v>2293</v>
      </c>
      <c r="M15" s="153">
        <v>2382</v>
      </c>
      <c r="N15" s="118">
        <v>2636</v>
      </c>
      <c r="O15" s="118">
        <v>2533</v>
      </c>
    </row>
    <row r="16" spans="1:15" s="40" customFormat="1" ht="12.75" customHeight="1" x14ac:dyDescent="0.2">
      <c r="A16" s="1"/>
      <c r="B16" s="134" t="s">
        <v>30</v>
      </c>
      <c r="C16" s="135">
        <v>2131</v>
      </c>
      <c r="D16" s="135">
        <v>2115</v>
      </c>
      <c r="E16" s="135">
        <v>2433</v>
      </c>
      <c r="F16" s="135">
        <v>2542</v>
      </c>
      <c r="G16" s="135">
        <v>2472</v>
      </c>
      <c r="H16" s="135">
        <v>2619</v>
      </c>
      <c r="I16" s="135">
        <v>2610</v>
      </c>
      <c r="J16" s="135">
        <v>2525</v>
      </c>
      <c r="K16" s="135">
        <v>2529</v>
      </c>
      <c r="L16" s="135">
        <v>2563</v>
      </c>
      <c r="M16" s="135">
        <v>2564</v>
      </c>
      <c r="N16" s="136">
        <v>2381</v>
      </c>
      <c r="O16" s="136">
        <v>2381</v>
      </c>
    </row>
    <row r="17" spans="1:2" x14ac:dyDescent="0.2">
      <c r="B17" s="1"/>
    </row>
    <row r="18" spans="1:2" x14ac:dyDescent="0.2">
      <c r="B18" s="13"/>
    </row>
    <row r="19" spans="1:2" x14ac:dyDescent="0.2">
      <c r="A19" s="124"/>
      <c r="B19" s="1"/>
    </row>
    <row r="20" spans="1:2" x14ac:dyDescent="0.2">
      <c r="B20" s="1"/>
    </row>
    <row r="21" spans="1:2" x14ac:dyDescent="0.2">
      <c r="B21" s="1"/>
    </row>
    <row r="22" spans="1:2" x14ac:dyDescent="0.2">
      <c r="A22" s="124"/>
      <c r="B22" s="1"/>
    </row>
    <row r="23" spans="1:2" x14ac:dyDescent="0.2">
      <c r="B23" s="1"/>
    </row>
    <row r="24" spans="1:2" x14ac:dyDescent="0.2">
      <c r="B24" s="1"/>
    </row>
    <row r="25" spans="1:2" x14ac:dyDescent="0.2">
      <c r="B25" s="1"/>
    </row>
    <row r="26" spans="1:2" x14ac:dyDescent="0.2">
      <c r="B26" s="1"/>
    </row>
    <row r="27" spans="1:2" x14ac:dyDescent="0.2">
      <c r="B27" s="1"/>
    </row>
    <row r="28" spans="1:2" x14ac:dyDescent="0.2">
      <c r="B28" s="1"/>
    </row>
    <row r="29" spans="1:2" x14ac:dyDescent="0.2">
      <c r="B29" s="1"/>
    </row>
    <row r="30" spans="1:2" x14ac:dyDescent="0.2">
      <c r="B30" s="1"/>
    </row>
    <row r="31" spans="1:2" x14ac:dyDescent="0.2">
      <c r="B31" s="1"/>
    </row>
    <row r="32" spans="1:2" x14ac:dyDescent="0.2">
      <c r="B32" s="1"/>
    </row>
  </sheetData>
  <phoneticPr fontId="0" type="noConversion"/>
  <printOptions gridLines="1"/>
  <pageMargins left="0.74791666666666667" right="0.74791666666666667" top="0.98402777777777772" bottom="0.98402777777777772" header="0.51180555555555551" footer="0.51180555555555551"/>
  <pageSetup paperSize="8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O24"/>
  <sheetViews>
    <sheetView zoomScale="90" zoomScaleNormal="90" workbookViewId="0">
      <pane xSplit="2" ySplit="2" topLeftCell="C3" activePane="bottomRight" state="frozen"/>
      <selection pane="topRight"/>
      <selection pane="bottomLeft"/>
      <selection pane="bottomRight"/>
    </sheetView>
  </sheetViews>
  <sheetFormatPr baseColWidth="10" defaultColWidth="11.42578125" defaultRowHeight="12.75" x14ac:dyDescent="0.2"/>
  <cols>
    <col min="1" max="1" width="6" style="1" customWidth="1"/>
    <col min="2" max="2" width="25.5703125" style="2" customWidth="1"/>
    <col min="3" max="15" width="9.28515625" style="89" customWidth="1"/>
    <col min="16" max="16384" width="11.42578125" style="89"/>
  </cols>
  <sheetData>
    <row r="1" spans="1:15" s="88" customFormat="1" ht="27" customHeight="1" x14ac:dyDescent="0.2">
      <c r="A1" s="25"/>
      <c r="B1" s="26" t="s">
        <v>45</v>
      </c>
      <c r="N1" s="29"/>
      <c r="O1" s="29" t="e" vm="1">
        <v>#VALUE!</v>
      </c>
    </row>
    <row r="2" spans="1:15" x14ac:dyDescent="0.2">
      <c r="B2" s="12" t="s">
        <v>0</v>
      </c>
      <c r="C2" s="4">
        <v>45170</v>
      </c>
      <c r="D2" s="4">
        <v>45200</v>
      </c>
      <c r="E2" s="4">
        <v>45231</v>
      </c>
      <c r="F2" s="4">
        <v>45261</v>
      </c>
      <c r="G2" s="4">
        <v>45292</v>
      </c>
      <c r="H2" s="4">
        <v>45323</v>
      </c>
      <c r="I2" s="4">
        <v>45352</v>
      </c>
      <c r="J2" s="4">
        <v>45383</v>
      </c>
      <c r="K2" s="4">
        <v>45413</v>
      </c>
      <c r="L2" s="4">
        <v>45444</v>
      </c>
      <c r="M2" s="4">
        <v>45474</v>
      </c>
      <c r="N2" s="5">
        <v>45505</v>
      </c>
      <c r="O2" s="5">
        <v>45536</v>
      </c>
    </row>
    <row r="3" spans="1:15" x14ac:dyDescent="0.2">
      <c r="B3" s="7" t="s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151">
        <v>0</v>
      </c>
      <c r="N3" s="35">
        <v>0</v>
      </c>
      <c r="O3" s="35">
        <v>0</v>
      </c>
    </row>
    <row r="4" spans="1:15" x14ac:dyDescent="0.2">
      <c r="B4" s="7" t="s">
        <v>2</v>
      </c>
      <c r="C4" s="6">
        <v>5856</v>
      </c>
      <c r="D4" s="6">
        <v>6717</v>
      </c>
      <c r="E4" s="6">
        <v>6428</v>
      </c>
      <c r="F4" s="6">
        <v>7503</v>
      </c>
      <c r="G4" s="6">
        <v>8253</v>
      </c>
      <c r="H4" s="6">
        <v>7533</v>
      </c>
      <c r="I4" s="6">
        <v>7980</v>
      </c>
      <c r="J4" s="6">
        <v>8254</v>
      </c>
      <c r="K4" s="6">
        <v>8498</v>
      </c>
      <c r="L4" s="6">
        <v>8711</v>
      </c>
      <c r="M4" s="151">
        <v>8797</v>
      </c>
      <c r="N4" s="35">
        <v>8592</v>
      </c>
      <c r="O4" s="35">
        <v>8607</v>
      </c>
    </row>
    <row r="5" spans="1:15" x14ac:dyDescent="0.2">
      <c r="B5" s="7" t="s">
        <v>32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151">
        <v>0</v>
      </c>
      <c r="N5" s="35">
        <v>0</v>
      </c>
      <c r="O5" s="35">
        <v>0</v>
      </c>
    </row>
    <row r="6" spans="1:15" x14ac:dyDescent="0.2">
      <c r="B6" s="7" t="s">
        <v>7</v>
      </c>
      <c r="C6" s="6">
        <v>26511</v>
      </c>
      <c r="D6" s="6">
        <v>32498</v>
      </c>
      <c r="E6" s="6">
        <v>37793</v>
      </c>
      <c r="F6" s="6">
        <v>37436</v>
      </c>
      <c r="G6" s="6">
        <v>29604</v>
      </c>
      <c r="H6" s="6">
        <v>34102</v>
      </c>
      <c r="I6" s="6">
        <v>36184</v>
      </c>
      <c r="J6" s="6">
        <v>40619</v>
      </c>
      <c r="K6" s="6">
        <v>40509</v>
      </c>
      <c r="L6" s="6">
        <v>40151</v>
      </c>
      <c r="M6" s="151">
        <v>39920</v>
      </c>
      <c r="N6" s="11">
        <v>34511</v>
      </c>
      <c r="O6" s="11">
        <v>33868</v>
      </c>
    </row>
    <row r="7" spans="1:15" x14ac:dyDescent="0.2">
      <c r="B7" s="7" t="s">
        <v>31</v>
      </c>
      <c r="C7" s="6">
        <v>317263</v>
      </c>
      <c r="D7" s="6">
        <v>350757</v>
      </c>
      <c r="E7" s="6">
        <v>368580</v>
      </c>
      <c r="F7" s="6">
        <v>364237</v>
      </c>
      <c r="G7" s="6">
        <v>340946</v>
      </c>
      <c r="H7" s="6">
        <v>362729</v>
      </c>
      <c r="I7" s="6">
        <v>391179</v>
      </c>
      <c r="J7" s="6">
        <v>419013</v>
      </c>
      <c r="K7" s="6">
        <v>441858</v>
      </c>
      <c r="L7" s="6">
        <v>439666</v>
      </c>
      <c r="M7" s="151">
        <v>436213</v>
      </c>
      <c r="N7" s="35">
        <v>418119</v>
      </c>
      <c r="O7" s="35">
        <v>406022</v>
      </c>
    </row>
    <row r="8" spans="1:15" x14ac:dyDescent="0.2">
      <c r="B8" s="7" t="s">
        <v>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151">
        <v>0</v>
      </c>
      <c r="N8" s="11">
        <v>0</v>
      </c>
      <c r="O8" s="11">
        <v>0</v>
      </c>
    </row>
    <row r="9" spans="1:15" x14ac:dyDescent="0.2">
      <c r="B9" s="7" t="s">
        <v>3</v>
      </c>
      <c r="C9" s="6">
        <v>7229</v>
      </c>
      <c r="D9" s="6">
        <v>8231</v>
      </c>
      <c r="E9" s="6">
        <v>8589</v>
      </c>
      <c r="F9" s="6">
        <v>8276</v>
      </c>
      <c r="G9" s="6">
        <v>7942</v>
      </c>
      <c r="H9" s="6">
        <v>7566</v>
      </c>
      <c r="I9" s="6">
        <v>7836</v>
      </c>
      <c r="J9" s="6">
        <v>8447</v>
      </c>
      <c r="K9" s="6">
        <v>8984</v>
      </c>
      <c r="L9" s="6">
        <v>8942</v>
      </c>
      <c r="M9" s="151">
        <v>9136</v>
      </c>
      <c r="N9" s="11">
        <v>8767</v>
      </c>
      <c r="O9" s="11">
        <v>9489</v>
      </c>
    </row>
    <row r="10" spans="1:15" x14ac:dyDescent="0.2">
      <c r="B10" s="7" t="s">
        <v>35</v>
      </c>
      <c r="C10" s="6"/>
      <c r="D10" s="6"/>
      <c r="E10" s="6"/>
      <c r="F10" s="6"/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151">
        <v>0</v>
      </c>
      <c r="N10" s="35">
        <v>0</v>
      </c>
      <c r="O10" s="35">
        <v>0</v>
      </c>
    </row>
    <row r="11" spans="1:15" x14ac:dyDescent="0.2">
      <c r="B11" s="7" t="s">
        <v>34</v>
      </c>
      <c r="C11" s="6"/>
      <c r="D11" s="6"/>
      <c r="E11" s="6"/>
      <c r="F11" s="6"/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151">
        <v>0</v>
      </c>
      <c r="N11" s="11">
        <v>0</v>
      </c>
      <c r="O11" s="11">
        <v>0</v>
      </c>
    </row>
    <row r="12" spans="1:15" x14ac:dyDescent="0.2">
      <c r="B12" s="7" t="s">
        <v>20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151">
        <v>0</v>
      </c>
      <c r="N12" s="35">
        <v>0</v>
      </c>
      <c r="O12" s="35">
        <v>0</v>
      </c>
    </row>
    <row r="13" spans="1:15" s="90" customFormat="1" ht="14.25" x14ac:dyDescent="0.2">
      <c r="A13" s="15"/>
      <c r="B13" s="8" t="s">
        <v>16</v>
      </c>
      <c r="C13" s="9">
        <f t="shared" ref="C13:M13" si="0">SUM(C3:C12)</f>
        <v>356859</v>
      </c>
      <c r="D13" s="9">
        <f t="shared" si="0"/>
        <v>398203</v>
      </c>
      <c r="E13" s="9">
        <f t="shared" si="0"/>
        <v>421390</v>
      </c>
      <c r="F13" s="9">
        <f t="shared" si="0"/>
        <v>417452</v>
      </c>
      <c r="G13" s="9">
        <f t="shared" si="0"/>
        <v>386745</v>
      </c>
      <c r="H13" s="9">
        <f t="shared" si="0"/>
        <v>411930</v>
      </c>
      <c r="I13" s="9">
        <f t="shared" si="0"/>
        <v>443179</v>
      </c>
      <c r="J13" s="9">
        <f t="shared" si="0"/>
        <v>476333</v>
      </c>
      <c r="K13" s="9">
        <f t="shared" si="0"/>
        <v>499849</v>
      </c>
      <c r="L13" s="9">
        <f t="shared" si="0"/>
        <v>497470</v>
      </c>
      <c r="M13" s="9">
        <f t="shared" si="0"/>
        <v>494066</v>
      </c>
      <c r="N13" s="10">
        <f t="shared" ref="N13" si="1">SUM(N3:N12)</f>
        <v>469989</v>
      </c>
      <c r="O13" s="10">
        <f t="shared" ref="O13" si="2">SUM(O3:O12)</f>
        <v>457986</v>
      </c>
    </row>
    <row r="14" spans="1:15" s="91" customFormat="1" x14ac:dyDescent="0.2">
      <c r="A14" s="36"/>
      <c r="B14" s="41" t="s">
        <v>15</v>
      </c>
      <c r="C14" s="42">
        <v>347629</v>
      </c>
      <c r="D14" s="42">
        <v>387626</v>
      </c>
      <c r="E14" s="42">
        <v>410321</v>
      </c>
      <c r="F14" s="42">
        <v>406697</v>
      </c>
      <c r="G14" s="42">
        <v>377470</v>
      </c>
      <c r="H14" s="42">
        <v>396188</v>
      </c>
      <c r="I14" s="42">
        <v>421848</v>
      </c>
      <c r="J14" s="42">
        <v>452868</v>
      </c>
      <c r="K14" s="42">
        <v>470382</v>
      </c>
      <c r="L14" s="42">
        <v>473407</v>
      </c>
      <c r="M14" s="42">
        <v>470638</v>
      </c>
      <c r="N14" s="43">
        <v>449248</v>
      </c>
      <c r="O14" s="43">
        <v>438085</v>
      </c>
    </row>
    <row r="15" spans="1:15" s="40" customFormat="1" ht="12.75" customHeight="1" x14ac:dyDescent="0.2">
      <c r="A15" s="1"/>
      <c r="B15" s="66" t="s">
        <v>29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153">
        <v>0</v>
      </c>
      <c r="N15" s="68">
        <v>0</v>
      </c>
      <c r="O15" s="68">
        <v>0</v>
      </c>
    </row>
    <row r="16" spans="1:15" s="40" customFormat="1" ht="12.75" customHeight="1" x14ac:dyDescent="0.2">
      <c r="A16" s="1"/>
      <c r="B16" s="134" t="s">
        <v>30</v>
      </c>
      <c r="C16" s="135">
        <v>0</v>
      </c>
      <c r="D16" s="135">
        <v>0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5">
        <v>0</v>
      </c>
      <c r="K16" s="135">
        <v>0</v>
      </c>
      <c r="L16" s="135">
        <v>0</v>
      </c>
      <c r="M16" s="135">
        <v>0</v>
      </c>
      <c r="N16" s="136">
        <v>0</v>
      </c>
      <c r="O16" s="136">
        <v>0</v>
      </c>
    </row>
    <row r="17" spans="1:15" s="92" customFormat="1" x14ac:dyDescent="0.2">
      <c r="A17" s="69"/>
      <c r="B17" s="84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</row>
    <row r="19" spans="1:15" x14ac:dyDescent="0.2">
      <c r="A19" s="124"/>
      <c r="B19" s="13"/>
    </row>
    <row r="20" spans="1:15" x14ac:dyDescent="0.2">
      <c r="B20" s="13"/>
    </row>
    <row r="21" spans="1:15" x14ac:dyDescent="0.2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4" spans="1:15" x14ac:dyDescent="0.2">
      <c r="A24" s="122"/>
    </row>
  </sheetData>
  <phoneticPr fontId="0" type="noConversion"/>
  <printOptions gridLines="1"/>
  <pageMargins left="0.74791666666666667" right="0.74791666666666667" top="0.98402777777777772" bottom="0.98402777777777772" header="0.51180555555555551" footer="0.51180555555555551"/>
  <pageSetup paperSize="8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O24"/>
  <sheetViews>
    <sheetView zoomScale="90" zoomScaleNormal="90" workbookViewId="0">
      <pane xSplit="2" ySplit="2" topLeftCell="C3" activePane="bottomRight" state="frozen"/>
      <selection pane="topRight"/>
      <selection pane="bottomLeft"/>
      <selection pane="bottomRight"/>
    </sheetView>
  </sheetViews>
  <sheetFormatPr baseColWidth="10" defaultColWidth="11.42578125" defaultRowHeight="12.75" x14ac:dyDescent="0.2"/>
  <cols>
    <col min="1" max="1" width="8.42578125" style="2" customWidth="1"/>
    <col min="2" max="2" width="16.28515625" style="2" customWidth="1"/>
    <col min="3" max="15" width="10.28515625" style="2" customWidth="1"/>
    <col min="16" max="16384" width="11.42578125" style="2"/>
  </cols>
  <sheetData>
    <row r="1" spans="2:15" s="30" customFormat="1" ht="26.25" customHeight="1" x14ac:dyDescent="0.2">
      <c r="B1" s="28" t="s">
        <v>42</v>
      </c>
      <c r="N1" s="29"/>
      <c r="O1" s="29" t="e" vm="1">
        <v>#VALUE!</v>
      </c>
    </row>
    <row r="2" spans="2:15" x14ac:dyDescent="0.2">
      <c r="B2" s="17" t="s">
        <v>0</v>
      </c>
      <c r="C2" s="4">
        <v>45170</v>
      </c>
      <c r="D2" s="4">
        <v>45200</v>
      </c>
      <c r="E2" s="4">
        <v>45231</v>
      </c>
      <c r="F2" s="4">
        <v>45261</v>
      </c>
      <c r="G2" s="4">
        <v>45292</v>
      </c>
      <c r="H2" s="4">
        <v>45323</v>
      </c>
      <c r="I2" s="4">
        <v>45352</v>
      </c>
      <c r="J2" s="4">
        <v>45383</v>
      </c>
      <c r="K2" s="4">
        <v>45413</v>
      </c>
      <c r="L2" s="4">
        <v>45444</v>
      </c>
      <c r="M2" s="4">
        <v>45474</v>
      </c>
      <c r="N2" s="5">
        <v>45505</v>
      </c>
      <c r="O2" s="5">
        <v>45536</v>
      </c>
    </row>
    <row r="3" spans="2:15" x14ac:dyDescent="0.2">
      <c r="B3" s="7" t="s">
        <v>1</v>
      </c>
      <c r="C3" s="6">
        <v>376197</v>
      </c>
      <c r="D3" s="6">
        <v>430270</v>
      </c>
      <c r="E3" s="6">
        <v>450340</v>
      </c>
      <c r="F3" s="6">
        <v>472460</v>
      </c>
      <c r="G3" s="6">
        <v>457452</v>
      </c>
      <c r="H3" s="6">
        <v>405072</v>
      </c>
      <c r="I3" s="6">
        <v>417435</v>
      </c>
      <c r="J3" s="6">
        <v>423084</v>
      </c>
      <c r="K3" s="6">
        <v>428523</v>
      </c>
      <c r="L3" s="6">
        <v>422436</v>
      </c>
      <c r="M3" s="151">
        <v>418088</v>
      </c>
      <c r="N3" s="35">
        <v>383368</v>
      </c>
      <c r="O3" s="35">
        <v>364809</v>
      </c>
    </row>
    <row r="4" spans="2:15" x14ac:dyDescent="0.2">
      <c r="B4" s="7" t="s">
        <v>2</v>
      </c>
      <c r="C4" s="6">
        <v>63449</v>
      </c>
      <c r="D4" s="6">
        <v>62745</v>
      </c>
      <c r="E4" s="6">
        <v>66252</v>
      </c>
      <c r="F4" s="6">
        <v>68351</v>
      </c>
      <c r="G4" s="6">
        <v>70592</v>
      </c>
      <c r="H4" s="6">
        <v>73633</v>
      </c>
      <c r="I4" s="6">
        <v>72182</v>
      </c>
      <c r="J4" s="6">
        <v>68858</v>
      </c>
      <c r="K4" s="6">
        <v>70778</v>
      </c>
      <c r="L4" s="6">
        <v>71903</v>
      </c>
      <c r="M4" s="151">
        <v>70627</v>
      </c>
      <c r="N4" s="35">
        <v>67520</v>
      </c>
      <c r="O4" s="35">
        <v>68318</v>
      </c>
    </row>
    <row r="5" spans="2:15" x14ac:dyDescent="0.2">
      <c r="B5" s="7" t="s">
        <v>32</v>
      </c>
      <c r="C5" s="6">
        <v>75675</v>
      </c>
      <c r="D5" s="6">
        <v>74576</v>
      </c>
      <c r="E5" s="6">
        <v>77868</v>
      </c>
      <c r="F5" s="6">
        <v>78603</v>
      </c>
      <c r="G5" s="6">
        <v>82458</v>
      </c>
      <c r="H5" s="6">
        <v>83200</v>
      </c>
      <c r="I5" s="6">
        <v>84189</v>
      </c>
      <c r="J5" s="6">
        <v>80455</v>
      </c>
      <c r="K5" s="6">
        <v>83027</v>
      </c>
      <c r="L5" s="6">
        <v>84846</v>
      </c>
      <c r="M5" s="151">
        <v>80970</v>
      </c>
      <c r="N5" s="35">
        <v>83228</v>
      </c>
      <c r="O5" s="35">
        <v>85157</v>
      </c>
    </row>
    <row r="6" spans="2:15" x14ac:dyDescent="0.2">
      <c r="B6" s="7" t="s">
        <v>7</v>
      </c>
      <c r="C6" s="6">
        <v>275453</v>
      </c>
      <c r="D6" s="6">
        <v>278059</v>
      </c>
      <c r="E6" s="6">
        <v>284459</v>
      </c>
      <c r="F6" s="6">
        <v>296700</v>
      </c>
      <c r="G6" s="6">
        <v>277146</v>
      </c>
      <c r="H6" s="6">
        <v>284990</v>
      </c>
      <c r="I6" s="6">
        <v>292163</v>
      </c>
      <c r="J6" s="6">
        <v>281410</v>
      </c>
      <c r="K6" s="6">
        <v>289836</v>
      </c>
      <c r="L6" s="6">
        <v>286452</v>
      </c>
      <c r="M6" s="151">
        <v>281148</v>
      </c>
      <c r="N6" s="35">
        <v>283126</v>
      </c>
      <c r="O6" s="35">
        <v>277651</v>
      </c>
    </row>
    <row r="7" spans="2:15" x14ac:dyDescent="0.2">
      <c r="B7" s="7" t="s">
        <v>31</v>
      </c>
      <c r="C7" s="6">
        <v>437568</v>
      </c>
      <c r="D7" s="6">
        <v>455459</v>
      </c>
      <c r="E7" s="6">
        <v>470245</v>
      </c>
      <c r="F7" s="6">
        <v>491124</v>
      </c>
      <c r="G7" s="6">
        <v>489279</v>
      </c>
      <c r="H7" s="6">
        <v>485921</v>
      </c>
      <c r="I7" s="6">
        <v>485068</v>
      </c>
      <c r="J7" s="6">
        <v>490505</v>
      </c>
      <c r="K7" s="6">
        <v>490136</v>
      </c>
      <c r="L7" s="6">
        <v>488031</v>
      </c>
      <c r="M7" s="151">
        <v>478625</v>
      </c>
      <c r="N7" s="35">
        <v>476435</v>
      </c>
      <c r="O7" s="35">
        <v>458659</v>
      </c>
    </row>
    <row r="8" spans="2:15" x14ac:dyDescent="0.2">
      <c r="B8" s="7" t="s">
        <v>6</v>
      </c>
      <c r="C8" s="6">
        <v>248046</v>
      </c>
      <c r="D8" s="6">
        <v>264398</v>
      </c>
      <c r="E8" s="6">
        <v>272367</v>
      </c>
      <c r="F8" s="6">
        <v>284659</v>
      </c>
      <c r="G8" s="6">
        <v>309812</v>
      </c>
      <c r="H8" s="6">
        <v>299138</v>
      </c>
      <c r="I8" s="6">
        <v>301405</v>
      </c>
      <c r="J8" s="6">
        <v>191231</v>
      </c>
      <c r="K8" s="6">
        <v>190235</v>
      </c>
      <c r="L8" s="6">
        <v>191124</v>
      </c>
      <c r="M8" s="151">
        <v>181685</v>
      </c>
      <c r="N8" s="35">
        <v>189444</v>
      </c>
      <c r="O8" s="35">
        <v>189573</v>
      </c>
    </row>
    <row r="9" spans="2:15" x14ac:dyDescent="0.2">
      <c r="B9" s="7" t="s">
        <v>3</v>
      </c>
      <c r="C9" s="6">
        <v>130621</v>
      </c>
      <c r="D9" s="6">
        <v>130740</v>
      </c>
      <c r="E9" s="6">
        <v>138570</v>
      </c>
      <c r="F9" s="6">
        <v>140342</v>
      </c>
      <c r="G9" s="6">
        <v>141711</v>
      </c>
      <c r="H9" s="6">
        <v>197211</v>
      </c>
      <c r="I9" s="6">
        <v>200041</v>
      </c>
      <c r="J9" s="6">
        <v>188622</v>
      </c>
      <c r="K9" s="6">
        <v>116767</v>
      </c>
      <c r="L9" s="6">
        <v>119774</v>
      </c>
      <c r="M9" s="151">
        <v>118816</v>
      </c>
      <c r="N9" s="35">
        <v>121484</v>
      </c>
      <c r="O9" s="35">
        <v>119819</v>
      </c>
    </row>
    <row r="10" spans="2:15" x14ac:dyDescent="0.2">
      <c r="B10" s="7" t="s">
        <v>35</v>
      </c>
      <c r="C10" s="6"/>
      <c r="D10" s="6"/>
      <c r="E10" s="6"/>
      <c r="F10" s="6"/>
      <c r="G10" s="6">
        <v>32530</v>
      </c>
      <c r="H10" s="6">
        <v>33116</v>
      </c>
      <c r="I10" s="6">
        <v>33558</v>
      </c>
      <c r="J10" s="6">
        <v>33924</v>
      </c>
      <c r="K10" s="6">
        <v>32844</v>
      </c>
      <c r="L10" s="6">
        <v>32757</v>
      </c>
      <c r="M10" s="151">
        <v>32165</v>
      </c>
      <c r="N10" s="35">
        <v>32617</v>
      </c>
      <c r="O10" s="35">
        <v>33543</v>
      </c>
    </row>
    <row r="11" spans="2:15" x14ac:dyDescent="0.2">
      <c r="B11" s="7" t="s">
        <v>34</v>
      </c>
      <c r="C11" s="6"/>
      <c r="D11" s="6"/>
      <c r="E11" s="6"/>
      <c r="F11" s="6"/>
      <c r="G11" s="6">
        <v>71076</v>
      </c>
      <c r="H11" s="6">
        <v>73643</v>
      </c>
      <c r="I11" s="6">
        <v>77136</v>
      </c>
      <c r="J11" s="6">
        <v>72155</v>
      </c>
      <c r="K11" s="6">
        <v>70413</v>
      </c>
      <c r="L11" s="6">
        <v>69841</v>
      </c>
      <c r="M11" s="151">
        <v>65877</v>
      </c>
      <c r="N11" s="35">
        <v>68043</v>
      </c>
      <c r="O11" s="35">
        <v>69109</v>
      </c>
    </row>
    <row r="12" spans="2:15" x14ac:dyDescent="0.2">
      <c r="B12" s="7" t="s">
        <v>20</v>
      </c>
      <c r="C12" s="6">
        <v>257754</v>
      </c>
      <c r="D12" s="6">
        <v>266273</v>
      </c>
      <c r="E12" s="6">
        <v>275629</v>
      </c>
      <c r="F12" s="6">
        <v>285204</v>
      </c>
      <c r="G12" s="6">
        <v>309363</v>
      </c>
      <c r="H12" s="6">
        <v>299353</v>
      </c>
      <c r="I12" s="6">
        <v>301629</v>
      </c>
      <c r="J12" s="6">
        <v>191406</v>
      </c>
      <c r="K12" s="6">
        <v>190136</v>
      </c>
      <c r="L12" s="6">
        <v>191191</v>
      </c>
      <c r="M12" s="151">
        <v>181868</v>
      </c>
      <c r="N12" s="35">
        <v>189740</v>
      </c>
      <c r="O12" s="35">
        <v>189816</v>
      </c>
    </row>
    <row r="13" spans="2:15" s="16" customFormat="1" ht="14.25" x14ac:dyDescent="0.2">
      <c r="B13" s="8" t="s">
        <v>16</v>
      </c>
      <c r="C13" s="18">
        <f t="shared" ref="C13:M13" si="0">SUM(C3:C12)</f>
        <v>1864763</v>
      </c>
      <c r="D13" s="18">
        <f t="shared" si="0"/>
        <v>1962520</v>
      </c>
      <c r="E13" s="18">
        <f t="shared" si="0"/>
        <v>2035730</v>
      </c>
      <c r="F13" s="18">
        <f t="shared" si="0"/>
        <v>2117443</v>
      </c>
      <c r="G13" s="18">
        <f t="shared" si="0"/>
        <v>2241419</v>
      </c>
      <c r="H13" s="18">
        <f t="shared" si="0"/>
        <v>2235277</v>
      </c>
      <c r="I13" s="18">
        <f t="shared" si="0"/>
        <v>2264806</v>
      </c>
      <c r="J13" s="18">
        <f t="shared" si="0"/>
        <v>2021650</v>
      </c>
      <c r="K13" s="18">
        <f t="shared" si="0"/>
        <v>1962695</v>
      </c>
      <c r="L13" s="18">
        <f t="shared" si="0"/>
        <v>1958355</v>
      </c>
      <c r="M13" s="18">
        <f t="shared" si="0"/>
        <v>1909869</v>
      </c>
      <c r="N13" s="109">
        <f t="shared" ref="N13" si="1">SUM(N3:N12)</f>
        <v>1895005</v>
      </c>
      <c r="O13" s="109">
        <f t="shared" ref="O13" si="2">SUM(O3:O12)</f>
        <v>1856454</v>
      </c>
    </row>
    <row r="14" spans="2:15" s="40" customFormat="1" x14ac:dyDescent="0.2">
      <c r="B14" s="41" t="s">
        <v>15</v>
      </c>
      <c r="C14" s="42">
        <v>1089161</v>
      </c>
      <c r="D14" s="42">
        <v>916385</v>
      </c>
      <c r="E14" s="42">
        <v>937527</v>
      </c>
      <c r="F14" s="42">
        <v>980658</v>
      </c>
      <c r="G14" s="42">
        <v>1006043</v>
      </c>
      <c r="H14" s="42">
        <v>974682</v>
      </c>
      <c r="I14" s="42">
        <v>930901</v>
      </c>
      <c r="J14" s="42">
        <v>888605</v>
      </c>
      <c r="K14" s="42">
        <v>832637</v>
      </c>
      <c r="L14" s="42">
        <v>836656</v>
      </c>
      <c r="M14" s="42">
        <v>714079</v>
      </c>
      <c r="N14" s="110">
        <v>763664</v>
      </c>
      <c r="O14" s="110">
        <v>703188</v>
      </c>
    </row>
    <row r="15" spans="2:15" s="40" customFormat="1" x14ac:dyDescent="0.2">
      <c r="B15" s="66" t="s">
        <v>29</v>
      </c>
      <c r="C15" s="67">
        <v>2665</v>
      </c>
      <c r="D15" s="67">
        <v>2679</v>
      </c>
      <c r="E15" s="67">
        <v>2921</v>
      </c>
      <c r="F15" s="67">
        <v>3266</v>
      </c>
      <c r="G15" s="67">
        <v>2969</v>
      </c>
      <c r="H15" s="67">
        <v>2419</v>
      </c>
      <c r="I15" s="67">
        <v>2640</v>
      </c>
      <c r="J15" s="67">
        <v>2596</v>
      </c>
      <c r="K15" s="67">
        <v>2481</v>
      </c>
      <c r="L15" s="67">
        <v>2293</v>
      </c>
      <c r="M15" s="153">
        <v>2382</v>
      </c>
      <c r="N15" s="118">
        <v>2636</v>
      </c>
      <c r="O15" s="118">
        <v>2533</v>
      </c>
    </row>
    <row r="16" spans="2:15" s="40" customFormat="1" x14ac:dyDescent="0.2">
      <c r="B16" s="134" t="s">
        <v>30</v>
      </c>
      <c r="C16" s="135">
        <v>2131</v>
      </c>
      <c r="D16" s="135">
        <v>2115</v>
      </c>
      <c r="E16" s="135">
        <v>2433</v>
      </c>
      <c r="F16" s="135">
        <v>2542</v>
      </c>
      <c r="G16" s="135">
        <v>2472</v>
      </c>
      <c r="H16" s="135">
        <v>2619</v>
      </c>
      <c r="I16" s="135">
        <v>2610</v>
      </c>
      <c r="J16" s="135">
        <v>2525</v>
      </c>
      <c r="K16" s="135">
        <v>2529</v>
      </c>
      <c r="L16" s="135">
        <v>2563</v>
      </c>
      <c r="M16" s="135">
        <v>2564</v>
      </c>
      <c r="N16" s="136">
        <v>2381</v>
      </c>
      <c r="O16" s="136">
        <v>2381</v>
      </c>
    </row>
    <row r="17" spans="1:15" x14ac:dyDescent="0.2">
      <c r="B17" s="83"/>
    </row>
    <row r="19" spans="1:15" x14ac:dyDescent="0.2">
      <c r="A19" s="124"/>
    </row>
    <row r="21" spans="1:15" x14ac:dyDescent="0.2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4" spans="1:15" x14ac:dyDescent="0.2">
      <c r="A24" s="123"/>
    </row>
  </sheetData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8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K20"/>
  <sheetViews>
    <sheetView zoomScale="90" zoomScaleNormal="75" workbookViewId="0">
      <pane xSplit="2" ySplit="3" topLeftCell="C4" activePane="bottomRight" state="frozen"/>
      <selection pane="topRight"/>
      <selection pane="bottomLeft"/>
      <selection pane="bottomRight"/>
    </sheetView>
  </sheetViews>
  <sheetFormatPr baseColWidth="10" defaultColWidth="11.42578125" defaultRowHeight="12.75" x14ac:dyDescent="0.2"/>
  <cols>
    <col min="1" max="1" width="10.28515625" style="13" customWidth="1"/>
    <col min="2" max="2" width="26.42578125" style="14" customWidth="1"/>
    <col min="3" max="4" width="15" style="14" customWidth="1"/>
    <col min="5" max="5" width="11" style="14" customWidth="1"/>
    <col min="6" max="7" width="14.7109375" style="14" customWidth="1"/>
    <col min="8" max="8" width="12.28515625" style="14" customWidth="1"/>
    <col min="9" max="9" width="10.85546875" style="14" customWidth="1"/>
    <col min="10" max="16384" width="11.42578125" style="14"/>
  </cols>
  <sheetData>
    <row r="1" spans="1:11" ht="29.65" customHeight="1" thickBot="1" x14ac:dyDescent="0.25">
      <c r="B1" s="156" t="s">
        <v>43</v>
      </c>
      <c r="C1" s="156"/>
      <c r="D1" s="156"/>
      <c r="E1" s="156"/>
      <c r="F1" s="156"/>
      <c r="G1" s="156"/>
      <c r="H1" s="156"/>
      <c r="I1" s="29" t="e" vm="1">
        <v>#VALUE!</v>
      </c>
    </row>
    <row r="2" spans="1:11" ht="21" customHeight="1" thickBot="1" x14ac:dyDescent="0.25">
      <c r="B2" s="13"/>
      <c r="C2" s="155" t="s">
        <v>4</v>
      </c>
      <c r="D2" s="155"/>
      <c r="E2" s="155"/>
      <c r="F2" s="155" t="s">
        <v>5</v>
      </c>
      <c r="G2" s="155"/>
      <c r="H2" s="155"/>
    </row>
    <row r="3" spans="1:11" ht="13.5" thickBot="1" x14ac:dyDescent="0.25">
      <c r="B3" s="73" t="s">
        <v>0</v>
      </c>
      <c r="C3" s="72">
        <v>45505</v>
      </c>
      <c r="D3" s="72">
        <v>45536</v>
      </c>
      <c r="E3" s="80" t="s">
        <v>19</v>
      </c>
      <c r="F3" s="72">
        <v>45505</v>
      </c>
      <c r="G3" s="72">
        <v>45536</v>
      </c>
      <c r="H3" s="80" t="s">
        <v>19</v>
      </c>
      <c r="K3" s="70"/>
    </row>
    <row r="4" spans="1:11" x14ac:dyDescent="0.2">
      <c r="B4" s="31" t="s">
        <v>1</v>
      </c>
      <c r="C4" s="24">
        <v>0</v>
      </c>
      <c r="D4" s="24">
        <v>0</v>
      </c>
      <c r="E4" s="33">
        <v>0</v>
      </c>
      <c r="F4" s="100">
        <v>383368</v>
      </c>
      <c r="G4" s="100">
        <v>364809</v>
      </c>
      <c r="H4" s="33">
        <f t="shared" ref="H4:H14" si="0">((G4-F4)/F4)</f>
        <v>-4.8410404624277453E-2</v>
      </c>
    </row>
    <row r="5" spans="1:11" x14ac:dyDescent="0.2">
      <c r="B5" s="31" t="s">
        <v>2</v>
      </c>
      <c r="C5" s="24">
        <v>8592</v>
      </c>
      <c r="D5" s="24">
        <v>8607</v>
      </c>
      <c r="E5" s="33">
        <f>((D5-C5)/C5)</f>
        <v>1.7458100558659217E-3</v>
      </c>
      <c r="F5" s="100">
        <v>67520</v>
      </c>
      <c r="G5" s="100">
        <v>68318</v>
      </c>
      <c r="H5" s="33">
        <f t="shared" si="0"/>
        <v>1.181872037914692E-2</v>
      </c>
    </row>
    <row r="6" spans="1:11" x14ac:dyDescent="0.2">
      <c r="B6" s="31" t="s">
        <v>32</v>
      </c>
      <c r="C6" s="24">
        <v>0</v>
      </c>
      <c r="D6" s="24">
        <v>0</v>
      </c>
      <c r="E6" s="33">
        <v>0</v>
      </c>
      <c r="F6" s="100">
        <v>83228</v>
      </c>
      <c r="G6" s="100">
        <v>85157</v>
      </c>
      <c r="H6" s="33">
        <f t="shared" si="0"/>
        <v>2.3177296102273273E-2</v>
      </c>
    </row>
    <row r="7" spans="1:11" x14ac:dyDescent="0.2">
      <c r="B7" s="31" t="s">
        <v>7</v>
      </c>
      <c r="C7" s="20">
        <v>34511</v>
      </c>
      <c r="D7" s="20">
        <v>33868</v>
      </c>
      <c r="E7" s="33">
        <f>((D7-C7)/C7)</f>
        <v>-1.863174060444496E-2</v>
      </c>
      <c r="F7" s="100">
        <v>283126</v>
      </c>
      <c r="G7" s="100">
        <v>277651</v>
      </c>
      <c r="H7" s="33">
        <f t="shared" si="0"/>
        <v>-1.9337680043514195E-2</v>
      </c>
    </row>
    <row r="8" spans="1:11" x14ac:dyDescent="0.2">
      <c r="B8" s="31" t="s">
        <v>31</v>
      </c>
      <c r="C8" s="129">
        <v>418119</v>
      </c>
      <c r="D8" s="129">
        <v>406022</v>
      </c>
      <c r="E8" s="125">
        <f>((D8-C8)/C8)</f>
        <v>-2.8931954778424324E-2</v>
      </c>
      <c r="F8" s="130">
        <v>476435</v>
      </c>
      <c r="G8" s="130">
        <v>458659</v>
      </c>
      <c r="H8" s="33">
        <f t="shared" si="0"/>
        <v>-3.7310441088501053E-2</v>
      </c>
    </row>
    <row r="9" spans="1:11" x14ac:dyDescent="0.2">
      <c r="B9" s="31" t="s">
        <v>6</v>
      </c>
      <c r="C9" s="20">
        <v>0</v>
      </c>
      <c r="D9" s="20">
        <v>0</v>
      </c>
      <c r="E9" s="33">
        <v>0</v>
      </c>
      <c r="F9" s="100">
        <v>189444</v>
      </c>
      <c r="G9" s="100">
        <v>189573</v>
      </c>
      <c r="H9" s="33">
        <f t="shared" si="0"/>
        <v>6.8094001393551658E-4</v>
      </c>
    </row>
    <row r="10" spans="1:11" x14ac:dyDescent="0.2">
      <c r="B10" s="31" t="s">
        <v>3</v>
      </c>
      <c r="C10" s="20">
        <v>8767</v>
      </c>
      <c r="D10" s="20">
        <v>9489</v>
      </c>
      <c r="E10" s="33">
        <f>((D10-C10)/C10)</f>
        <v>8.2354283107106199E-2</v>
      </c>
      <c r="F10" s="100">
        <v>121484</v>
      </c>
      <c r="G10" s="100">
        <v>119819</v>
      </c>
      <c r="H10" s="33">
        <f t="shared" si="0"/>
        <v>-1.3705508544335056E-2</v>
      </c>
    </row>
    <row r="11" spans="1:11" x14ac:dyDescent="0.2">
      <c r="B11" s="140" t="s">
        <v>35</v>
      </c>
      <c r="C11" s="20">
        <v>0</v>
      </c>
      <c r="D11" s="20">
        <v>0</v>
      </c>
      <c r="E11" s="33">
        <v>0</v>
      </c>
      <c r="F11" s="100">
        <v>32617</v>
      </c>
      <c r="G11" s="100">
        <v>33543</v>
      </c>
      <c r="H11" s="33">
        <f t="shared" si="0"/>
        <v>2.8390103320354416E-2</v>
      </c>
    </row>
    <row r="12" spans="1:11" x14ac:dyDescent="0.2">
      <c r="B12" s="140" t="s">
        <v>34</v>
      </c>
      <c r="C12" s="20">
        <v>0</v>
      </c>
      <c r="D12" s="20">
        <v>0</v>
      </c>
      <c r="E12" s="33">
        <v>0</v>
      </c>
      <c r="F12" s="100">
        <v>68043</v>
      </c>
      <c r="G12" s="100">
        <v>69109</v>
      </c>
      <c r="H12" s="33">
        <f t="shared" si="0"/>
        <v>1.5666563790544215E-2</v>
      </c>
    </row>
    <row r="13" spans="1:11" x14ac:dyDescent="0.2">
      <c r="B13" s="31" t="s">
        <v>20</v>
      </c>
      <c r="C13" s="20">
        <v>0</v>
      </c>
      <c r="D13" s="20">
        <v>0</v>
      </c>
      <c r="E13" s="33">
        <v>0</v>
      </c>
      <c r="F13" s="100">
        <v>189740</v>
      </c>
      <c r="G13" s="100">
        <v>189816</v>
      </c>
      <c r="H13" s="33">
        <f t="shared" si="0"/>
        <v>4.0054811847791718E-4</v>
      </c>
    </row>
    <row r="14" spans="1:11" x14ac:dyDescent="0.2">
      <c r="B14" s="32" t="s">
        <v>16</v>
      </c>
      <c r="C14" s="21">
        <f>SUM(C4:C13)</f>
        <v>469989</v>
      </c>
      <c r="D14" s="21">
        <f>SUM(D4:D13)</f>
        <v>457986</v>
      </c>
      <c r="E14" s="34">
        <f>((D14-C14)/C14)</f>
        <v>-2.5538895591173411E-2</v>
      </c>
      <c r="F14" s="101">
        <f>SUM(F4:F13)</f>
        <v>1895005</v>
      </c>
      <c r="G14" s="101">
        <f>SUM(G4:G13)</f>
        <v>1856454</v>
      </c>
      <c r="H14" s="34">
        <f t="shared" si="0"/>
        <v>-2.0343481943319412E-2</v>
      </c>
    </row>
    <row r="15" spans="1:11" s="40" customFormat="1" x14ac:dyDescent="0.2">
      <c r="A15" s="36"/>
      <c r="B15" s="37" t="s">
        <v>18</v>
      </c>
      <c r="C15" s="38">
        <f>+Particulier!N14</f>
        <v>449248</v>
      </c>
      <c r="D15" s="38">
        <f>+Particulier!O14</f>
        <v>438085</v>
      </c>
      <c r="E15" s="39">
        <f>((D15-C15)/C15)</f>
        <v>-2.4848190754327232E-2</v>
      </c>
      <c r="F15" s="102">
        <f>+Pros!N14</f>
        <v>763664</v>
      </c>
      <c r="G15" s="102">
        <f>+Pros!O14</f>
        <v>703188</v>
      </c>
      <c r="H15" s="39">
        <f t="shared" ref="H15:H17" si="1">((G15-F15)/F15)</f>
        <v>-7.9191895912338411E-2</v>
      </c>
      <c r="I15" s="14"/>
      <c r="J15" s="14"/>
      <c r="K15" s="14"/>
    </row>
    <row r="16" spans="1:11" s="40" customFormat="1" x14ac:dyDescent="0.2">
      <c r="A16" s="36"/>
      <c r="B16" s="71" t="s">
        <v>29</v>
      </c>
      <c r="C16" s="69">
        <v>0</v>
      </c>
      <c r="D16" s="69">
        <v>0</v>
      </c>
      <c r="E16" s="119">
        <v>0</v>
      </c>
      <c r="F16" s="103">
        <v>2636</v>
      </c>
      <c r="G16" s="103">
        <v>2533</v>
      </c>
      <c r="H16" s="119">
        <f t="shared" si="1"/>
        <v>-3.9074355083459786E-2</v>
      </c>
      <c r="I16" s="14"/>
      <c r="J16" s="14"/>
      <c r="K16" s="14"/>
    </row>
    <row r="17" spans="1:11" s="40" customFormat="1" x14ac:dyDescent="0.2">
      <c r="A17" s="36"/>
      <c r="B17" s="143" t="s">
        <v>30</v>
      </c>
      <c r="C17" s="137">
        <v>0</v>
      </c>
      <c r="D17" s="137">
        <v>0</v>
      </c>
      <c r="E17" s="138">
        <v>0</v>
      </c>
      <c r="F17" s="139">
        <v>2381</v>
      </c>
      <c r="G17" s="139">
        <v>2381</v>
      </c>
      <c r="H17" s="141">
        <f t="shared" si="1"/>
        <v>0</v>
      </c>
      <c r="I17" s="142"/>
      <c r="J17" s="14"/>
      <c r="K17" s="14"/>
    </row>
    <row r="18" spans="1:11" x14ac:dyDescent="0.2">
      <c r="I18" s="70"/>
    </row>
    <row r="20" spans="1:11" x14ac:dyDescent="0.2">
      <c r="A20" s="124"/>
    </row>
  </sheetData>
  <mergeCells count="3">
    <mergeCell ref="C2:E2"/>
    <mergeCell ref="F2:H2"/>
    <mergeCell ref="B1:H1"/>
  </mergeCells>
  <phoneticPr fontId="0" type="noConversion"/>
  <printOptions gridLines="1"/>
  <pageMargins left="0.74791666666666667" right="0.74791666666666667" top="0.98402777777777772" bottom="0.98402777777777772" header="0.51180555555555551" footer="0.51180555555555551"/>
  <pageSetup paperSize="8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CC67"/>
  <sheetViews>
    <sheetView showGridLines="0" zoomScale="87" zoomScaleNormal="87" workbookViewId="0">
      <pane xSplit="3" ySplit="4" topLeftCell="D5" activePane="bottomRight" state="frozen"/>
      <selection pane="topRight"/>
      <selection pane="bottomLeft"/>
      <selection pane="bottomRight"/>
    </sheetView>
  </sheetViews>
  <sheetFormatPr baseColWidth="10" defaultColWidth="11.42578125" defaultRowHeight="12.75" x14ac:dyDescent="0.2"/>
  <cols>
    <col min="1" max="1" width="5" style="1" customWidth="1"/>
    <col min="2" max="2" width="3.28515625" style="2" customWidth="1"/>
    <col min="3" max="3" width="17" style="2" customWidth="1"/>
    <col min="4" max="4" width="11.28515625" style="2" bestFit="1" customWidth="1"/>
    <col min="5" max="5" width="12.28515625" style="2" bestFit="1" customWidth="1"/>
    <col min="6" max="6" width="8.28515625" style="2" customWidth="1"/>
    <col min="7" max="7" width="11.28515625" style="2" bestFit="1" customWidth="1"/>
    <col min="8" max="8" width="9.7109375" style="2" customWidth="1"/>
    <col min="9" max="9" width="8.28515625" style="2" customWidth="1"/>
    <col min="10" max="12" width="8.7109375" style="2" customWidth="1"/>
    <col min="13" max="13" width="11.5703125" style="2" customWidth="1"/>
    <col min="14" max="14" width="11.7109375" style="2" customWidth="1"/>
    <col min="15" max="15" width="8" style="2" customWidth="1"/>
    <col min="16" max="16" width="11.5703125" style="2" customWidth="1"/>
    <col min="17" max="17" width="11.7109375" style="2" customWidth="1"/>
    <col min="18" max="18" width="8.28515625" style="2" customWidth="1"/>
    <col min="19" max="19" width="11.28515625" style="2" bestFit="1" customWidth="1"/>
    <col min="20" max="20" width="9.7109375" style="2" customWidth="1"/>
    <col min="21" max="21" width="7.7109375" style="2" customWidth="1"/>
    <col min="22" max="22" width="11.28515625" style="2" bestFit="1" customWidth="1"/>
    <col min="23" max="23" width="8.7109375" style="2" customWidth="1"/>
    <col min="24" max="24" width="7" style="2" customWidth="1"/>
    <col min="25" max="25" width="11.28515625" style="2" bestFit="1" customWidth="1"/>
    <col min="26" max="26" width="8.7109375" style="2" customWidth="1"/>
    <col min="27" max="27" width="7" style="2" customWidth="1"/>
    <col min="28" max="28" width="11.28515625" style="2" bestFit="1" customWidth="1"/>
    <col min="29" max="29" width="8.7109375" style="2" customWidth="1"/>
    <col min="30" max="30" width="7" style="2" customWidth="1"/>
    <col min="31" max="31" width="11.28515625" style="2" bestFit="1" customWidth="1"/>
    <col min="32" max="32" width="11.28515625" style="2" customWidth="1"/>
    <col min="33" max="33" width="7.7109375" style="2" customWidth="1"/>
    <col min="34" max="34" width="11.28515625" style="2" bestFit="1" customWidth="1"/>
    <col min="35" max="35" width="10.42578125" style="2" bestFit="1" customWidth="1"/>
    <col min="36" max="36" width="9.85546875" style="2" customWidth="1"/>
    <col min="37" max="37" width="11.42578125" style="89" customWidth="1"/>
    <col min="38" max="16384" width="11.42578125" style="89"/>
  </cols>
  <sheetData>
    <row r="1" spans="1:81" ht="29.65" customHeight="1" thickBot="1" x14ac:dyDescent="0.3">
      <c r="A1" s="104"/>
      <c r="B1" s="44" t="s">
        <v>36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9" t="e" vm="1">
        <v>#VALUE!</v>
      </c>
    </row>
    <row r="2" spans="1:81" ht="18" x14ac:dyDescent="0.25">
      <c r="B2" s="1"/>
      <c r="C2" s="44"/>
      <c r="D2" s="174" t="s">
        <v>1</v>
      </c>
      <c r="E2" s="174"/>
      <c r="F2" s="174"/>
      <c r="G2" s="164" t="s">
        <v>2</v>
      </c>
      <c r="H2" s="164"/>
      <c r="I2" s="164"/>
      <c r="J2" s="168" t="s">
        <v>32</v>
      </c>
      <c r="K2" s="169"/>
      <c r="L2" s="170"/>
      <c r="M2" s="164" t="s">
        <v>7</v>
      </c>
      <c r="N2" s="164"/>
      <c r="O2" s="164"/>
      <c r="P2" s="164" t="s">
        <v>31</v>
      </c>
      <c r="Q2" s="164"/>
      <c r="R2" s="164"/>
      <c r="S2" s="164" t="s">
        <v>6</v>
      </c>
      <c r="T2" s="164"/>
      <c r="U2" s="164"/>
      <c r="V2" s="164" t="s">
        <v>3</v>
      </c>
      <c r="W2" s="164"/>
      <c r="X2" s="164"/>
      <c r="Y2" s="164" t="s">
        <v>35</v>
      </c>
      <c r="Z2" s="164"/>
      <c r="AA2" s="164"/>
      <c r="AB2" s="164" t="s">
        <v>34</v>
      </c>
      <c r="AC2" s="164"/>
      <c r="AD2" s="164"/>
      <c r="AE2" s="167" t="s">
        <v>20</v>
      </c>
      <c r="AF2" s="167"/>
      <c r="AG2" s="167"/>
      <c r="AH2" s="161" t="s">
        <v>17</v>
      </c>
      <c r="AI2" s="162"/>
      <c r="AJ2" s="163"/>
    </row>
    <row r="3" spans="1:81" ht="18" x14ac:dyDescent="0.25">
      <c r="B3" s="1"/>
      <c r="C3" s="44"/>
      <c r="D3" s="74" t="s">
        <v>12</v>
      </c>
      <c r="E3" s="75" t="s">
        <v>8</v>
      </c>
      <c r="F3" s="165" t="s">
        <v>10</v>
      </c>
      <c r="G3" s="74" t="s">
        <v>12</v>
      </c>
      <c r="H3" s="75" t="s">
        <v>8</v>
      </c>
      <c r="I3" s="165" t="s">
        <v>10</v>
      </c>
      <c r="J3" s="74" t="s">
        <v>12</v>
      </c>
      <c r="K3" s="75" t="s">
        <v>8</v>
      </c>
      <c r="L3" s="165" t="s">
        <v>10</v>
      </c>
      <c r="M3" s="74" t="s">
        <v>12</v>
      </c>
      <c r="N3" s="75" t="s">
        <v>8</v>
      </c>
      <c r="O3" s="165" t="s">
        <v>10</v>
      </c>
      <c r="P3" s="74" t="s">
        <v>12</v>
      </c>
      <c r="Q3" s="75" t="s">
        <v>8</v>
      </c>
      <c r="R3" s="165" t="s">
        <v>10</v>
      </c>
      <c r="S3" s="74" t="s">
        <v>12</v>
      </c>
      <c r="T3" s="75" t="s">
        <v>8</v>
      </c>
      <c r="U3" s="165" t="s">
        <v>10</v>
      </c>
      <c r="V3" s="74" t="s">
        <v>12</v>
      </c>
      <c r="W3" s="75" t="s">
        <v>8</v>
      </c>
      <c r="X3" s="165" t="s">
        <v>10</v>
      </c>
      <c r="Y3" s="74" t="s">
        <v>12</v>
      </c>
      <c r="Z3" s="75" t="s">
        <v>8</v>
      </c>
      <c r="AA3" s="165" t="s">
        <v>10</v>
      </c>
      <c r="AB3" s="74" t="s">
        <v>12</v>
      </c>
      <c r="AC3" s="75" t="s">
        <v>8</v>
      </c>
      <c r="AD3" s="165" t="s">
        <v>10</v>
      </c>
      <c r="AE3" s="74" t="s">
        <v>12</v>
      </c>
      <c r="AF3" s="75" t="s">
        <v>8</v>
      </c>
      <c r="AG3" s="159" t="s">
        <v>10</v>
      </c>
      <c r="AH3" s="76" t="s">
        <v>12</v>
      </c>
      <c r="AI3" s="75" t="s">
        <v>8</v>
      </c>
      <c r="AJ3" s="157" t="s">
        <v>10</v>
      </c>
    </row>
    <row r="4" spans="1:81" ht="18" x14ac:dyDescent="0.25">
      <c r="B4" s="1"/>
      <c r="C4" s="44"/>
      <c r="D4" s="45" t="s">
        <v>13</v>
      </c>
      <c r="E4" s="46" t="s">
        <v>9</v>
      </c>
      <c r="F4" s="172"/>
      <c r="G4" s="45" t="s">
        <v>13</v>
      </c>
      <c r="H4" s="46" t="s">
        <v>9</v>
      </c>
      <c r="I4" s="172"/>
      <c r="J4" s="45" t="s">
        <v>13</v>
      </c>
      <c r="K4" s="46" t="s">
        <v>9</v>
      </c>
      <c r="L4" s="172"/>
      <c r="M4" s="45" t="s">
        <v>13</v>
      </c>
      <c r="N4" s="46" t="s">
        <v>9</v>
      </c>
      <c r="O4" s="172"/>
      <c r="P4" s="45" t="s">
        <v>13</v>
      </c>
      <c r="Q4" s="46" t="s">
        <v>9</v>
      </c>
      <c r="R4" s="172"/>
      <c r="S4" s="45" t="s">
        <v>13</v>
      </c>
      <c r="T4" s="46" t="s">
        <v>9</v>
      </c>
      <c r="U4" s="172"/>
      <c r="V4" s="45" t="s">
        <v>13</v>
      </c>
      <c r="W4" s="46" t="s">
        <v>9</v>
      </c>
      <c r="X4" s="172"/>
      <c r="Y4" s="45" t="s">
        <v>13</v>
      </c>
      <c r="Z4" s="46" t="s">
        <v>9</v>
      </c>
      <c r="AA4" s="172"/>
      <c r="AB4" s="45" t="s">
        <v>13</v>
      </c>
      <c r="AC4" s="46" t="s">
        <v>9</v>
      </c>
      <c r="AD4" s="172"/>
      <c r="AE4" s="45" t="s">
        <v>13</v>
      </c>
      <c r="AF4" s="46" t="s">
        <v>9</v>
      </c>
      <c r="AG4" s="173"/>
      <c r="AH4" s="47" t="s">
        <v>13</v>
      </c>
      <c r="AI4" s="46" t="s">
        <v>9</v>
      </c>
      <c r="AJ4" s="171"/>
    </row>
    <row r="5" spans="1:81" ht="14.25" customHeight="1" x14ac:dyDescent="0.2">
      <c r="B5" s="1"/>
      <c r="C5" s="53">
        <v>45170</v>
      </c>
      <c r="D5" s="99">
        <v>353212</v>
      </c>
      <c r="E5" s="20">
        <v>120578</v>
      </c>
      <c r="F5" s="50">
        <f t="shared" ref="F5:F15" si="0">E5/D5</f>
        <v>0.34137571769928543</v>
      </c>
      <c r="G5" s="49">
        <v>66969</v>
      </c>
      <c r="H5" s="49">
        <v>26544</v>
      </c>
      <c r="I5" s="50">
        <f t="shared" ref="I5:I15" si="1">H5/G5</f>
        <v>0.39636249608027596</v>
      </c>
      <c r="J5" s="49">
        <v>72802</v>
      </c>
      <c r="K5" s="77">
        <v>41957</v>
      </c>
      <c r="L5" s="50">
        <f t="shared" ref="L5:L15" si="2">K5/J5</f>
        <v>0.57631658470921132</v>
      </c>
      <c r="M5" s="49">
        <v>289417</v>
      </c>
      <c r="N5" s="49">
        <v>101144</v>
      </c>
      <c r="O5" s="50">
        <f t="shared" ref="O5:O15" si="3">N5/M5</f>
        <v>0.34947497900952607</v>
      </c>
      <c r="P5" s="49">
        <v>714695</v>
      </c>
      <c r="Q5" s="49">
        <v>424846</v>
      </c>
      <c r="R5" s="50">
        <f t="shared" ref="R5:R15" si="4">Q5/P5</f>
        <v>0.59444378371193307</v>
      </c>
      <c r="S5" s="49">
        <v>235835</v>
      </c>
      <c r="T5" s="49">
        <v>174695</v>
      </c>
      <c r="U5" s="50">
        <f t="shared" ref="U5:U15" si="5">T5/S5</f>
        <v>0.7407509487565459</v>
      </c>
      <c r="V5" s="49">
        <v>127752</v>
      </c>
      <c r="W5" s="49">
        <v>52859</v>
      </c>
      <c r="X5" s="50">
        <f t="shared" ref="X5:X15" si="6">W5/V5</f>
        <v>0.41376260254242597</v>
      </c>
      <c r="Y5" s="49"/>
      <c r="Z5" s="49"/>
      <c r="AA5" s="50"/>
      <c r="AB5" s="49"/>
      <c r="AC5" s="49"/>
      <c r="AD5" s="50"/>
      <c r="AE5" s="48">
        <v>140991</v>
      </c>
      <c r="AF5" s="77">
        <v>49200</v>
      </c>
      <c r="AG5" s="86">
        <f t="shared" ref="AG5:AG15" si="7">AF5/AE5</f>
        <v>0.34895844415600996</v>
      </c>
      <c r="AH5" s="51">
        <f t="shared" ref="AH5:AH8" si="8">D5+G5+M5+P5+S5+V5+AE5+J5</f>
        <v>2001673</v>
      </c>
      <c r="AI5" s="49">
        <f t="shared" ref="AI5:AI8" si="9">E5+H5+N5+Q5+T5+W5+AF5+K5</f>
        <v>991823</v>
      </c>
      <c r="AJ5" s="52">
        <f t="shared" ref="AJ5:AJ15" si="10">AI5/AH5</f>
        <v>0.4954970167454924</v>
      </c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</row>
    <row r="6" spans="1:81" ht="14.25" customHeight="1" x14ac:dyDescent="0.2">
      <c r="B6" s="1"/>
      <c r="C6" s="53">
        <v>45200</v>
      </c>
      <c r="D6" s="99">
        <v>399975</v>
      </c>
      <c r="E6" s="20">
        <v>296957</v>
      </c>
      <c r="F6" s="50">
        <f t="shared" si="0"/>
        <v>0.74243890243140198</v>
      </c>
      <c r="G6" s="49">
        <v>66806</v>
      </c>
      <c r="H6" s="49">
        <v>31995</v>
      </c>
      <c r="I6" s="50">
        <f t="shared" si="1"/>
        <v>0.47892404873813732</v>
      </c>
      <c r="J6" s="49">
        <v>71402</v>
      </c>
      <c r="K6" s="77">
        <v>45896</v>
      </c>
      <c r="L6" s="50">
        <f t="shared" si="2"/>
        <v>0.64278311531889865</v>
      </c>
      <c r="M6" s="49">
        <v>297447</v>
      </c>
      <c r="N6" s="49">
        <v>124877</v>
      </c>
      <c r="O6" s="50">
        <f t="shared" si="3"/>
        <v>0.41982941498821641</v>
      </c>
      <c r="P6" s="49">
        <v>764772</v>
      </c>
      <c r="Q6" s="49">
        <v>515717</v>
      </c>
      <c r="R6" s="50">
        <f t="shared" si="4"/>
        <v>0.67434084929887605</v>
      </c>
      <c r="S6" s="49">
        <v>139847</v>
      </c>
      <c r="T6" s="49">
        <v>89510</v>
      </c>
      <c r="U6" s="50">
        <f t="shared" si="5"/>
        <v>0.64005663332070051</v>
      </c>
      <c r="V6" s="49">
        <v>128700</v>
      </c>
      <c r="W6" s="49">
        <v>62706</v>
      </c>
      <c r="X6" s="50">
        <f t="shared" si="6"/>
        <v>0.48722610722610721</v>
      </c>
      <c r="Y6" s="49"/>
      <c r="Z6" s="49"/>
      <c r="AA6" s="50"/>
      <c r="AB6" s="49"/>
      <c r="AC6" s="49"/>
      <c r="AD6" s="50"/>
      <c r="AE6" s="48">
        <v>140556</v>
      </c>
      <c r="AF6" s="77">
        <v>101233</v>
      </c>
      <c r="AG6" s="86">
        <f t="shared" si="7"/>
        <v>0.72023250519365944</v>
      </c>
      <c r="AH6" s="51">
        <f t="shared" si="8"/>
        <v>2009505</v>
      </c>
      <c r="AI6" s="49">
        <f t="shared" si="9"/>
        <v>1268891</v>
      </c>
      <c r="AJ6" s="52">
        <f t="shared" si="10"/>
        <v>0.63144455972988378</v>
      </c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</row>
    <row r="7" spans="1:81" ht="14.25" customHeight="1" x14ac:dyDescent="0.2">
      <c r="B7" s="1"/>
      <c r="C7" s="53">
        <v>45231</v>
      </c>
      <c r="D7" s="99">
        <v>421878</v>
      </c>
      <c r="E7" s="20">
        <v>246014</v>
      </c>
      <c r="F7" s="50">
        <f t="shared" si="0"/>
        <v>0.58314014952189974</v>
      </c>
      <c r="G7" s="49">
        <v>70441</v>
      </c>
      <c r="H7" s="49">
        <v>39862</v>
      </c>
      <c r="I7" s="50">
        <f t="shared" si="1"/>
        <v>0.56589202311154019</v>
      </c>
      <c r="J7" s="49">
        <v>74956</v>
      </c>
      <c r="K7" s="77">
        <v>49557</v>
      </c>
      <c r="L7" s="50">
        <f t="shared" si="2"/>
        <v>0.66114787341907255</v>
      </c>
      <c r="M7" s="49">
        <v>309073</v>
      </c>
      <c r="N7" s="49">
        <v>135835</v>
      </c>
      <c r="O7" s="50">
        <f t="shared" si="3"/>
        <v>0.43949164113332451</v>
      </c>
      <c r="P7" s="49">
        <v>799717</v>
      </c>
      <c r="Q7" s="49">
        <v>552435</v>
      </c>
      <c r="R7" s="50">
        <f t="shared" si="4"/>
        <v>0.69078811629613979</v>
      </c>
      <c r="S7" s="49">
        <v>142011</v>
      </c>
      <c r="T7" s="49">
        <v>77782</v>
      </c>
      <c r="U7" s="50">
        <f t="shared" si="5"/>
        <v>0.54771813451070694</v>
      </c>
      <c r="V7" s="49">
        <v>136112</v>
      </c>
      <c r="W7" s="49">
        <v>84554</v>
      </c>
      <c r="X7" s="50">
        <f t="shared" si="6"/>
        <v>0.62120900434935933</v>
      </c>
      <c r="Y7" s="49"/>
      <c r="Z7" s="49"/>
      <c r="AA7" s="50"/>
      <c r="AB7" s="49"/>
      <c r="AC7" s="49"/>
      <c r="AD7" s="50"/>
      <c r="AE7" s="48">
        <v>143114</v>
      </c>
      <c r="AF7" s="77">
        <v>79542</v>
      </c>
      <c r="AG7" s="86">
        <f t="shared" si="7"/>
        <v>0.55579468116326847</v>
      </c>
      <c r="AH7" s="51">
        <f t="shared" si="8"/>
        <v>2097302</v>
      </c>
      <c r="AI7" s="49">
        <f t="shared" si="9"/>
        <v>1265581</v>
      </c>
      <c r="AJ7" s="52">
        <f t="shared" si="10"/>
        <v>0.60343288663244488</v>
      </c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</row>
    <row r="8" spans="1:81" ht="14.25" customHeight="1" x14ac:dyDescent="0.2">
      <c r="B8" s="1"/>
      <c r="C8" s="53">
        <v>45261</v>
      </c>
      <c r="D8" s="99">
        <v>444028</v>
      </c>
      <c r="E8" s="20">
        <v>253100</v>
      </c>
      <c r="F8" s="50">
        <f t="shared" si="0"/>
        <v>0.57000909852531823</v>
      </c>
      <c r="G8" s="49">
        <v>73589</v>
      </c>
      <c r="H8" s="49">
        <v>34668</v>
      </c>
      <c r="I8" s="50">
        <f t="shared" si="1"/>
        <v>0.47110301811412031</v>
      </c>
      <c r="J8" s="49">
        <v>75492</v>
      </c>
      <c r="K8" s="77">
        <v>49142</v>
      </c>
      <c r="L8" s="50">
        <f t="shared" si="2"/>
        <v>0.65095639273035555</v>
      </c>
      <c r="M8" s="49">
        <v>320167</v>
      </c>
      <c r="N8" s="49">
        <v>127382</v>
      </c>
      <c r="O8" s="50">
        <f t="shared" si="3"/>
        <v>0.3978611162299675</v>
      </c>
      <c r="P8" s="49">
        <v>816364</v>
      </c>
      <c r="Q8" s="49">
        <v>542241</v>
      </c>
      <c r="R8" s="50">
        <f t="shared" si="4"/>
        <v>0.66421473754354676</v>
      </c>
      <c r="S8" s="49">
        <v>149206</v>
      </c>
      <c r="T8" s="49">
        <v>88255</v>
      </c>
      <c r="U8" s="50">
        <f t="shared" si="5"/>
        <v>0.59149766095197243</v>
      </c>
      <c r="V8" s="49">
        <v>138089</v>
      </c>
      <c r="W8" s="49">
        <v>84369</v>
      </c>
      <c r="X8" s="50">
        <f t="shared" si="6"/>
        <v>0.61097553027395379</v>
      </c>
      <c r="Y8" s="49"/>
      <c r="Z8" s="49"/>
      <c r="AA8" s="50"/>
      <c r="AB8" s="49"/>
      <c r="AC8" s="49"/>
      <c r="AD8" s="50"/>
      <c r="AE8" s="48">
        <v>149892</v>
      </c>
      <c r="AF8" s="77">
        <v>87321</v>
      </c>
      <c r="AG8" s="86">
        <f t="shared" si="7"/>
        <v>0.58255944279881511</v>
      </c>
      <c r="AH8" s="51">
        <f t="shared" si="8"/>
        <v>2166827</v>
      </c>
      <c r="AI8" s="49">
        <f t="shared" si="9"/>
        <v>1266478</v>
      </c>
      <c r="AJ8" s="117">
        <f t="shared" si="10"/>
        <v>0.58448505579817867</v>
      </c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</row>
    <row r="9" spans="1:81" ht="14.25" customHeight="1" x14ac:dyDescent="0.2">
      <c r="B9" s="1"/>
      <c r="C9" s="53">
        <v>45292</v>
      </c>
      <c r="D9" s="99">
        <v>430644</v>
      </c>
      <c r="E9" s="20">
        <v>224296</v>
      </c>
      <c r="F9" s="50">
        <f t="shared" si="0"/>
        <v>0.52083855806652357</v>
      </c>
      <c r="G9" s="49">
        <v>76502</v>
      </c>
      <c r="H9" s="49">
        <v>28784</v>
      </c>
      <c r="I9" s="50">
        <f t="shared" si="1"/>
        <v>0.37625160126532642</v>
      </c>
      <c r="J9" s="49">
        <v>79212</v>
      </c>
      <c r="K9" s="77">
        <v>45866</v>
      </c>
      <c r="L9" s="50">
        <f t="shared" si="2"/>
        <v>0.57902843003585314</v>
      </c>
      <c r="M9" s="49">
        <v>298506</v>
      </c>
      <c r="N9" s="49">
        <v>135420</v>
      </c>
      <c r="O9" s="50">
        <f t="shared" si="3"/>
        <v>0.45365922293019234</v>
      </c>
      <c r="P9" s="49">
        <v>792931</v>
      </c>
      <c r="Q9" s="49">
        <v>492481</v>
      </c>
      <c r="R9" s="50">
        <f t="shared" si="4"/>
        <v>0.62108935077579264</v>
      </c>
      <c r="S9" s="49">
        <v>155604</v>
      </c>
      <c r="T9" s="49">
        <v>88537</v>
      </c>
      <c r="U9" s="50">
        <f t="shared" si="5"/>
        <v>0.56898922906866145</v>
      </c>
      <c r="V9" s="49">
        <v>138569</v>
      </c>
      <c r="W9" s="49">
        <v>62025</v>
      </c>
      <c r="X9" s="50">
        <f t="shared" si="6"/>
        <v>0.44761093751127595</v>
      </c>
      <c r="Y9" s="49">
        <v>32466</v>
      </c>
      <c r="Z9" s="49" t="s">
        <v>33</v>
      </c>
      <c r="AA9" s="50"/>
      <c r="AB9" s="49">
        <v>66445</v>
      </c>
      <c r="AC9" s="49" t="s">
        <v>33</v>
      </c>
      <c r="AD9" s="50"/>
      <c r="AE9" s="48">
        <v>155355</v>
      </c>
      <c r="AF9" s="77">
        <v>87738</v>
      </c>
      <c r="AG9" s="86">
        <f t="shared" si="7"/>
        <v>0.56475813459495994</v>
      </c>
      <c r="AH9" s="51">
        <f t="shared" ref="AH9:AH15" si="11">D9+G9+M9+P9+S9+V9+AE9+J9+Y9+AB9</f>
        <v>2226234</v>
      </c>
      <c r="AI9" s="49">
        <f>E9+H9+N9+Q9+T9+W9+AF9+K9</f>
        <v>1165147</v>
      </c>
      <c r="AJ9" s="52">
        <f t="shared" si="10"/>
        <v>0.52337130777806828</v>
      </c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</row>
    <row r="10" spans="1:81" ht="14.25" customHeight="1" x14ac:dyDescent="0.2">
      <c r="B10" s="1"/>
      <c r="C10" s="53">
        <v>45323</v>
      </c>
      <c r="D10" s="99">
        <v>384363</v>
      </c>
      <c r="E10" s="20">
        <v>244624</v>
      </c>
      <c r="F10" s="50">
        <f t="shared" si="0"/>
        <v>0.63644003194896492</v>
      </c>
      <c r="G10" s="49">
        <v>78760</v>
      </c>
      <c r="H10" s="49">
        <v>42748</v>
      </c>
      <c r="I10" s="50">
        <f t="shared" si="1"/>
        <v>0.54276282376841034</v>
      </c>
      <c r="J10" s="49">
        <v>79863</v>
      </c>
      <c r="K10" s="77">
        <v>52701</v>
      </c>
      <c r="L10" s="50">
        <f t="shared" si="2"/>
        <v>0.65989256601930801</v>
      </c>
      <c r="M10" s="49">
        <v>312147</v>
      </c>
      <c r="N10" s="49">
        <v>148046</v>
      </c>
      <c r="O10" s="50">
        <f t="shared" si="3"/>
        <v>0.47428295002034299</v>
      </c>
      <c r="P10" s="49">
        <v>815996</v>
      </c>
      <c r="Q10" s="49">
        <v>549044</v>
      </c>
      <c r="R10" s="50">
        <f t="shared" si="4"/>
        <v>0.67285133750655646</v>
      </c>
      <c r="S10" s="49">
        <v>153611</v>
      </c>
      <c r="T10" s="49">
        <v>91268</v>
      </c>
      <c r="U10" s="50">
        <f t="shared" si="5"/>
        <v>0.59415015851729369</v>
      </c>
      <c r="V10" s="49">
        <v>190089</v>
      </c>
      <c r="W10" s="49">
        <v>142493</v>
      </c>
      <c r="X10" s="50">
        <f t="shared" si="6"/>
        <v>0.74961202384146375</v>
      </c>
      <c r="Y10" s="49">
        <v>33056</v>
      </c>
      <c r="Z10" s="77">
        <v>23257</v>
      </c>
      <c r="AA10" s="50">
        <f t="shared" ref="AA10:AA15" si="12">Z10/Y10</f>
        <v>0.70356364956437556</v>
      </c>
      <c r="AB10" s="49">
        <v>69158</v>
      </c>
      <c r="AC10" s="77">
        <v>46418</v>
      </c>
      <c r="AD10" s="50">
        <f t="shared" ref="AD10:AD15" si="13">AC10/AB10</f>
        <v>0.67118771508719166</v>
      </c>
      <c r="AE10" s="48">
        <v>153804</v>
      </c>
      <c r="AF10" s="77">
        <v>91194</v>
      </c>
      <c r="AG10" s="86">
        <f t="shared" si="7"/>
        <v>0.59292346102832172</v>
      </c>
      <c r="AH10" s="51">
        <f t="shared" si="11"/>
        <v>2270847</v>
      </c>
      <c r="AI10" s="49">
        <f t="shared" ref="AI10:AI15" si="14">E10+H10+N10+Q10+T10+W10+AF10+K10+Z10+AC10</f>
        <v>1431793</v>
      </c>
      <c r="AJ10" s="52">
        <f t="shared" si="10"/>
        <v>0.63051055399152822</v>
      </c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</row>
    <row r="11" spans="1:81" ht="14.25" customHeight="1" x14ac:dyDescent="0.2">
      <c r="B11" s="1"/>
      <c r="C11" s="53">
        <v>45352</v>
      </c>
      <c r="D11" s="99">
        <v>398668</v>
      </c>
      <c r="E11" s="20">
        <v>251485</v>
      </c>
      <c r="F11" s="50">
        <f t="shared" si="0"/>
        <v>0.63081310764846943</v>
      </c>
      <c r="G11" s="49">
        <v>77467</v>
      </c>
      <c r="H11" s="49">
        <v>41737</v>
      </c>
      <c r="I11" s="50">
        <f t="shared" si="1"/>
        <v>0.53877134779970826</v>
      </c>
      <c r="J11" s="49">
        <v>80141</v>
      </c>
      <c r="K11" s="77">
        <v>54531</v>
      </c>
      <c r="L11" s="50">
        <f t="shared" si="2"/>
        <v>0.68043822762381301</v>
      </c>
      <c r="M11" s="49">
        <v>321040</v>
      </c>
      <c r="N11" s="49">
        <v>107936</v>
      </c>
      <c r="O11" s="50">
        <f t="shared" si="3"/>
        <v>0.33620732618988286</v>
      </c>
      <c r="P11" s="49">
        <v>843960</v>
      </c>
      <c r="Q11" s="49">
        <v>578671</v>
      </c>
      <c r="R11" s="50">
        <f t="shared" si="4"/>
        <v>0.68566164273188301</v>
      </c>
      <c r="S11" s="49">
        <v>153869</v>
      </c>
      <c r="T11" s="49">
        <v>97131</v>
      </c>
      <c r="U11" s="50">
        <f t="shared" si="5"/>
        <v>0.63125775822290386</v>
      </c>
      <c r="V11" s="49">
        <v>193666</v>
      </c>
      <c r="W11" s="49">
        <v>113006</v>
      </c>
      <c r="X11" s="50">
        <f t="shared" si="6"/>
        <v>0.58350975390620963</v>
      </c>
      <c r="Y11" s="49">
        <v>33492</v>
      </c>
      <c r="Z11" s="49">
        <v>23897</v>
      </c>
      <c r="AA11" s="50">
        <f t="shared" si="12"/>
        <v>0.71351367490744055</v>
      </c>
      <c r="AB11" s="49">
        <v>71365</v>
      </c>
      <c r="AC11" s="49">
        <v>42636</v>
      </c>
      <c r="AD11" s="50">
        <f t="shared" si="13"/>
        <v>0.59743571778883209</v>
      </c>
      <c r="AE11" s="48">
        <v>154011</v>
      </c>
      <c r="AF11" s="77">
        <v>97330</v>
      </c>
      <c r="AG11" s="86">
        <f t="shared" si="7"/>
        <v>0.63196784645252613</v>
      </c>
      <c r="AH11" s="51">
        <f t="shared" si="11"/>
        <v>2327679</v>
      </c>
      <c r="AI11" s="49">
        <f t="shared" si="14"/>
        <v>1408360</v>
      </c>
      <c r="AJ11" s="52">
        <f t="shared" si="10"/>
        <v>0.6050490638958379</v>
      </c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</row>
    <row r="12" spans="1:81" ht="14.25" customHeight="1" x14ac:dyDescent="0.2">
      <c r="B12" s="1"/>
      <c r="C12" s="53">
        <v>45383</v>
      </c>
      <c r="D12" s="99">
        <v>403998</v>
      </c>
      <c r="E12" s="20">
        <v>251948</v>
      </c>
      <c r="F12" s="50">
        <f t="shared" si="0"/>
        <v>0.62363675067698354</v>
      </c>
      <c r="G12" s="49">
        <v>74578</v>
      </c>
      <c r="H12" s="49">
        <v>37603</v>
      </c>
      <c r="I12" s="50">
        <f t="shared" si="1"/>
        <v>0.50421035694172545</v>
      </c>
      <c r="J12" s="49">
        <v>76680</v>
      </c>
      <c r="K12" s="77">
        <v>47452</v>
      </c>
      <c r="L12" s="50">
        <f t="shared" si="2"/>
        <v>0.61883150756390193</v>
      </c>
      <c r="M12" s="49">
        <v>315457</v>
      </c>
      <c r="N12" s="49">
        <v>138656</v>
      </c>
      <c r="O12" s="50">
        <f t="shared" si="3"/>
        <v>0.43954009579752551</v>
      </c>
      <c r="P12" s="49">
        <v>869359</v>
      </c>
      <c r="Q12" s="49">
        <v>594854</v>
      </c>
      <c r="R12" s="50">
        <f t="shared" si="4"/>
        <v>0.6842443685520021</v>
      </c>
      <c r="S12" s="49">
        <v>153668</v>
      </c>
      <c r="T12" s="49">
        <v>90223</v>
      </c>
      <c r="U12" s="50">
        <f t="shared" si="5"/>
        <v>0.58712939584038315</v>
      </c>
      <c r="V12" s="49">
        <v>187609</v>
      </c>
      <c r="W12" s="49">
        <v>115441</v>
      </c>
      <c r="X12" s="50">
        <f t="shared" si="6"/>
        <v>0.61532762287523524</v>
      </c>
      <c r="Y12" s="49">
        <v>33842</v>
      </c>
      <c r="Z12" s="49">
        <v>22926</v>
      </c>
      <c r="AA12" s="50">
        <f t="shared" si="12"/>
        <v>0.67744223154659888</v>
      </c>
      <c r="AB12" s="49">
        <v>68343</v>
      </c>
      <c r="AC12" s="49">
        <v>43165</v>
      </c>
      <c r="AD12" s="50">
        <f t="shared" si="13"/>
        <v>0.63159357944485905</v>
      </c>
      <c r="AE12" s="48">
        <v>153813</v>
      </c>
      <c r="AF12" s="77">
        <v>90264</v>
      </c>
      <c r="AG12" s="86">
        <f t="shared" si="7"/>
        <v>0.58684246455111078</v>
      </c>
      <c r="AH12" s="51">
        <f t="shared" si="11"/>
        <v>2337347</v>
      </c>
      <c r="AI12" s="49">
        <f t="shared" si="14"/>
        <v>1432532</v>
      </c>
      <c r="AJ12" s="52">
        <f t="shared" si="10"/>
        <v>0.61288803074596965</v>
      </c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</row>
    <row r="13" spans="1:81" ht="14.25" customHeight="1" x14ac:dyDescent="0.2">
      <c r="B13" s="1"/>
      <c r="C13" s="53">
        <v>45413</v>
      </c>
      <c r="D13" s="99">
        <v>410483</v>
      </c>
      <c r="E13" s="20">
        <v>241994</v>
      </c>
      <c r="F13" s="50">
        <f t="shared" si="0"/>
        <v>0.58953476757868173</v>
      </c>
      <c r="G13" s="49">
        <v>76622</v>
      </c>
      <c r="H13" s="49">
        <v>40817</v>
      </c>
      <c r="I13" s="50">
        <f t="shared" si="1"/>
        <v>0.53270601132833917</v>
      </c>
      <c r="J13" s="49">
        <v>79390</v>
      </c>
      <c r="K13" s="77">
        <v>52067</v>
      </c>
      <c r="L13" s="50">
        <f t="shared" si="2"/>
        <v>0.65583826678422974</v>
      </c>
      <c r="M13" s="49">
        <v>322554</v>
      </c>
      <c r="N13" s="49">
        <v>139850</v>
      </c>
      <c r="O13" s="50">
        <f t="shared" si="3"/>
        <v>0.43357081294914962</v>
      </c>
      <c r="P13" s="49">
        <v>886023</v>
      </c>
      <c r="Q13" s="49">
        <v>589447</v>
      </c>
      <c r="R13" s="50">
        <f t="shared" si="4"/>
        <v>0.66527279765875147</v>
      </c>
      <c r="S13" s="49">
        <v>152328</v>
      </c>
      <c r="T13" s="49">
        <v>89994</v>
      </c>
      <c r="U13" s="50">
        <f t="shared" si="5"/>
        <v>0.59079092484638407</v>
      </c>
      <c r="V13" s="49">
        <v>118548</v>
      </c>
      <c r="W13" s="49">
        <v>74109</v>
      </c>
      <c r="X13" s="50">
        <f t="shared" si="6"/>
        <v>0.62513918412794822</v>
      </c>
      <c r="Y13" s="49">
        <v>32767</v>
      </c>
      <c r="Z13" s="77">
        <v>21267</v>
      </c>
      <c r="AA13" s="50">
        <f t="shared" si="12"/>
        <v>0.64903714102603227</v>
      </c>
      <c r="AB13" s="49">
        <v>67524</v>
      </c>
      <c r="AC13" s="77">
        <v>38948</v>
      </c>
      <c r="AD13" s="50">
        <f t="shared" si="13"/>
        <v>0.57680232213731419</v>
      </c>
      <c r="AE13" s="48">
        <v>152259</v>
      </c>
      <c r="AF13" s="77">
        <v>90387</v>
      </c>
      <c r="AG13" s="86">
        <f t="shared" si="7"/>
        <v>0.593639784840305</v>
      </c>
      <c r="AH13" s="51">
        <f t="shared" si="11"/>
        <v>2298498</v>
      </c>
      <c r="AI13" s="49">
        <f t="shared" si="14"/>
        <v>1378880</v>
      </c>
      <c r="AJ13" s="117">
        <f t="shared" si="10"/>
        <v>0.59990480740031094</v>
      </c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</row>
    <row r="14" spans="1:81" ht="14.25" customHeight="1" x14ac:dyDescent="0.2">
      <c r="B14" s="1"/>
      <c r="C14" s="53">
        <v>45444</v>
      </c>
      <c r="D14" s="145">
        <v>405886</v>
      </c>
      <c r="E14" s="146">
        <v>229750</v>
      </c>
      <c r="F14" s="50">
        <f t="shared" si="0"/>
        <v>0.56604563843049527</v>
      </c>
      <c r="G14" s="147">
        <v>77809</v>
      </c>
      <c r="H14" s="147">
        <v>38178</v>
      </c>
      <c r="I14" s="50">
        <f t="shared" si="1"/>
        <v>0.49066303383927307</v>
      </c>
      <c r="J14" s="147">
        <v>81266</v>
      </c>
      <c r="K14" s="150">
        <v>52987</v>
      </c>
      <c r="L14" s="50">
        <f t="shared" si="2"/>
        <v>0.65201929466197428</v>
      </c>
      <c r="M14" s="147">
        <v>320069</v>
      </c>
      <c r="N14" s="147">
        <v>119137</v>
      </c>
      <c r="O14" s="50">
        <f t="shared" si="3"/>
        <v>0.37222286444485408</v>
      </c>
      <c r="P14" s="147">
        <v>886990</v>
      </c>
      <c r="Q14" s="147">
        <v>576499</v>
      </c>
      <c r="R14" s="50">
        <f t="shared" si="4"/>
        <v>0.64994983032503184</v>
      </c>
      <c r="S14" s="147">
        <v>150180</v>
      </c>
      <c r="T14" s="147">
        <v>79644</v>
      </c>
      <c r="U14" s="50">
        <f t="shared" si="5"/>
        <v>0.53032361166600084</v>
      </c>
      <c r="V14" s="147">
        <v>121002</v>
      </c>
      <c r="W14" s="147">
        <v>72968</v>
      </c>
      <c r="X14" s="50">
        <f t="shared" si="6"/>
        <v>0.60303135485363879</v>
      </c>
      <c r="Y14" s="147">
        <v>32665</v>
      </c>
      <c r="Z14" s="150">
        <v>21918</v>
      </c>
      <c r="AA14" s="50">
        <f t="shared" si="12"/>
        <v>0.67099341803153223</v>
      </c>
      <c r="AB14" s="147">
        <v>67183</v>
      </c>
      <c r="AC14" s="150">
        <v>39359</v>
      </c>
      <c r="AD14" s="50">
        <f t="shared" si="13"/>
        <v>0.58584761025854759</v>
      </c>
      <c r="AE14" s="48">
        <v>150977</v>
      </c>
      <c r="AF14" s="150">
        <v>80419</v>
      </c>
      <c r="AG14" s="86">
        <f t="shared" si="7"/>
        <v>0.53265729217033053</v>
      </c>
      <c r="AH14" s="51">
        <f t="shared" si="11"/>
        <v>2294027</v>
      </c>
      <c r="AI14" s="147">
        <f t="shared" si="14"/>
        <v>1310859</v>
      </c>
      <c r="AJ14" s="52">
        <f t="shared" si="10"/>
        <v>0.57142265544389848</v>
      </c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</row>
    <row r="15" spans="1:81" ht="14.25" customHeight="1" x14ac:dyDescent="0.2">
      <c r="B15" s="1"/>
      <c r="C15" s="53">
        <v>45474</v>
      </c>
      <c r="D15" s="145">
        <v>402164</v>
      </c>
      <c r="E15" s="146">
        <v>230574</v>
      </c>
      <c r="F15" s="50">
        <f t="shared" si="0"/>
        <v>0.57333326702539267</v>
      </c>
      <c r="G15" s="147">
        <v>76820</v>
      </c>
      <c r="H15" s="147">
        <v>37115</v>
      </c>
      <c r="I15" s="50">
        <f t="shared" si="1"/>
        <v>0.4831424108305129</v>
      </c>
      <c r="J15" s="147">
        <v>77525</v>
      </c>
      <c r="K15" s="150">
        <v>51321</v>
      </c>
      <c r="L15" s="50">
        <f t="shared" si="2"/>
        <v>0.66199290551435019</v>
      </c>
      <c r="M15" s="147">
        <v>312957</v>
      </c>
      <c r="N15" s="147">
        <v>234874</v>
      </c>
      <c r="O15" s="50">
        <f t="shared" si="3"/>
        <v>0.7504992698677454</v>
      </c>
      <c r="P15" s="147">
        <v>873825</v>
      </c>
      <c r="Q15" s="147">
        <v>572791</v>
      </c>
      <c r="R15" s="50">
        <f t="shared" si="4"/>
        <v>0.65549852659285324</v>
      </c>
      <c r="S15" s="147">
        <v>145881</v>
      </c>
      <c r="T15" s="147">
        <v>86173</v>
      </c>
      <c r="U15" s="50">
        <f t="shared" si="5"/>
        <v>0.59070749446466642</v>
      </c>
      <c r="V15" s="147">
        <v>120041</v>
      </c>
      <c r="W15" s="147">
        <v>72692</v>
      </c>
      <c r="X15" s="50">
        <f t="shared" si="6"/>
        <v>0.60555976707958115</v>
      </c>
      <c r="Y15" s="147">
        <v>32073</v>
      </c>
      <c r="Z15" s="150">
        <v>20371</v>
      </c>
      <c r="AA15" s="50">
        <f t="shared" si="12"/>
        <v>0.63514482586599319</v>
      </c>
      <c r="AB15" s="147">
        <v>63889</v>
      </c>
      <c r="AC15" s="150">
        <v>37093</v>
      </c>
      <c r="AD15" s="50">
        <f t="shared" si="13"/>
        <v>0.58058507724334396</v>
      </c>
      <c r="AE15" s="48">
        <v>146009</v>
      </c>
      <c r="AF15" s="150">
        <v>85324</v>
      </c>
      <c r="AG15" s="86">
        <f t="shared" si="7"/>
        <v>0.58437493579162925</v>
      </c>
      <c r="AH15" s="51">
        <f t="shared" si="11"/>
        <v>2251184</v>
      </c>
      <c r="AI15" s="147">
        <f t="shared" si="14"/>
        <v>1428328</v>
      </c>
      <c r="AJ15" s="52">
        <f t="shared" si="10"/>
        <v>0.63447856772258504</v>
      </c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</row>
    <row r="16" spans="1:81" ht="14.25" customHeight="1" thickBot="1" x14ac:dyDescent="0.25">
      <c r="B16" s="1"/>
      <c r="C16" s="55">
        <v>45505</v>
      </c>
      <c r="D16" s="115">
        <v>369851</v>
      </c>
      <c r="E16" s="98">
        <v>246577</v>
      </c>
      <c r="F16" s="57">
        <f t="shared" ref="F16:F17" si="15">E16/D16</f>
        <v>0.666692803318093</v>
      </c>
      <c r="G16" s="56">
        <v>73517</v>
      </c>
      <c r="H16" s="56">
        <v>37409</v>
      </c>
      <c r="I16" s="57">
        <f t="shared" ref="I16:I17" si="16">H16/G16</f>
        <v>0.50884829359195827</v>
      </c>
      <c r="J16" s="56">
        <v>79416</v>
      </c>
      <c r="K16" s="87">
        <v>51507</v>
      </c>
      <c r="L16" s="57">
        <f t="shared" ref="L16:L17" si="17">K16/J16</f>
        <v>0.64857207615593837</v>
      </c>
      <c r="M16" s="56">
        <v>309435</v>
      </c>
      <c r="N16" s="56">
        <v>187266</v>
      </c>
      <c r="O16" s="57">
        <f t="shared" ref="O16:O17" si="18">N16/M16</f>
        <v>0.60518687284890205</v>
      </c>
      <c r="P16" s="56">
        <v>854470</v>
      </c>
      <c r="Q16" s="56">
        <v>548808</v>
      </c>
      <c r="R16" s="57">
        <f t="shared" ref="R16:R17" si="19">Q16/P16</f>
        <v>0.64227883951455289</v>
      </c>
      <c r="S16" s="56">
        <v>150485</v>
      </c>
      <c r="T16" s="56">
        <v>86518</v>
      </c>
      <c r="U16" s="57">
        <f t="shared" ref="U16:U17" si="20">T16/S16</f>
        <v>0.57492773366116223</v>
      </c>
      <c r="V16" s="56">
        <v>122063</v>
      </c>
      <c r="W16" s="56">
        <v>74226</v>
      </c>
      <c r="X16" s="57">
        <f t="shared" ref="X16:X17" si="21">W16/V16</f>
        <v>0.60809581937196366</v>
      </c>
      <c r="Y16" s="56">
        <v>32526</v>
      </c>
      <c r="Z16" s="87">
        <v>22740</v>
      </c>
      <c r="AA16" s="57">
        <f t="shared" ref="AA16:AA17" si="22">Z16/Y16</f>
        <v>0.69913300129127465</v>
      </c>
      <c r="AB16" s="56">
        <v>66208</v>
      </c>
      <c r="AC16" s="87">
        <v>40834</v>
      </c>
      <c r="AD16" s="57">
        <f t="shared" ref="AD16:AD17" si="23">AC16/AB16</f>
        <v>0.61675326244562589</v>
      </c>
      <c r="AE16" s="63">
        <v>150395</v>
      </c>
      <c r="AF16" s="87">
        <v>87087</v>
      </c>
      <c r="AG16" s="85">
        <f t="shared" ref="AG16:AG17" si="24">AF16/AE16</f>
        <v>0.57905515475913427</v>
      </c>
      <c r="AH16" s="58">
        <f t="shared" ref="AH16:AH17" si="25">D16+G16+M16+P16+S16+V16+AE16+J16+Y16+AB16</f>
        <v>2208366</v>
      </c>
      <c r="AI16" s="59">
        <f t="shared" ref="AI16:AI17" si="26">E16+H16+N16+Q16+T16+W16+AF16+K16+Z16+AC16</f>
        <v>1382972</v>
      </c>
      <c r="AJ16" s="60">
        <f t="shared" ref="AJ16:AJ17" si="27">AI16/AH16</f>
        <v>0.62624220803979047</v>
      </c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</row>
    <row r="17" spans="1:81" ht="14.25" customHeight="1" thickBot="1" x14ac:dyDescent="0.25">
      <c r="B17" s="1"/>
      <c r="C17" s="55">
        <v>45536</v>
      </c>
      <c r="D17" s="115">
        <v>352567</v>
      </c>
      <c r="E17" s="98">
        <v>149709</v>
      </c>
      <c r="F17" s="57">
        <f t="shared" si="15"/>
        <v>0.42462567398537016</v>
      </c>
      <c r="G17" s="56">
        <v>74292</v>
      </c>
      <c r="H17" s="56">
        <v>31759</v>
      </c>
      <c r="I17" s="57">
        <f t="shared" si="16"/>
        <v>0.42748882786841114</v>
      </c>
      <c r="J17" s="56">
        <v>81633</v>
      </c>
      <c r="K17" s="87">
        <v>47460</v>
      </c>
      <c r="L17" s="57">
        <f t="shared" si="17"/>
        <v>0.58138252912425126</v>
      </c>
      <c r="M17" s="56">
        <v>303121</v>
      </c>
      <c r="N17" s="56">
        <v>163255</v>
      </c>
      <c r="O17" s="57">
        <f t="shared" si="18"/>
        <v>0.53858030291533743</v>
      </c>
      <c r="P17" s="56">
        <v>832167</v>
      </c>
      <c r="Q17" s="56">
        <v>505207</v>
      </c>
      <c r="R17" s="57">
        <f t="shared" si="19"/>
        <v>0.60709809449305252</v>
      </c>
      <c r="S17" s="56">
        <v>150788</v>
      </c>
      <c r="T17" s="56">
        <v>75059</v>
      </c>
      <c r="U17" s="57">
        <f t="shared" si="20"/>
        <v>0.49777833779876385</v>
      </c>
      <c r="V17" s="56">
        <v>121039</v>
      </c>
      <c r="W17" s="56">
        <v>63745</v>
      </c>
      <c r="X17" s="57">
        <f t="shared" si="21"/>
        <v>0.52664843562818597</v>
      </c>
      <c r="Y17" s="56">
        <v>33460</v>
      </c>
      <c r="Z17" s="87">
        <v>20055</v>
      </c>
      <c r="AA17" s="57">
        <f t="shared" si="22"/>
        <v>0.59937238493723854</v>
      </c>
      <c r="AB17" s="56">
        <v>67103</v>
      </c>
      <c r="AC17" s="87">
        <v>34729</v>
      </c>
      <c r="AD17" s="57">
        <f t="shared" si="23"/>
        <v>0.51754765062664854</v>
      </c>
      <c r="AE17" s="63">
        <v>150910</v>
      </c>
      <c r="AF17" s="87">
        <v>73489</v>
      </c>
      <c r="AG17" s="85">
        <f t="shared" si="24"/>
        <v>0.48697236763633955</v>
      </c>
      <c r="AH17" s="58">
        <f t="shared" si="25"/>
        <v>2167080</v>
      </c>
      <c r="AI17" s="59">
        <f t="shared" si="26"/>
        <v>1164467</v>
      </c>
      <c r="AJ17" s="60">
        <f t="shared" si="27"/>
        <v>0.53734379902910834</v>
      </c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</row>
    <row r="18" spans="1:81" x14ac:dyDescent="0.2">
      <c r="C18" s="78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1"/>
    </row>
    <row r="19" spans="1:81" x14ac:dyDescent="0.2">
      <c r="C19" s="19" t="s">
        <v>11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</row>
    <row r="20" spans="1:81" x14ac:dyDescent="0.2">
      <c r="A20" s="89"/>
      <c r="B20" s="1"/>
      <c r="C20" s="124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</row>
    <row r="21" spans="1:81" s="93" customFormat="1" x14ac:dyDescent="0.2">
      <c r="A21" s="79"/>
      <c r="B21" s="79"/>
      <c r="C21" s="1"/>
      <c r="D21" s="61"/>
      <c r="E21" s="61"/>
      <c r="F21" s="62"/>
      <c r="G21" s="61"/>
      <c r="H21" s="61"/>
      <c r="I21" s="62"/>
      <c r="J21" s="62"/>
      <c r="K21" s="62"/>
      <c r="L21" s="62"/>
      <c r="M21" s="61"/>
      <c r="N21" s="61"/>
      <c r="O21" s="62"/>
      <c r="P21" s="61"/>
      <c r="Q21" s="61"/>
      <c r="R21" s="62"/>
      <c r="S21" s="61"/>
      <c r="T21" s="61"/>
      <c r="U21" s="62"/>
      <c r="V21" s="61"/>
      <c r="W21" s="61"/>
      <c r="X21" s="62"/>
      <c r="Y21" s="61"/>
      <c r="Z21" s="61"/>
      <c r="AA21" s="62"/>
      <c r="AB21" s="61"/>
      <c r="AC21" s="61"/>
      <c r="AD21" s="62"/>
      <c r="AE21" s="61"/>
      <c r="AF21" s="61"/>
      <c r="AG21" s="62"/>
      <c r="AH21" s="61"/>
      <c r="AI21" s="61"/>
      <c r="AJ21" s="62"/>
    </row>
    <row r="22" spans="1:81" ht="18.75" thickBot="1" x14ac:dyDescent="0.25">
      <c r="B22" s="1"/>
      <c r="C22" s="26" t="s">
        <v>37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</row>
    <row r="23" spans="1:81" ht="18" x14ac:dyDescent="0.25">
      <c r="B23" s="1"/>
      <c r="C23" s="44"/>
      <c r="D23" s="174" t="s">
        <v>1</v>
      </c>
      <c r="E23" s="174"/>
      <c r="F23" s="174"/>
      <c r="G23" s="164" t="s">
        <v>2</v>
      </c>
      <c r="H23" s="164"/>
      <c r="I23" s="164"/>
      <c r="J23" s="168" t="s">
        <v>32</v>
      </c>
      <c r="K23" s="169"/>
      <c r="L23" s="170"/>
      <c r="M23" s="164" t="s">
        <v>7</v>
      </c>
      <c r="N23" s="164"/>
      <c r="O23" s="164"/>
      <c r="P23" s="164" t="s">
        <v>31</v>
      </c>
      <c r="Q23" s="164"/>
      <c r="R23" s="164"/>
      <c r="S23" s="164" t="s">
        <v>6</v>
      </c>
      <c r="T23" s="164"/>
      <c r="U23" s="164"/>
      <c r="V23" s="164" t="s">
        <v>3</v>
      </c>
      <c r="W23" s="164"/>
      <c r="X23" s="164"/>
      <c r="Y23" s="164" t="s">
        <v>35</v>
      </c>
      <c r="Z23" s="164"/>
      <c r="AA23" s="164"/>
      <c r="AB23" s="164" t="s">
        <v>34</v>
      </c>
      <c r="AC23" s="164"/>
      <c r="AD23" s="164"/>
      <c r="AE23" s="167" t="s">
        <v>20</v>
      </c>
      <c r="AF23" s="167"/>
      <c r="AG23" s="167"/>
      <c r="AH23" s="161" t="s">
        <v>17</v>
      </c>
      <c r="AI23" s="162"/>
      <c r="AJ23" s="163"/>
    </row>
    <row r="24" spans="1:81" ht="18" x14ac:dyDescent="0.25">
      <c r="B24" s="1"/>
      <c r="C24" s="44"/>
      <c r="D24" s="74" t="s">
        <v>12</v>
      </c>
      <c r="E24" s="75" t="s">
        <v>8</v>
      </c>
      <c r="F24" s="165" t="s">
        <v>10</v>
      </c>
      <c r="G24" s="74" t="s">
        <v>12</v>
      </c>
      <c r="H24" s="75" t="s">
        <v>8</v>
      </c>
      <c r="I24" s="165" t="s">
        <v>10</v>
      </c>
      <c r="J24" s="74" t="s">
        <v>12</v>
      </c>
      <c r="K24" s="75" t="s">
        <v>8</v>
      </c>
      <c r="L24" s="165" t="s">
        <v>10</v>
      </c>
      <c r="M24" s="74" t="s">
        <v>12</v>
      </c>
      <c r="N24" s="75" t="s">
        <v>8</v>
      </c>
      <c r="O24" s="165" t="s">
        <v>10</v>
      </c>
      <c r="P24" s="74" t="s">
        <v>12</v>
      </c>
      <c r="Q24" s="75" t="s">
        <v>8</v>
      </c>
      <c r="R24" s="165" t="s">
        <v>10</v>
      </c>
      <c r="S24" s="74" t="s">
        <v>12</v>
      </c>
      <c r="T24" s="75" t="s">
        <v>8</v>
      </c>
      <c r="U24" s="165" t="s">
        <v>10</v>
      </c>
      <c r="V24" s="74" t="s">
        <v>12</v>
      </c>
      <c r="W24" s="75" t="s">
        <v>8</v>
      </c>
      <c r="X24" s="165" t="s">
        <v>10</v>
      </c>
      <c r="Y24" s="74" t="s">
        <v>12</v>
      </c>
      <c r="Z24" s="75" t="s">
        <v>8</v>
      </c>
      <c r="AA24" s="165" t="s">
        <v>10</v>
      </c>
      <c r="AB24" s="74" t="s">
        <v>12</v>
      </c>
      <c r="AC24" s="75" t="s">
        <v>8</v>
      </c>
      <c r="AD24" s="165" t="s">
        <v>10</v>
      </c>
      <c r="AE24" s="74" t="s">
        <v>12</v>
      </c>
      <c r="AF24" s="75" t="s">
        <v>8</v>
      </c>
      <c r="AG24" s="159" t="s">
        <v>10</v>
      </c>
      <c r="AH24" s="76" t="s">
        <v>12</v>
      </c>
      <c r="AI24" s="75" t="s">
        <v>8</v>
      </c>
      <c r="AJ24" s="157" t="s">
        <v>10</v>
      </c>
    </row>
    <row r="25" spans="1:81" ht="15" customHeight="1" x14ac:dyDescent="0.25">
      <c r="B25" s="1"/>
      <c r="C25" s="94"/>
      <c r="D25" s="95" t="s">
        <v>13</v>
      </c>
      <c r="E25" s="96" t="s">
        <v>9</v>
      </c>
      <c r="F25" s="166"/>
      <c r="G25" s="95" t="s">
        <v>13</v>
      </c>
      <c r="H25" s="96" t="s">
        <v>9</v>
      </c>
      <c r="I25" s="166"/>
      <c r="J25" s="95" t="s">
        <v>13</v>
      </c>
      <c r="K25" s="96" t="s">
        <v>9</v>
      </c>
      <c r="L25" s="166"/>
      <c r="M25" s="95" t="s">
        <v>13</v>
      </c>
      <c r="N25" s="96" t="s">
        <v>9</v>
      </c>
      <c r="O25" s="166"/>
      <c r="P25" s="95" t="s">
        <v>13</v>
      </c>
      <c r="Q25" s="96" t="s">
        <v>9</v>
      </c>
      <c r="R25" s="166"/>
      <c r="S25" s="95" t="s">
        <v>13</v>
      </c>
      <c r="T25" s="96" t="s">
        <v>9</v>
      </c>
      <c r="U25" s="166"/>
      <c r="V25" s="95" t="s">
        <v>13</v>
      </c>
      <c r="W25" s="96" t="s">
        <v>9</v>
      </c>
      <c r="X25" s="166"/>
      <c r="Y25" s="95" t="s">
        <v>13</v>
      </c>
      <c r="Z25" s="96" t="s">
        <v>9</v>
      </c>
      <c r="AA25" s="166"/>
      <c r="AB25" s="95" t="s">
        <v>13</v>
      </c>
      <c r="AC25" s="96" t="s">
        <v>9</v>
      </c>
      <c r="AD25" s="166"/>
      <c r="AE25" s="95" t="s">
        <v>13</v>
      </c>
      <c r="AF25" s="96" t="s">
        <v>9</v>
      </c>
      <c r="AG25" s="160"/>
      <c r="AH25" s="97" t="s">
        <v>13</v>
      </c>
      <c r="AI25" s="96" t="s">
        <v>9</v>
      </c>
      <c r="AJ25" s="158"/>
    </row>
    <row r="26" spans="1:81" ht="14.25" customHeight="1" x14ac:dyDescent="0.2">
      <c r="B26" s="1"/>
      <c r="C26" s="53">
        <v>45170</v>
      </c>
      <c r="D26" s="99">
        <v>353212</v>
      </c>
      <c r="E26" s="20">
        <v>120578</v>
      </c>
      <c r="F26" s="50">
        <f t="shared" ref="F26:F36" si="28">E26/D26</f>
        <v>0.34137571769928543</v>
      </c>
      <c r="G26" s="49">
        <v>61197</v>
      </c>
      <c r="H26" s="49">
        <v>24674</v>
      </c>
      <c r="I26" s="50">
        <f t="shared" ref="I26:I36" si="29">H26/G26</f>
        <v>0.40318969884144645</v>
      </c>
      <c r="J26" s="49">
        <v>72802</v>
      </c>
      <c r="K26" s="77">
        <v>41957</v>
      </c>
      <c r="L26" s="50">
        <f t="shared" ref="L26:L36" si="30">K26/J26</f>
        <v>0.57631658470921132</v>
      </c>
      <c r="M26" s="49">
        <v>263012</v>
      </c>
      <c r="N26" s="49">
        <v>82745</v>
      </c>
      <c r="O26" s="50">
        <f t="shared" ref="O26:O36" si="31">N26/M26</f>
        <v>0.3146054172433197</v>
      </c>
      <c r="P26" s="49">
        <v>402910</v>
      </c>
      <c r="Q26" s="49">
        <v>213281</v>
      </c>
      <c r="R26" s="50">
        <f t="shared" ref="R26:R36" si="32">Q26/P26</f>
        <v>0.52935146806979227</v>
      </c>
      <c r="S26" s="49">
        <v>235835</v>
      </c>
      <c r="T26" s="49">
        <v>174695</v>
      </c>
      <c r="U26" s="50">
        <f t="shared" ref="U26:U36" si="33">T26/S26</f>
        <v>0.7407509487565459</v>
      </c>
      <c r="V26" s="49">
        <v>120576</v>
      </c>
      <c r="W26" s="49">
        <v>49904</v>
      </c>
      <c r="X26" s="50">
        <f t="shared" ref="X26:X36" si="34">W26/V26</f>
        <v>0.41388004246284499</v>
      </c>
      <c r="Y26" s="49"/>
      <c r="Z26" s="49"/>
      <c r="AA26" s="50"/>
      <c r="AB26" s="49"/>
      <c r="AC26" s="49"/>
      <c r="AD26" s="50"/>
      <c r="AE26" s="48">
        <v>140991</v>
      </c>
      <c r="AF26" s="77">
        <v>49200</v>
      </c>
      <c r="AG26" s="86">
        <f t="shared" ref="AG26:AG36" si="35">AF26/AE26</f>
        <v>0.34895844415600996</v>
      </c>
      <c r="AH26" s="51">
        <f t="shared" ref="AH26:AI29" si="36">D26+G26+M26+P26+S26+V26+AE26+J26</f>
        <v>1650535</v>
      </c>
      <c r="AI26" s="49">
        <f t="shared" si="36"/>
        <v>757034</v>
      </c>
      <c r="AJ26" s="52">
        <f t="shared" ref="AJ26:AJ36" si="37">AI26/AH26</f>
        <v>0.4586597678934406</v>
      </c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</row>
    <row r="27" spans="1:81" ht="14.25" customHeight="1" x14ac:dyDescent="0.2">
      <c r="B27" s="1"/>
      <c r="C27" s="53">
        <v>45200</v>
      </c>
      <c r="D27" s="99">
        <v>399975</v>
      </c>
      <c r="E27" s="20">
        <v>296957</v>
      </c>
      <c r="F27" s="50">
        <f t="shared" si="28"/>
        <v>0.74243890243140198</v>
      </c>
      <c r="G27" s="49">
        <v>60187</v>
      </c>
      <c r="H27" s="49">
        <v>29441</v>
      </c>
      <c r="I27" s="50">
        <f t="shared" si="29"/>
        <v>0.48915878844268695</v>
      </c>
      <c r="J27" s="49">
        <v>71402</v>
      </c>
      <c r="K27" s="77">
        <v>45896</v>
      </c>
      <c r="L27" s="50">
        <f t="shared" si="30"/>
        <v>0.64278311531889865</v>
      </c>
      <c r="M27" s="49">
        <v>265106</v>
      </c>
      <c r="N27" s="49">
        <v>101684</v>
      </c>
      <c r="O27" s="50">
        <f t="shared" si="31"/>
        <v>0.38355978363371634</v>
      </c>
      <c r="P27" s="49">
        <v>420309</v>
      </c>
      <c r="Q27" s="49">
        <v>265167</v>
      </c>
      <c r="R27" s="50">
        <f t="shared" si="32"/>
        <v>0.6308858482687737</v>
      </c>
      <c r="S27" s="49">
        <v>139847</v>
      </c>
      <c r="T27" s="49">
        <v>89510</v>
      </c>
      <c r="U27" s="50">
        <f t="shared" si="33"/>
        <v>0.64005663332070051</v>
      </c>
      <c r="V27" s="49">
        <v>120524</v>
      </c>
      <c r="W27" s="49">
        <v>58624</v>
      </c>
      <c r="X27" s="50">
        <f t="shared" si="34"/>
        <v>0.48640934585642692</v>
      </c>
      <c r="Y27" s="49"/>
      <c r="Z27" s="49"/>
      <c r="AA27" s="50"/>
      <c r="AB27" s="49"/>
      <c r="AC27" s="49"/>
      <c r="AD27" s="50"/>
      <c r="AE27" s="48">
        <v>140556</v>
      </c>
      <c r="AF27" s="77">
        <v>101233</v>
      </c>
      <c r="AG27" s="86">
        <f t="shared" si="35"/>
        <v>0.72023250519365944</v>
      </c>
      <c r="AH27" s="51">
        <f t="shared" si="36"/>
        <v>1617906</v>
      </c>
      <c r="AI27" s="49">
        <f t="shared" si="36"/>
        <v>988512</v>
      </c>
      <c r="AJ27" s="52">
        <f t="shared" si="37"/>
        <v>0.61098234384445083</v>
      </c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</row>
    <row r="28" spans="1:81" ht="14.25" customHeight="1" x14ac:dyDescent="0.2">
      <c r="B28" s="1"/>
      <c r="C28" s="53">
        <v>45231</v>
      </c>
      <c r="D28" s="99">
        <v>421878</v>
      </c>
      <c r="E28" s="20">
        <v>246014</v>
      </c>
      <c r="F28" s="50">
        <f t="shared" si="28"/>
        <v>0.58314014952189974</v>
      </c>
      <c r="G28" s="49">
        <v>63684</v>
      </c>
      <c r="H28" s="49">
        <v>37379</v>
      </c>
      <c r="I28" s="50">
        <f t="shared" si="29"/>
        <v>0.58694491552038186</v>
      </c>
      <c r="J28" s="49">
        <v>74956</v>
      </c>
      <c r="K28" s="77">
        <v>49557</v>
      </c>
      <c r="L28" s="50">
        <f t="shared" si="30"/>
        <v>0.66114787341907255</v>
      </c>
      <c r="M28" s="49">
        <v>271316</v>
      </c>
      <c r="N28" s="49">
        <v>108246</v>
      </c>
      <c r="O28" s="50">
        <f t="shared" si="31"/>
        <v>0.39896651874566924</v>
      </c>
      <c r="P28" s="49">
        <v>437609</v>
      </c>
      <c r="Q28" s="49">
        <v>282762</v>
      </c>
      <c r="R28" s="50">
        <f t="shared" si="32"/>
        <v>0.64615215866218478</v>
      </c>
      <c r="S28" s="49">
        <v>142011</v>
      </c>
      <c r="T28" s="49">
        <v>77782</v>
      </c>
      <c r="U28" s="50">
        <f t="shared" si="33"/>
        <v>0.54771813451070694</v>
      </c>
      <c r="V28" s="49">
        <v>127602</v>
      </c>
      <c r="W28" s="49">
        <v>80213</v>
      </c>
      <c r="X28" s="50">
        <f t="shared" si="34"/>
        <v>0.62861867368850022</v>
      </c>
      <c r="Y28" s="49"/>
      <c r="Z28" s="49"/>
      <c r="AA28" s="50"/>
      <c r="AB28" s="49"/>
      <c r="AC28" s="49"/>
      <c r="AD28" s="50"/>
      <c r="AE28" s="48">
        <v>143114</v>
      </c>
      <c r="AF28" s="77">
        <v>79542</v>
      </c>
      <c r="AG28" s="86">
        <f t="shared" si="35"/>
        <v>0.55579468116326847</v>
      </c>
      <c r="AH28" s="51">
        <f t="shared" si="36"/>
        <v>1682170</v>
      </c>
      <c r="AI28" s="49">
        <f t="shared" si="36"/>
        <v>961495</v>
      </c>
      <c r="AJ28" s="52">
        <f t="shared" si="37"/>
        <v>0.57158016133922251</v>
      </c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</row>
    <row r="29" spans="1:81" ht="14.25" customHeight="1" x14ac:dyDescent="0.2">
      <c r="B29" s="1"/>
      <c r="C29" s="53">
        <v>45261</v>
      </c>
      <c r="D29" s="99">
        <v>444028</v>
      </c>
      <c r="E29" s="20">
        <v>253100</v>
      </c>
      <c r="F29" s="50">
        <f t="shared" si="28"/>
        <v>0.57000909852531823</v>
      </c>
      <c r="G29" s="49">
        <v>66189</v>
      </c>
      <c r="H29" s="49">
        <v>32255</v>
      </c>
      <c r="I29" s="50">
        <f t="shared" si="29"/>
        <v>0.48731662360815242</v>
      </c>
      <c r="J29" s="49">
        <v>75492</v>
      </c>
      <c r="K29" s="77">
        <v>49142</v>
      </c>
      <c r="L29" s="50">
        <f t="shared" si="30"/>
        <v>0.65095639273035555</v>
      </c>
      <c r="M29" s="49">
        <v>282841</v>
      </c>
      <c r="N29" s="49">
        <v>103090</v>
      </c>
      <c r="O29" s="50">
        <f t="shared" si="31"/>
        <v>0.36448039711357266</v>
      </c>
      <c r="P29" s="49">
        <v>458560</v>
      </c>
      <c r="Q29" s="49">
        <v>289428</v>
      </c>
      <c r="R29" s="50">
        <f t="shared" si="32"/>
        <v>0.63116713189113749</v>
      </c>
      <c r="S29" s="49">
        <v>149206</v>
      </c>
      <c r="T29" s="49">
        <v>88255</v>
      </c>
      <c r="U29" s="50">
        <f t="shared" si="33"/>
        <v>0.59149766095197243</v>
      </c>
      <c r="V29" s="49">
        <v>129846</v>
      </c>
      <c r="W29" s="49">
        <v>80904</v>
      </c>
      <c r="X29" s="50">
        <f t="shared" si="34"/>
        <v>0.62307656762626495</v>
      </c>
      <c r="Y29" s="49"/>
      <c r="Z29" s="49"/>
      <c r="AA29" s="50"/>
      <c r="AB29" s="49"/>
      <c r="AC29" s="49"/>
      <c r="AD29" s="50"/>
      <c r="AE29" s="48">
        <v>149892</v>
      </c>
      <c r="AF29" s="77">
        <v>87321</v>
      </c>
      <c r="AG29" s="86">
        <f t="shared" si="35"/>
        <v>0.58255944279881511</v>
      </c>
      <c r="AH29" s="51">
        <f t="shared" si="36"/>
        <v>1756054</v>
      </c>
      <c r="AI29" s="49">
        <f t="shared" si="36"/>
        <v>983495</v>
      </c>
      <c r="AJ29" s="117">
        <f t="shared" si="37"/>
        <v>0.56005965647981215</v>
      </c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</row>
    <row r="30" spans="1:81" ht="14.25" customHeight="1" x14ac:dyDescent="0.2">
      <c r="B30" s="1"/>
      <c r="C30" s="53">
        <v>45292</v>
      </c>
      <c r="D30" s="99">
        <v>430644</v>
      </c>
      <c r="E30" s="20">
        <v>224296</v>
      </c>
      <c r="F30" s="50">
        <f t="shared" si="28"/>
        <v>0.52083855806652357</v>
      </c>
      <c r="G30" s="49">
        <v>68373</v>
      </c>
      <c r="H30" s="49">
        <v>26711</v>
      </c>
      <c r="I30" s="50">
        <f t="shared" si="29"/>
        <v>0.39066590613253771</v>
      </c>
      <c r="J30" s="49">
        <v>79212</v>
      </c>
      <c r="K30" s="77">
        <v>45866</v>
      </c>
      <c r="L30" s="50">
        <f t="shared" si="30"/>
        <v>0.57902843003585314</v>
      </c>
      <c r="M30" s="49">
        <v>268955</v>
      </c>
      <c r="N30" s="49">
        <v>114704</v>
      </c>
      <c r="O30" s="50">
        <f t="shared" si="31"/>
        <v>0.42648026621553792</v>
      </c>
      <c r="P30" s="49">
        <v>457346</v>
      </c>
      <c r="Q30" s="49">
        <v>266114</v>
      </c>
      <c r="R30" s="50">
        <f t="shared" si="32"/>
        <v>0.58186580838140056</v>
      </c>
      <c r="S30" s="49">
        <v>155604</v>
      </c>
      <c r="T30" s="49">
        <v>88537</v>
      </c>
      <c r="U30" s="50">
        <f t="shared" si="33"/>
        <v>0.56898922906866145</v>
      </c>
      <c r="V30" s="49">
        <v>130655</v>
      </c>
      <c r="W30" s="49">
        <v>59554</v>
      </c>
      <c r="X30" s="50">
        <f t="shared" si="34"/>
        <v>0.45581110558340671</v>
      </c>
      <c r="Y30" s="49">
        <v>32466</v>
      </c>
      <c r="Z30" s="49" t="s">
        <v>33</v>
      </c>
      <c r="AA30" s="50"/>
      <c r="AB30" s="49">
        <v>66445</v>
      </c>
      <c r="AC30" s="49" t="s">
        <v>33</v>
      </c>
      <c r="AD30" s="50"/>
      <c r="AE30" s="48">
        <v>155355</v>
      </c>
      <c r="AF30" s="77">
        <v>87738</v>
      </c>
      <c r="AG30" s="86">
        <f t="shared" si="35"/>
        <v>0.56475813459495994</v>
      </c>
      <c r="AH30" s="51">
        <f t="shared" ref="AH30:AI36" si="38">D30+G30+M30+P30+S30+V30+AE30+J30+Y30+AB30</f>
        <v>1845055</v>
      </c>
      <c r="AI30" s="49">
        <f>E30+H30+N30+Q30+T30+W30+AF30+K30</f>
        <v>913520</v>
      </c>
      <c r="AJ30" s="52">
        <f t="shared" si="37"/>
        <v>0.49511803171179181</v>
      </c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</row>
    <row r="31" spans="1:81" ht="14.25" customHeight="1" x14ac:dyDescent="0.2">
      <c r="B31" s="1"/>
      <c r="C31" s="53">
        <v>45323</v>
      </c>
      <c r="D31" s="99">
        <v>384363</v>
      </c>
      <c r="E31" s="20">
        <v>244624</v>
      </c>
      <c r="F31" s="50">
        <f t="shared" si="28"/>
        <v>0.63644003194896492</v>
      </c>
      <c r="G31" s="49">
        <v>71340</v>
      </c>
      <c r="H31" s="49">
        <v>40363</v>
      </c>
      <c r="I31" s="50">
        <f t="shared" si="29"/>
        <v>0.56578357162881976</v>
      </c>
      <c r="J31" s="49">
        <v>79863</v>
      </c>
      <c r="K31" s="77">
        <v>52701</v>
      </c>
      <c r="L31" s="50">
        <f t="shared" si="30"/>
        <v>0.65989256601930801</v>
      </c>
      <c r="M31" s="49">
        <v>278076</v>
      </c>
      <c r="N31" s="49">
        <v>122859</v>
      </c>
      <c r="O31" s="50">
        <f t="shared" si="31"/>
        <v>0.44181806412635394</v>
      </c>
      <c r="P31" s="49">
        <v>459581</v>
      </c>
      <c r="Q31" s="49">
        <v>284345</v>
      </c>
      <c r="R31" s="50">
        <f t="shared" si="32"/>
        <v>0.61870486377809353</v>
      </c>
      <c r="S31" s="49">
        <v>153611</v>
      </c>
      <c r="T31" s="49">
        <v>91268</v>
      </c>
      <c r="U31" s="50">
        <f t="shared" si="33"/>
        <v>0.59415015851729369</v>
      </c>
      <c r="V31" s="49">
        <v>182564</v>
      </c>
      <c r="W31" s="49">
        <v>138763</v>
      </c>
      <c r="X31" s="50">
        <f t="shared" si="34"/>
        <v>0.7600786573475603</v>
      </c>
      <c r="Y31" s="49">
        <v>33056</v>
      </c>
      <c r="Z31" s="77">
        <v>23257</v>
      </c>
      <c r="AA31" s="50">
        <f t="shared" ref="AA31:AA36" si="39">Z31/Y31</f>
        <v>0.70356364956437556</v>
      </c>
      <c r="AB31" s="49">
        <v>69158</v>
      </c>
      <c r="AC31" s="77">
        <v>46418</v>
      </c>
      <c r="AD31" s="50">
        <f t="shared" ref="AD31:AD36" si="40">AC31/AB31</f>
        <v>0.67118771508719166</v>
      </c>
      <c r="AE31" s="48">
        <v>153804</v>
      </c>
      <c r="AF31" s="77">
        <v>91194</v>
      </c>
      <c r="AG31" s="86">
        <f t="shared" si="35"/>
        <v>0.59292346102832172</v>
      </c>
      <c r="AH31" s="51">
        <f t="shared" si="38"/>
        <v>1865416</v>
      </c>
      <c r="AI31" s="49">
        <f t="shared" si="38"/>
        <v>1135792</v>
      </c>
      <c r="AJ31" s="52">
        <f t="shared" si="37"/>
        <v>0.60886794152081891</v>
      </c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</row>
    <row r="32" spans="1:81" ht="14.25" customHeight="1" x14ac:dyDescent="0.2">
      <c r="B32" s="1"/>
      <c r="C32" s="53">
        <v>45352</v>
      </c>
      <c r="D32" s="99">
        <v>398668</v>
      </c>
      <c r="E32" s="20">
        <v>251485</v>
      </c>
      <c r="F32" s="50">
        <f t="shared" si="28"/>
        <v>0.63081310764846943</v>
      </c>
      <c r="G32" s="49">
        <v>69612</v>
      </c>
      <c r="H32" s="49">
        <v>38856</v>
      </c>
      <c r="I32" s="50">
        <f t="shared" si="29"/>
        <v>0.55817962420272371</v>
      </c>
      <c r="J32" s="49">
        <v>80141</v>
      </c>
      <c r="K32" s="77">
        <v>54531</v>
      </c>
      <c r="L32" s="50">
        <f t="shared" si="30"/>
        <v>0.68043822762381301</v>
      </c>
      <c r="M32" s="49">
        <v>284928</v>
      </c>
      <c r="N32" s="49">
        <v>85243</v>
      </c>
      <c r="O32" s="50">
        <f t="shared" si="31"/>
        <v>0.2991738263701707</v>
      </c>
      <c r="P32" s="49">
        <v>460929</v>
      </c>
      <c r="Q32" s="49">
        <v>294046</v>
      </c>
      <c r="R32" s="50">
        <f t="shared" si="32"/>
        <v>0.63794206916900431</v>
      </c>
      <c r="S32" s="49">
        <v>153869</v>
      </c>
      <c r="T32" s="49">
        <v>97131</v>
      </c>
      <c r="U32" s="50">
        <f t="shared" si="33"/>
        <v>0.63125775822290386</v>
      </c>
      <c r="V32" s="49">
        <v>185863</v>
      </c>
      <c r="W32" s="49">
        <v>109553</v>
      </c>
      <c r="X32" s="50">
        <f t="shared" si="34"/>
        <v>0.58942877280577632</v>
      </c>
      <c r="Y32" s="49">
        <v>33492</v>
      </c>
      <c r="Z32" s="49">
        <v>23897</v>
      </c>
      <c r="AA32" s="50">
        <f t="shared" si="39"/>
        <v>0.71351367490744055</v>
      </c>
      <c r="AB32" s="49">
        <v>71365</v>
      </c>
      <c r="AC32" s="49">
        <v>42636</v>
      </c>
      <c r="AD32" s="50">
        <f t="shared" si="40"/>
        <v>0.59743571778883209</v>
      </c>
      <c r="AE32" s="48">
        <v>154011</v>
      </c>
      <c r="AF32" s="77">
        <v>97330</v>
      </c>
      <c r="AG32" s="86">
        <f t="shared" si="35"/>
        <v>0.63196784645252613</v>
      </c>
      <c r="AH32" s="51">
        <f t="shared" si="38"/>
        <v>1892878</v>
      </c>
      <c r="AI32" s="49">
        <f t="shared" si="38"/>
        <v>1094708</v>
      </c>
      <c r="AJ32" s="52">
        <f t="shared" si="37"/>
        <v>0.57832992934568417</v>
      </c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</row>
    <row r="33" spans="2:81" ht="14.25" customHeight="1" x14ac:dyDescent="0.2">
      <c r="B33" s="1"/>
      <c r="C33" s="53">
        <v>45383</v>
      </c>
      <c r="D33" s="99">
        <v>403998</v>
      </c>
      <c r="E33" s="20">
        <v>251948</v>
      </c>
      <c r="F33" s="50">
        <f t="shared" si="28"/>
        <v>0.62363675067698354</v>
      </c>
      <c r="G33" s="49">
        <v>66443</v>
      </c>
      <c r="H33" s="49">
        <v>34621</v>
      </c>
      <c r="I33" s="50">
        <f t="shared" si="29"/>
        <v>0.52106316692503352</v>
      </c>
      <c r="J33" s="49">
        <v>76680</v>
      </c>
      <c r="K33" s="77">
        <v>47452</v>
      </c>
      <c r="L33" s="50">
        <f t="shared" si="30"/>
        <v>0.61883150756390193</v>
      </c>
      <c r="M33" s="49">
        <v>274883</v>
      </c>
      <c r="N33" s="49">
        <v>107641</v>
      </c>
      <c r="O33" s="50">
        <f t="shared" si="31"/>
        <v>0.39158842125558874</v>
      </c>
      <c r="P33" s="49">
        <v>458628</v>
      </c>
      <c r="Q33" s="49">
        <v>289155</v>
      </c>
      <c r="R33" s="50">
        <f t="shared" si="32"/>
        <v>0.63047829613543005</v>
      </c>
      <c r="S33" s="49">
        <v>153668</v>
      </c>
      <c r="T33" s="49">
        <v>90223</v>
      </c>
      <c r="U33" s="50">
        <f t="shared" si="33"/>
        <v>0.58712939584038315</v>
      </c>
      <c r="V33" s="49">
        <v>179197</v>
      </c>
      <c r="W33" s="49">
        <v>111557</v>
      </c>
      <c r="X33" s="50">
        <f t="shared" si="34"/>
        <v>0.6225383237442591</v>
      </c>
      <c r="Y33" s="49">
        <v>33842</v>
      </c>
      <c r="Z33" s="49">
        <v>22926</v>
      </c>
      <c r="AA33" s="50">
        <f t="shared" si="39"/>
        <v>0.67744223154659888</v>
      </c>
      <c r="AB33" s="49">
        <v>68343</v>
      </c>
      <c r="AC33" s="49">
        <v>43165</v>
      </c>
      <c r="AD33" s="50">
        <f t="shared" si="40"/>
        <v>0.63159357944485905</v>
      </c>
      <c r="AE33" s="48">
        <v>153813</v>
      </c>
      <c r="AF33" s="77">
        <v>90264</v>
      </c>
      <c r="AG33" s="86">
        <f t="shared" si="35"/>
        <v>0.58684246455111078</v>
      </c>
      <c r="AH33" s="51">
        <f t="shared" si="38"/>
        <v>1869495</v>
      </c>
      <c r="AI33" s="49">
        <f t="shared" si="38"/>
        <v>1088952</v>
      </c>
      <c r="AJ33" s="52">
        <f t="shared" si="37"/>
        <v>0.58248457471135251</v>
      </c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</row>
    <row r="34" spans="2:81" ht="14.25" customHeight="1" x14ac:dyDescent="0.2">
      <c r="B34" s="1"/>
      <c r="C34" s="53">
        <v>45413</v>
      </c>
      <c r="D34" s="99">
        <v>410483</v>
      </c>
      <c r="E34" s="20">
        <v>241994</v>
      </c>
      <c r="F34" s="50">
        <f t="shared" si="28"/>
        <v>0.58953476757868173</v>
      </c>
      <c r="G34" s="49">
        <v>68237</v>
      </c>
      <c r="H34" s="49">
        <v>37983</v>
      </c>
      <c r="I34" s="50">
        <f t="shared" si="29"/>
        <v>0.55663349795565453</v>
      </c>
      <c r="J34" s="49">
        <v>79390</v>
      </c>
      <c r="K34" s="77">
        <v>52067</v>
      </c>
      <c r="L34" s="50">
        <f t="shared" si="30"/>
        <v>0.65583826678422974</v>
      </c>
      <c r="M34" s="49">
        <v>282115</v>
      </c>
      <c r="N34" s="49">
        <v>111786</v>
      </c>
      <c r="O34" s="50">
        <f t="shared" si="31"/>
        <v>0.39624266699750099</v>
      </c>
      <c r="P34" s="49">
        <v>458534</v>
      </c>
      <c r="Q34" s="49">
        <v>283540</v>
      </c>
      <c r="R34" s="50">
        <f t="shared" si="32"/>
        <v>0.61836199714743068</v>
      </c>
      <c r="S34" s="49">
        <v>152328</v>
      </c>
      <c r="T34" s="49">
        <v>89994</v>
      </c>
      <c r="U34" s="50">
        <f t="shared" si="33"/>
        <v>0.59079092484638407</v>
      </c>
      <c r="V34" s="49">
        <v>109611</v>
      </c>
      <c r="W34" s="49">
        <v>70087</v>
      </c>
      <c r="X34" s="50">
        <f t="shared" si="34"/>
        <v>0.63941575206867929</v>
      </c>
      <c r="Y34" s="49">
        <v>32767</v>
      </c>
      <c r="Z34" s="77">
        <v>21267</v>
      </c>
      <c r="AA34" s="50">
        <f t="shared" si="39"/>
        <v>0.64903714102603227</v>
      </c>
      <c r="AB34" s="49">
        <v>67524</v>
      </c>
      <c r="AC34" s="77">
        <v>38948</v>
      </c>
      <c r="AD34" s="50">
        <f t="shared" si="40"/>
        <v>0.57680232213731419</v>
      </c>
      <c r="AE34" s="48">
        <v>152259</v>
      </c>
      <c r="AF34" s="77">
        <v>90387</v>
      </c>
      <c r="AG34" s="86">
        <f t="shared" si="35"/>
        <v>0.593639784840305</v>
      </c>
      <c r="AH34" s="51">
        <f t="shared" si="38"/>
        <v>1813248</v>
      </c>
      <c r="AI34" s="49">
        <f t="shared" si="38"/>
        <v>1038053</v>
      </c>
      <c r="AJ34" s="117">
        <f t="shared" si="37"/>
        <v>0.57248263888888884</v>
      </c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</row>
    <row r="35" spans="2:81" ht="14.25" customHeight="1" x14ac:dyDescent="0.2">
      <c r="B35" s="1"/>
      <c r="C35" s="53">
        <v>45444</v>
      </c>
      <c r="D35" s="145">
        <v>405886</v>
      </c>
      <c r="E35" s="146">
        <v>229750</v>
      </c>
      <c r="F35" s="50">
        <f t="shared" si="28"/>
        <v>0.56604563843049527</v>
      </c>
      <c r="G35" s="147">
        <v>69204</v>
      </c>
      <c r="H35" s="147">
        <v>35352</v>
      </c>
      <c r="I35" s="50">
        <f t="shared" si="29"/>
        <v>0.51083752384255243</v>
      </c>
      <c r="J35" s="147">
        <v>81266</v>
      </c>
      <c r="K35" s="150">
        <v>52987</v>
      </c>
      <c r="L35" s="50">
        <f t="shared" si="30"/>
        <v>0.65201929466197428</v>
      </c>
      <c r="M35" s="147">
        <v>280006</v>
      </c>
      <c r="N35" s="147">
        <v>94075</v>
      </c>
      <c r="O35" s="50">
        <f t="shared" si="31"/>
        <v>0.33597494339407014</v>
      </c>
      <c r="P35" s="147">
        <v>457224</v>
      </c>
      <c r="Q35" s="147">
        <v>271154</v>
      </c>
      <c r="R35" s="50">
        <f t="shared" si="32"/>
        <v>0.59304410967053345</v>
      </c>
      <c r="S35" s="147">
        <v>150180</v>
      </c>
      <c r="T35" s="147">
        <v>79644</v>
      </c>
      <c r="U35" s="50">
        <f t="shared" si="33"/>
        <v>0.53032361166600084</v>
      </c>
      <c r="V35" s="147">
        <v>112096</v>
      </c>
      <c r="W35" s="147">
        <v>69239</v>
      </c>
      <c r="X35" s="50">
        <f t="shared" si="34"/>
        <v>0.61767592063945187</v>
      </c>
      <c r="Y35" s="147">
        <v>32665</v>
      </c>
      <c r="Z35" s="150">
        <v>21918</v>
      </c>
      <c r="AA35" s="50">
        <f t="shared" si="39"/>
        <v>0.67099341803153223</v>
      </c>
      <c r="AB35" s="147">
        <v>67183</v>
      </c>
      <c r="AC35" s="150">
        <v>39359</v>
      </c>
      <c r="AD35" s="50">
        <f t="shared" si="40"/>
        <v>0.58584761025854759</v>
      </c>
      <c r="AE35" s="48">
        <v>150977</v>
      </c>
      <c r="AF35" s="150">
        <v>80419</v>
      </c>
      <c r="AG35" s="86">
        <f t="shared" si="35"/>
        <v>0.53265729217033053</v>
      </c>
      <c r="AH35" s="51">
        <f t="shared" si="38"/>
        <v>1806687</v>
      </c>
      <c r="AI35" s="147">
        <f t="shared" si="38"/>
        <v>973897</v>
      </c>
      <c r="AJ35" s="52">
        <f t="shared" si="37"/>
        <v>0.53905131326012756</v>
      </c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</row>
    <row r="36" spans="2:81" ht="14.25" customHeight="1" x14ac:dyDescent="0.2">
      <c r="B36" s="1"/>
      <c r="C36" s="53">
        <v>45474</v>
      </c>
      <c r="D36" s="145">
        <v>402164</v>
      </c>
      <c r="E36" s="146">
        <v>230574</v>
      </c>
      <c r="F36" s="50">
        <f t="shared" si="28"/>
        <v>0.57333326702539267</v>
      </c>
      <c r="G36" s="147">
        <v>68128</v>
      </c>
      <c r="H36" s="147">
        <v>34481</v>
      </c>
      <c r="I36" s="50">
        <f t="shared" si="29"/>
        <v>0.50612083137623298</v>
      </c>
      <c r="J36" s="147">
        <v>77525</v>
      </c>
      <c r="K36" s="150">
        <v>51321</v>
      </c>
      <c r="L36" s="50">
        <f t="shared" si="30"/>
        <v>0.66199290551435019</v>
      </c>
      <c r="M36" s="147">
        <v>273083</v>
      </c>
      <c r="N36" s="147">
        <v>200866</v>
      </c>
      <c r="O36" s="50">
        <f t="shared" si="31"/>
        <v>0.73554926524170305</v>
      </c>
      <c r="P36" s="147">
        <v>446164</v>
      </c>
      <c r="Q36" s="147">
        <v>271147</v>
      </c>
      <c r="R36" s="50">
        <f t="shared" si="32"/>
        <v>0.60772944477815327</v>
      </c>
      <c r="S36" s="147">
        <v>145881</v>
      </c>
      <c r="T36" s="147">
        <v>86173</v>
      </c>
      <c r="U36" s="50">
        <f t="shared" si="33"/>
        <v>0.59070749446466642</v>
      </c>
      <c r="V36" s="147">
        <v>110956</v>
      </c>
      <c r="W36" s="147">
        <v>69017</v>
      </c>
      <c r="X36" s="50">
        <f t="shared" si="34"/>
        <v>0.62202134179314328</v>
      </c>
      <c r="Y36" s="147">
        <v>32073</v>
      </c>
      <c r="Z36" s="150">
        <v>20371</v>
      </c>
      <c r="AA36" s="50">
        <f t="shared" si="39"/>
        <v>0.63514482586599319</v>
      </c>
      <c r="AB36" s="147">
        <v>63889</v>
      </c>
      <c r="AC36" s="150">
        <v>37093</v>
      </c>
      <c r="AD36" s="50">
        <f t="shared" si="40"/>
        <v>0.58058507724334396</v>
      </c>
      <c r="AE36" s="48">
        <v>146009</v>
      </c>
      <c r="AF36" s="150">
        <v>85324</v>
      </c>
      <c r="AG36" s="86">
        <f t="shared" si="35"/>
        <v>0.58437493579162925</v>
      </c>
      <c r="AH36" s="51">
        <f t="shared" si="38"/>
        <v>1765872</v>
      </c>
      <c r="AI36" s="147">
        <f t="shared" si="38"/>
        <v>1086367</v>
      </c>
      <c r="AJ36" s="52">
        <f t="shared" si="37"/>
        <v>0.61520144155408774</v>
      </c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</row>
    <row r="37" spans="2:81" ht="14.25" customHeight="1" thickBot="1" x14ac:dyDescent="0.25">
      <c r="B37" s="1"/>
      <c r="C37" s="55">
        <v>45505</v>
      </c>
      <c r="D37" s="115">
        <v>369851</v>
      </c>
      <c r="E37" s="98">
        <v>246577</v>
      </c>
      <c r="F37" s="57">
        <f t="shared" ref="F37:F38" si="41">E37/D37</f>
        <v>0.666692803318093</v>
      </c>
      <c r="G37" s="56">
        <v>65036</v>
      </c>
      <c r="H37" s="56">
        <v>34992</v>
      </c>
      <c r="I37" s="57">
        <f t="shared" ref="I37:I38" si="42">H37/G37</f>
        <v>0.53804046989359744</v>
      </c>
      <c r="J37" s="56">
        <v>79416</v>
      </c>
      <c r="K37" s="87">
        <v>51507</v>
      </c>
      <c r="L37" s="57">
        <f t="shared" ref="L37:L38" si="43">K37/J37</f>
        <v>0.64857207615593837</v>
      </c>
      <c r="M37" s="56">
        <v>274968</v>
      </c>
      <c r="N37" s="56">
        <v>160845</v>
      </c>
      <c r="O37" s="57">
        <f t="shared" ref="O37:O38" si="44">N37/M37</f>
        <v>0.58495897704460154</v>
      </c>
      <c r="P37" s="56">
        <v>444020</v>
      </c>
      <c r="Q37" s="56">
        <v>268150</v>
      </c>
      <c r="R37" s="57">
        <f t="shared" ref="R37:R38" si="45">Q37/P37</f>
        <v>0.60391423809738298</v>
      </c>
      <c r="S37" s="56">
        <v>150485</v>
      </c>
      <c r="T37" s="56">
        <v>86518</v>
      </c>
      <c r="U37" s="57">
        <f t="shared" ref="U37:U38" si="46">T37/S37</f>
        <v>0.57492773366116223</v>
      </c>
      <c r="V37" s="56">
        <v>113340</v>
      </c>
      <c r="W37" s="56">
        <v>70855</v>
      </c>
      <c r="X37" s="57">
        <f t="shared" ref="X37:X38" si="47">W37/V37</f>
        <v>0.62515440268219513</v>
      </c>
      <c r="Y37" s="56">
        <v>32526</v>
      </c>
      <c r="Z37" s="87">
        <v>22740</v>
      </c>
      <c r="AA37" s="57">
        <f t="shared" ref="AA37:AA38" si="48">Z37/Y37</f>
        <v>0.69913300129127465</v>
      </c>
      <c r="AB37" s="56">
        <v>66208</v>
      </c>
      <c r="AC37" s="87">
        <v>40834</v>
      </c>
      <c r="AD37" s="57">
        <f t="shared" ref="AD37:AD38" si="49">AC37/AB37</f>
        <v>0.61675326244562589</v>
      </c>
      <c r="AE37" s="63">
        <v>150395</v>
      </c>
      <c r="AF37" s="87">
        <v>87087</v>
      </c>
      <c r="AG37" s="85">
        <f t="shared" ref="AG37:AG38" si="50">AF37/AE37</f>
        <v>0.57905515475913427</v>
      </c>
      <c r="AH37" s="58">
        <f t="shared" ref="AH37:AH38" si="51">D37+G37+M37+P37+S37+V37+AE37+J37+Y37+AB37</f>
        <v>1746245</v>
      </c>
      <c r="AI37" s="59">
        <f t="shared" ref="AI37:AI38" si="52">E37+H37+N37+Q37+T37+W37+AF37+K37+Z37+AC37</f>
        <v>1070105</v>
      </c>
      <c r="AJ37" s="60">
        <f t="shared" ref="AJ37:AJ38" si="53">AI37/AH37</f>
        <v>0.61280347259405177</v>
      </c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</row>
    <row r="38" spans="2:81" ht="14.25" customHeight="1" thickBot="1" x14ac:dyDescent="0.25">
      <c r="B38" s="1"/>
      <c r="C38" s="55">
        <v>45536</v>
      </c>
      <c r="D38" s="115">
        <v>352567</v>
      </c>
      <c r="E38" s="98">
        <v>149709</v>
      </c>
      <c r="F38" s="57">
        <f t="shared" si="41"/>
        <v>0.42462567398537016</v>
      </c>
      <c r="G38" s="56">
        <v>65788</v>
      </c>
      <c r="H38" s="56">
        <v>29346</v>
      </c>
      <c r="I38" s="57">
        <f t="shared" si="42"/>
        <v>0.44606919194989969</v>
      </c>
      <c r="J38" s="56">
        <v>81633</v>
      </c>
      <c r="K38" s="87">
        <v>47460</v>
      </c>
      <c r="L38" s="57">
        <f t="shared" si="43"/>
        <v>0.58138252912425126</v>
      </c>
      <c r="M38" s="56">
        <v>269307</v>
      </c>
      <c r="N38" s="56">
        <v>136679</v>
      </c>
      <c r="O38" s="57">
        <f t="shared" si="44"/>
        <v>0.50752115615264359</v>
      </c>
      <c r="P38" s="56">
        <v>433363</v>
      </c>
      <c r="Q38" s="56">
        <v>236681</v>
      </c>
      <c r="R38" s="57">
        <f t="shared" si="45"/>
        <v>0.54614953283967482</v>
      </c>
      <c r="S38" s="56">
        <v>150788</v>
      </c>
      <c r="T38" s="56">
        <v>75059</v>
      </c>
      <c r="U38" s="57">
        <f t="shared" si="46"/>
        <v>0.49777833779876385</v>
      </c>
      <c r="V38" s="56">
        <v>111615</v>
      </c>
      <c r="W38" s="56">
        <v>59812</v>
      </c>
      <c r="X38" s="57">
        <f t="shared" si="47"/>
        <v>0.53587779420328807</v>
      </c>
      <c r="Y38" s="56">
        <v>33460</v>
      </c>
      <c r="Z38" s="87">
        <v>20055</v>
      </c>
      <c r="AA38" s="57">
        <f t="shared" si="48"/>
        <v>0.59937238493723854</v>
      </c>
      <c r="AB38" s="56">
        <v>67103</v>
      </c>
      <c r="AC38" s="87">
        <v>34729</v>
      </c>
      <c r="AD38" s="57">
        <f t="shared" si="49"/>
        <v>0.51754765062664854</v>
      </c>
      <c r="AE38" s="63">
        <v>150910</v>
      </c>
      <c r="AF38" s="87">
        <v>73489</v>
      </c>
      <c r="AG38" s="85">
        <f t="shared" si="50"/>
        <v>0.48697236763633955</v>
      </c>
      <c r="AH38" s="58">
        <f t="shared" si="51"/>
        <v>1716534</v>
      </c>
      <c r="AI38" s="59">
        <f t="shared" si="52"/>
        <v>863019</v>
      </c>
      <c r="AJ38" s="60">
        <f t="shared" si="53"/>
        <v>0.5027683692836844</v>
      </c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</row>
    <row r="39" spans="2:81" x14ac:dyDescent="0.2">
      <c r="C39" s="78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</row>
    <row r="40" spans="2:81" x14ac:dyDescent="0.2">
      <c r="C40" s="19" t="s">
        <v>11</v>
      </c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54"/>
      <c r="AI40" s="54"/>
      <c r="AJ40" s="1"/>
    </row>
    <row r="41" spans="2:81" x14ac:dyDescent="0.2">
      <c r="C41" s="124"/>
      <c r="D41" s="1"/>
      <c r="O41" s="1"/>
      <c r="P41" s="54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54"/>
      <c r="AI41" s="54"/>
      <c r="AJ41" s="1"/>
    </row>
    <row r="42" spans="2:81" x14ac:dyDescent="0.2">
      <c r="B42" s="1"/>
      <c r="C42" s="13"/>
    </row>
    <row r="43" spans="2:81" ht="20.25" customHeight="1" thickBot="1" x14ac:dyDescent="0.25">
      <c r="B43" s="1"/>
      <c r="C43" s="26" t="s">
        <v>38</v>
      </c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</row>
    <row r="44" spans="2:81" ht="18" x14ac:dyDescent="0.25">
      <c r="B44" s="1"/>
      <c r="C44" s="44"/>
      <c r="D44" s="174" t="s">
        <v>1</v>
      </c>
      <c r="E44" s="174"/>
      <c r="F44" s="174"/>
      <c r="G44" s="164" t="s">
        <v>2</v>
      </c>
      <c r="H44" s="164"/>
      <c r="I44" s="164"/>
      <c r="J44" s="168" t="s">
        <v>32</v>
      </c>
      <c r="K44" s="169"/>
      <c r="L44" s="170"/>
      <c r="M44" s="164" t="s">
        <v>7</v>
      </c>
      <c r="N44" s="164"/>
      <c r="O44" s="164"/>
      <c r="P44" s="164" t="s">
        <v>31</v>
      </c>
      <c r="Q44" s="164"/>
      <c r="R44" s="164"/>
      <c r="S44" s="164" t="s">
        <v>6</v>
      </c>
      <c r="T44" s="164"/>
      <c r="U44" s="164"/>
      <c r="V44" s="164" t="s">
        <v>3</v>
      </c>
      <c r="W44" s="164"/>
      <c r="X44" s="164"/>
      <c r="Y44" s="164" t="s">
        <v>35</v>
      </c>
      <c r="Z44" s="164"/>
      <c r="AA44" s="164"/>
      <c r="AB44" s="164" t="s">
        <v>34</v>
      </c>
      <c r="AC44" s="164"/>
      <c r="AD44" s="164"/>
      <c r="AE44" s="167" t="s">
        <v>20</v>
      </c>
      <c r="AF44" s="167"/>
      <c r="AG44" s="167"/>
      <c r="AH44" s="161" t="s">
        <v>14</v>
      </c>
      <c r="AI44" s="162"/>
      <c r="AJ44" s="163"/>
    </row>
    <row r="45" spans="2:81" ht="15" customHeight="1" x14ac:dyDescent="0.25">
      <c r="B45" s="1"/>
      <c r="C45" s="44"/>
      <c r="D45" s="74" t="s">
        <v>12</v>
      </c>
      <c r="E45" s="75" t="s">
        <v>8</v>
      </c>
      <c r="F45" s="165" t="s">
        <v>10</v>
      </c>
      <c r="G45" s="74" t="s">
        <v>12</v>
      </c>
      <c r="H45" s="75" t="s">
        <v>8</v>
      </c>
      <c r="I45" s="165" t="s">
        <v>10</v>
      </c>
      <c r="J45" s="74" t="s">
        <v>12</v>
      </c>
      <c r="K45" s="75" t="s">
        <v>8</v>
      </c>
      <c r="L45" s="165" t="s">
        <v>10</v>
      </c>
      <c r="M45" s="74" t="s">
        <v>12</v>
      </c>
      <c r="N45" s="75" t="s">
        <v>8</v>
      </c>
      <c r="O45" s="165" t="s">
        <v>10</v>
      </c>
      <c r="P45" s="74" t="s">
        <v>12</v>
      </c>
      <c r="Q45" s="75" t="s">
        <v>8</v>
      </c>
      <c r="R45" s="165" t="s">
        <v>10</v>
      </c>
      <c r="S45" s="74" t="s">
        <v>12</v>
      </c>
      <c r="T45" s="75" t="s">
        <v>8</v>
      </c>
      <c r="U45" s="165" t="s">
        <v>10</v>
      </c>
      <c r="V45" s="74" t="s">
        <v>12</v>
      </c>
      <c r="W45" s="75" t="s">
        <v>8</v>
      </c>
      <c r="X45" s="165" t="s">
        <v>10</v>
      </c>
      <c r="Y45" s="74" t="s">
        <v>12</v>
      </c>
      <c r="Z45" s="75" t="s">
        <v>8</v>
      </c>
      <c r="AA45" s="165" t="s">
        <v>10</v>
      </c>
      <c r="AB45" s="74" t="s">
        <v>12</v>
      </c>
      <c r="AC45" s="75" t="s">
        <v>8</v>
      </c>
      <c r="AD45" s="165" t="s">
        <v>10</v>
      </c>
      <c r="AE45" s="74" t="s">
        <v>12</v>
      </c>
      <c r="AF45" s="75" t="s">
        <v>8</v>
      </c>
      <c r="AG45" s="159" t="s">
        <v>10</v>
      </c>
      <c r="AH45" s="76" t="s">
        <v>12</v>
      </c>
      <c r="AI45" s="75" t="s">
        <v>8</v>
      </c>
      <c r="AJ45" s="157" t="s">
        <v>10</v>
      </c>
    </row>
    <row r="46" spans="2:81" ht="15" customHeight="1" x14ac:dyDescent="0.25">
      <c r="B46" s="1"/>
      <c r="C46" s="94"/>
      <c r="D46" s="95" t="s">
        <v>13</v>
      </c>
      <c r="E46" s="96" t="s">
        <v>9</v>
      </c>
      <c r="F46" s="166"/>
      <c r="G46" s="95" t="s">
        <v>13</v>
      </c>
      <c r="H46" s="96" t="s">
        <v>9</v>
      </c>
      <c r="I46" s="166"/>
      <c r="J46" s="95" t="s">
        <v>13</v>
      </c>
      <c r="K46" s="96" t="s">
        <v>9</v>
      </c>
      <c r="L46" s="166"/>
      <c r="M46" s="95" t="s">
        <v>13</v>
      </c>
      <c r="N46" s="96" t="s">
        <v>9</v>
      </c>
      <c r="O46" s="166"/>
      <c r="P46" s="95" t="s">
        <v>13</v>
      </c>
      <c r="Q46" s="96" t="s">
        <v>9</v>
      </c>
      <c r="R46" s="166"/>
      <c r="S46" s="95" t="s">
        <v>13</v>
      </c>
      <c r="T46" s="96" t="s">
        <v>9</v>
      </c>
      <c r="U46" s="166"/>
      <c r="V46" s="95" t="s">
        <v>13</v>
      </c>
      <c r="W46" s="96" t="s">
        <v>9</v>
      </c>
      <c r="X46" s="166"/>
      <c r="Y46" s="95" t="s">
        <v>13</v>
      </c>
      <c r="Z46" s="96" t="s">
        <v>9</v>
      </c>
      <c r="AA46" s="166"/>
      <c r="AB46" s="95" t="s">
        <v>13</v>
      </c>
      <c r="AC46" s="96" t="s">
        <v>9</v>
      </c>
      <c r="AD46" s="166"/>
      <c r="AE46" s="95" t="s">
        <v>13</v>
      </c>
      <c r="AF46" s="96" t="s">
        <v>9</v>
      </c>
      <c r="AG46" s="160"/>
      <c r="AH46" s="97" t="s">
        <v>13</v>
      </c>
      <c r="AI46" s="96" t="s">
        <v>9</v>
      </c>
      <c r="AJ46" s="158"/>
    </row>
    <row r="47" spans="2:81" ht="14.25" customHeight="1" x14ac:dyDescent="0.2">
      <c r="B47" s="1"/>
      <c r="C47" s="53">
        <v>45170</v>
      </c>
      <c r="D47" s="99">
        <v>0</v>
      </c>
      <c r="E47" s="20">
        <v>0</v>
      </c>
      <c r="F47" s="50">
        <v>0</v>
      </c>
      <c r="G47" s="49">
        <v>5772</v>
      </c>
      <c r="H47" s="49">
        <v>1870</v>
      </c>
      <c r="I47" s="50">
        <f t="shared" ref="I47:I58" si="54">H47/G47</f>
        <v>0.32397782397782399</v>
      </c>
      <c r="J47" s="100">
        <v>0</v>
      </c>
      <c r="K47" s="100">
        <v>0</v>
      </c>
      <c r="L47" s="117">
        <v>0</v>
      </c>
      <c r="M47" s="49">
        <v>26405</v>
      </c>
      <c r="N47" s="49">
        <v>18399</v>
      </c>
      <c r="O47" s="50">
        <f t="shared" ref="O47:O58" si="55">N47/M47</f>
        <v>0.69679984851353916</v>
      </c>
      <c r="P47" s="49">
        <v>311785</v>
      </c>
      <c r="Q47" s="49">
        <v>211565</v>
      </c>
      <c r="R47" s="50">
        <f t="shared" ref="R47:R53" si="56">Q47/P47</f>
        <v>0.67856054653046172</v>
      </c>
      <c r="S47" s="100">
        <v>0</v>
      </c>
      <c r="T47" s="100">
        <v>0</v>
      </c>
      <c r="U47" s="82">
        <v>0</v>
      </c>
      <c r="V47" s="49">
        <v>7176</v>
      </c>
      <c r="W47" s="49">
        <v>2955</v>
      </c>
      <c r="X47" s="50">
        <f t="shared" ref="X47:X58" si="57">W47/V47</f>
        <v>0.41178929765886285</v>
      </c>
      <c r="Y47" s="49"/>
      <c r="Z47" s="49"/>
      <c r="AA47" s="50"/>
      <c r="AB47" s="49"/>
      <c r="AC47" s="49"/>
      <c r="AD47" s="50"/>
      <c r="AE47" s="100">
        <v>0</v>
      </c>
      <c r="AF47" s="100">
        <v>0</v>
      </c>
      <c r="AG47" s="82">
        <v>0</v>
      </c>
      <c r="AH47" s="51">
        <f t="shared" ref="AH47:AH50" si="58">D47+G47+M47+P47+S47+V47+AE47+J47</f>
        <v>351138</v>
      </c>
      <c r="AI47" s="49">
        <f t="shared" ref="AI47:AI50" si="59">E47+H47+N47+Q47+T47+W47+AF47+K47</f>
        <v>234789</v>
      </c>
      <c r="AJ47" s="52">
        <f t="shared" ref="AJ47:AJ57" si="60">AI47/AH47</f>
        <v>0.66865164123506993</v>
      </c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</row>
    <row r="48" spans="2:81" ht="14.25" customHeight="1" x14ac:dyDescent="0.2">
      <c r="B48" s="1"/>
      <c r="C48" s="53">
        <v>45200</v>
      </c>
      <c r="D48" s="99">
        <v>0</v>
      </c>
      <c r="E48" s="20">
        <v>0</v>
      </c>
      <c r="F48" s="50">
        <v>0</v>
      </c>
      <c r="G48" s="49">
        <v>6619</v>
      </c>
      <c r="H48" s="49">
        <v>2554</v>
      </c>
      <c r="I48" s="50">
        <f t="shared" si="54"/>
        <v>0.38585889107115878</v>
      </c>
      <c r="J48" s="100">
        <v>0</v>
      </c>
      <c r="K48" s="100">
        <v>0</v>
      </c>
      <c r="L48" s="82">
        <v>0</v>
      </c>
      <c r="M48" s="49">
        <v>32341</v>
      </c>
      <c r="N48" s="49">
        <v>23193</v>
      </c>
      <c r="O48" s="50">
        <f t="shared" si="55"/>
        <v>0.71713923502674626</v>
      </c>
      <c r="P48" s="49">
        <v>344463</v>
      </c>
      <c r="Q48" s="49">
        <v>250550</v>
      </c>
      <c r="R48" s="50">
        <f t="shared" si="56"/>
        <v>0.72736404200160831</v>
      </c>
      <c r="S48" s="100">
        <v>0</v>
      </c>
      <c r="T48" s="100">
        <v>0</v>
      </c>
      <c r="U48" s="82">
        <v>0</v>
      </c>
      <c r="V48" s="49">
        <v>8176</v>
      </c>
      <c r="W48" s="49">
        <v>4082</v>
      </c>
      <c r="X48" s="50">
        <f t="shared" si="57"/>
        <v>0.49926614481409004</v>
      </c>
      <c r="Y48" s="49"/>
      <c r="Z48" s="49"/>
      <c r="AA48" s="50"/>
      <c r="AB48" s="49"/>
      <c r="AC48" s="49"/>
      <c r="AD48" s="50"/>
      <c r="AE48" s="100">
        <v>0</v>
      </c>
      <c r="AF48" s="100">
        <v>0</v>
      </c>
      <c r="AG48" s="82">
        <v>0</v>
      </c>
      <c r="AH48" s="51">
        <f t="shared" si="58"/>
        <v>391599</v>
      </c>
      <c r="AI48" s="49">
        <f t="shared" si="59"/>
        <v>280379</v>
      </c>
      <c r="AJ48" s="52">
        <f t="shared" si="60"/>
        <v>0.71598497442536879</v>
      </c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</row>
    <row r="49" spans="1:81" ht="14.25" customHeight="1" x14ac:dyDescent="0.2">
      <c r="B49" s="1"/>
      <c r="C49" s="53">
        <v>45231</v>
      </c>
      <c r="D49" s="99">
        <v>0</v>
      </c>
      <c r="E49" s="20">
        <v>0</v>
      </c>
      <c r="F49" s="50">
        <v>0</v>
      </c>
      <c r="G49" s="49">
        <v>6757</v>
      </c>
      <c r="H49" s="49">
        <v>2483</v>
      </c>
      <c r="I49" s="50">
        <f t="shared" si="54"/>
        <v>0.36747077105224213</v>
      </c>
      <c r="J49" s="100">
        <v>0</v>
      </c>
      <c r="K49" s="100">
        <v>0</v>
      </c>
      <c r="L49" s="82">
        <v>0</v>
      </c>
      <c r="M49" s="49">
        <v>37757</v>
      </c>
      <c r="N49" s="49">
        <v>27589</v>
      </c>
      <c r="O49" s="50">
        <f t="shared" si="55"/>
        <v>0.73069894324231266</v>
      </c>
      <c r="P49" s="49">
        <v>362108</v>
      </c>
      <c r="Q49" s="49">
        <v>269673</v>
      </c>
      <c r="R49" s="50">
        <f t="shared" si="56"/>
        <v>0.74473085377843073</v>
      </c>
      <c r="S49" s="100">
        <v>0</v>
      </c>
      <c r="T49" s="100">
        <v>0</v>
      </c>
      <c r="U49" s="82">
        <v>0</v>
      </c>
      <c r="V49" s="49">
        <v>8510</v>
      </c>
      <c r="W49" s="49">
        <v>4341</v>
      </c>
      <c r="X49" s="50">
        <f t="shared" si="57"/>
        <v>0.51010575793184487</v>
      </c>
      <c r="Y49" s="49"/>
      <c r="Z49" s="49"/>
      <c r="AA49" s="50"/>
      <c r="AB49" s="49"/>
      <c r="AC49" s="49"/>
      <c r="AD49" s="50"/>
      <c r="AE49" s="100">
        <v>0</v>
      </c>
      <c r="AF49" s="100">
        <v>0</v>
      </c>
      <c r="AG49" s="82">
        <v>0</v>
      </c>
      <c r="AH49" s="51">
        <f t="shared" si="58"/>
        <v>415132</v>
      </c>
      <c r="AI49" s="49">
        <f t="shared" si="59"/>
        <v>304086</v>
      </c>
      <c r="AJ49" s="52">
        <f t="shared" si="60"/>
        <v>0.73250436005896924</v>
      </c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</row>
    <row r="50" spans="1:81" ht="14.25" customHeight="1" x14ac:dyDescent="0.2">
      <c r="B50" s="1"/>
      <c r="C50" s="53">
        <v>45261</v>
      </c>
      <c r="D50" s="99">
        <v>0</v>
      </c>
      <c r="E50" s="20">
        <v>0</v>
      </c>
      <c r="F50" s="50">
        <v>0</v>
      </c>
      <c r="G50" s="49">
        <v>7400</v>
      </c>
      <c r="H50" s="49">
        <v>2413</v>
      </c>
      <c r="I50" s="50">
        <f t="shared" si="54"/>
        <v>0.32608108108108108</v>
      </c>
      <c r="J50" s="100">
        <v>0</v>
      </c>
      <c r="K50" s="100">
        <v>0</v>
      </c>
      <c r="L50" s="82">
        <v>0</v>
      </c>
      <c r="M50" s="49">
        <v>37326</v>
      </c>
      <c r="N50" s="49">
        <v>24292</v>
      </c>
      <c r="O50" s="50">
        <f t="shared" si="55"/>
        <v>0.65080640840165027</v>
      </c>
      <c r="P50" s="49">
        <v>357804</v>
      </c>
      <c r="Q50" s="49">
        <v>252813</v>
      </c>
      <c r="R50" s="50">
        <f t="shared" si="56"/>
        <v>0.70656840057685211</v>
      </c>
      <c r="S50" s="100">
        <v>0</v>
      </c>
      <c r="T50" s="100">
        <v>0</v>
      </c>
      <c r="U50" s="82">
        <v>0</v>
      </c>
      <c r="V50" s="49">
        <v>8243</v>
      </c>
      <c r="W50" s="49">
        <v>3465</v>
      </c>
      <c r="X50" s="50">
        <f t="shared" si="57"/>
        <v>0.42035666626228313</v>
      </c>
      <c r="Y50" s="49"/>
      <c r="Z50" s="49"/>
      <c r="AA50" s="50"/>
      <c r="AB50" s="49"/>
      <c r="AC50" s="49"/>
      <c r="AD50" s="50"/>
      <c r="AE50" s="100">
        <v>0</v>
      </c>
      <c r="AF50" s="100">
        <v>0</v>
      </c>
      <c r="AG50" s="133">
        <v>0</v>
      </c>
      <c r="AH50" s="51">
        <f t="shared" si="58"/>
        <v>410773</v>
      </c>
      <c r="AI50" s="49">
        <f t="shared" si="59"/>
        <v>282983</v>
      </c>
      <c r="AJ50" s="52">
        <f t="shared" si="60"/>
        <v>0.68890360369352421</v>
      </c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</row>
    <row r="51" spans="1:81" ht="14.25" customHeight="1" x14ac:dyDescent="0.2">
      <c r="B51" s="1"/>
      <c r="C51" s="53">
        <v>45292</v>
      </c>
      <c r="D51" s="99">
        <v>0</v>
      </c>
      <c r="E51" s="20">
        <v>0</v>
      </c>
      <c r="F51" s="50">
        <v>0</v>
      </c>
      <c r="G51" s="49">
        <v>8129</v>
      </c>
      <c r="H51" s="49">
        <v>2073</v>
      </c>
      <c r="I51" s="50">
        <f t="shared" si="54"/>
        <v>0.25501291671792348</v>
      </c>
      <c r="J51" s="100">
        <v>0</v>
      </c>
      <c r="K51" s="100">
        <v>0</v>
      </c>
      <c r="L51" s="82">
        <v>0</v>
      </c>
      <c r="M51" s="49">
        <v>29551</v>
      </c>
      <c r="N51" s="49">
        <v>20716</v>
      </c>
      <c r="O51" s="50">
        <f t="shared" si="55"/>
        <v>0.7010253460119793</v>
      </c>
      <c r="P51" s="49">
        <v>335585</v>
      </c>
      <c r="Q51" s="49">
        <v>226367</v>
      </c>
      <c r="R51" s="50">
        <f t="shared" si="56"/>
        <v>0.67454445222521864</v>
      </c>
      <c r="S51" s="100">
        <v>0</v>
      </c>
      <c r="T51" s="100">
        <v>0</v>
      </c>
      <c r="U51" s="82">
        <v>0</v>
      </c>
      <c r="V51" s="49">
        <v>7914</v>
      </c>
      <c r="W51" s="49">
        <v>2471</v>
      </c>
      <c r="X51" s="50">
        <f t="shared" si="57"/>
        <v>0.31223148850138993</v>
      </c>
      <c r="Y51" s="49">
        <v>0</v>
      </c>
      <c r="Z51" s="49" t="s">
        <v>33</v>
      </c>
      <c r="AA51" s="50"/>
      <c r="AB51" s="49">
        <v>0</v>
      </c>
      <c r="AC51" s="49" t="s">
        <v>33</v>
      </c>
      <c r="AD51" s="50"/>
      <c r="AE51" s="100">
        <v>0</v>
      </c>
      <c r="AF51" s="100">
        <v>0</v>
      </c>
      <c r="AG51" s="82">
        <v>0</v>
      </c>
      <c r="AH51" s="51">
        <f t="shared" ref="AH51:AH57" si="61">D51+G51+M51+P51+S51+V51+AE51+J51+Y51+AB51</f>
        <v>381179</v>
      </c>
      <c r="AI51" s="49">
        <f>E51+H51+N51+Q51+T51+W51+AF51+K51</f>
        <v>251627</v>
      </c>
      <c r="AJ51" s="52">
        <f t="shared" si="60"/>
        <v>0.66012818124817996</v>
      </c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</row>
    <row r="52" spans="1:81" ht="14.25" customHeight="1" x14ac:dyDescent="0.2">
      <c r="B52" s="1"/>
      <c r="C52" s="53">
        <v>45323</v>
      </c>
      <c r="D52" s="99">
        <v>0</v>
      </c>
      <c r="E52" s="20">
        <v>0</v>
      </c>
      <c r="F52" s="50">
        <v>0</v>
      </c>
      <c r="G52" s="49">
        <v>7420</v>
      </c>
      <c r="H52" s="49">
        <v>2385</v>
      </c>
      <c r="I52" s="50">
        <f t="shared" si="54"/>
        <v>0.32142857142857145</v>
      </c>
      <c r="J52" s="100">
        <v>0</v>
      </c>
      <c r="K52" s="100">
        <v>0</v>
      </c>
      <c r="L52" s="82">
        <v>0</v>
      </c>
      <c r="M52" s="49">
        <v>34071</v>
      </c>
      <c r="N52" s="49">
        <v>25187</v>
      </c>
      <c r="O52" s="50">
        <f t="shared" si="55"/>
        <v>0.73925038889378059</v>
      </c>
      <c r="P52" s="49">
        <v>356415</v>
      </c>
      <c r="Q52" s="49">
        <v>264699</v>
      </c>
      <c r="R52" s="50">
        <f t="shared" si="56"/>
        <v>0.74267076301502466</v>
      </c>
      <c r="S52" s="100">
        <v>0</v>
      </c>
      <c r="T52" s="100">
        <v>0</v>
      </c>
      <c r="U52" s="82">
        <v>0</v>
      </c>
      <c r="V52" s="49">
        <v>7525</v>
      </c>
      <c r="W52" s="49">
        <v>3730</v>
      </c>
      <c r="X52" s="50">
        <f t="shared" si="57"/>
        <v>0.49568106312292359</v>
      </c>
      <c r="Y52" s="100">
        <v>0</v>
      </c>
      <c r="Z52" s="77">
        <v>0</v>
      </c>
      <c r="AA52" s="50"/>
      <c r="AB52" s="100">
        <v>0</v>
      </c>
      <c r="AC52" s="77">
        <v>0</v>
      </c>
      <c r="AD52" s="50">
        <v>0</v>
      </c>
      <c r="AE52" s="100">
        <v>0</v>
      </c>
      <c r="AF52" s="100">
        <v>0</v>
      </c>
      <c r="AG52" s="82">
        <v>0</v>
      </c>
      <c r="AH52" s="51">
        <f t="shared" si="61"/>
        <v>405431</v>
      </c>
      <c r="AI52" s="49">
        <f t="shared" ref="AI52:AI57" si="62">E52+H52+N52+Q52+T52+W52+AF52+K52+Z52+AC52</f>
        <v>296001</v>
      </c>
      <c r="AJ52" s="52">
        <f t="shared" si="60"/>
        <v>0.73008970700316456</v>
      </c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</row>
    <row r="53" spans="1:81" ht="14.25" customHeight="1" x14ac:dyDescent="0.2">
      <c r="B53" s="1"/>
      <c r="C53" s="53">
        <v>45352</v>
      </c>
      <c r="D53" s="99">
        <v>0</v>
      </c>
      <c r="E53" s="20">
        <v>0</v>
      </c>
      <c r="F53" s="50">
        <v>0</v>
      </c>
      <c r="G53" s="49">
        <v>7855</v>
      </c>
      <c r="H53" s="49">
        <v>2881</v>
      </c>
      <c r="I53" s="50">
        <f t="shared" si="54"/>
        <v>0.36677275620623806</v>
      </c>
      <c r="J53" s="100">
        <v>0</v>
      </c>
      <c r="K53" s="100">
        <v>0</v>
      </c>
      <c r="L53" s="82">
        <v>0</v>
      </c>
      <c r="M53" s="49">
        <v>36112</v>
      </c>
      <c r="N53" s="49">
        <v>22693</v>
      </c>
      <c r="O53" s="50">
        <f t="shared" si="55"/>
        <v>0.62840607000443061</v>
      </c>
      <c r="P53" s="49">
        <v>383031</v>
      </c>
      <c r="Q53" s="49">
        <v>284625</v>
      </c>
      <c r="R53" s="50">
        <f t="shared" si="56"/>
        <v>0.74308606875161543</v>
      </c>
      <c r="S53" s="100">
        <v>0</v>
      </c>
      <c r="T53" s="100">
        <v>0</v>
      </c>
      <c r="U53" s="82">
        <v>0</v>
      </c>
      <c r="V53" s="49">
        <v>7803</v>
      </c>
      <c r="W53" s="49">
        <v>3453</v>
      </c>
      <c r="X53" s="50">
        <f t="shared" si="57"/>
        <v>0.44252210688196847</v>
      </c>
      <c r="Y53" s="100">
        <v>0</v>
      </c>
      <c r="Z53" s="24">
        <v>0</v>
      </c>
      <c r="AA53" s="50"/>
      <c r="AB53" s="100">
        <v>0</v>
      </c>
      <c r="AC53" s="24">
        <v>0</v>
      </c>
      <c r="AD53" s="50">
        <v>0</v>
      </c>
      <c r="AE53" s="100">
        <v>0</v>
      </c>
      <c r="AF53" s="100">
        <v>0</v>
      </c>
      <c r="AG53" s="82">
        <v>0</v>
      </c>
      <c r="AH53" s="51">
        <f t="shared" si="61"/>
        <v>434801</v>
      </c>
      <c r="AI53" s="49">
        <f t="shared" si="62"/>
        <v>313652</v>
      </c>
      <c r="AJ53" s="52">
        <f t="shared" si="60"/>
        <v>0.72136908608765848</v>
      </c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</row>
    <row r="54" spans="1:81" ht="14.25" customHeight="1" x14ac:dyDescent="0.2">
      <c r="B54" s="1"/>
      <c r="C54" s="53">
        <v>45383</v>
      </c>
      <c r="D54" s="99">
        <v>0</v>
      </c>
      <c r="E54" s="20">
        <v>0</v>
      </c>
      <c r="F54" s="50">
        <v>0</v>
      </c>
      <c r="G54" s="49">
        <v>8135</v>
      </c>
      <c r="H54" s="49">
        <v>2982</v>
      </c>
      <c r="I54" s="50">
        <f t="shared" si="54"/>
        <v>0.36656422864167176</v>
      </c>
      <c r="J54" s="100">
        <v>0</v>
      </c>
      <c r="K54" s="100">
        <v>0</v>
      </c>
      <c r="L54" s="82">
        <v>0</v>
      </c>
      <c r="M54" s="49">
        <v>40574</v>
      </c>
      <c r="N54" s="49">
        <v>31015</v>
      </c>
      <c r="O54" s="50">
        <f t="shared" si="55"/>
        <v>0.76440577709863455</v>
      </c>
      <c r="P54" s="49">
        <v>410731</v>
      </c>
      <c r="Q54" s="49">
        <v>305699</v>
      </c>
      <c r="R54" s="50">
        <f>Q54/P54</f>
        <v>0.74428031972264086</v>
      </c>
      <c r="S54" s="100">
        <v>0</v>
      </c>
      <c r="T54" s="100">
        <v>0</v>
      </c>
      <c r="U54" s="82">
        <v>0</v>
      </c>
      <c r="V54" s="49">
        <v>8412</v>
      </c>
      <c r="W54" s="49">
        <v>3884</v>
      </c>
      <c r="X54" s="50">
        <f t="shared" si="57"/>
        <v>0.46172135045173562</v>
      </c>
      <c r="Y54" s="100">
        <v>0</v>
      </c>
      <c r="Z54" s="24">
        <v>0</v>
      </c>
      <c r="AA54" s="50"/>
      <c r="AB54" s="100">
        <v>0</v>
      </c>
      <c r="AC54" s="24">
        <v>0</v>
      </c>
      <c r="AD54" s="50">
        <v>0</v>
      </c>
      <c r="AE54" s="100">
        <v>0</v>
      </c>
      <c r="AF54" s="100">
        <v>0</v>
      </c>
      <c r="AG54" s="82">
        <v>0</v>
      </c>
      <c r="AH54" s="51">
        <f t="shared" si="61"/>
        <v>467852</v>
      </c>
      <c r="AI54" s="49">
        <f t="shared" si="62"/>
        <v>343580</v>
      </c>
      <c r="AJ54" s="52">
        <f t="shared" si="60"/>
        <v>0.73437753819583973</v>
      </c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</row>
    <row r="55" spans="1:81" ht="14.25" customHeight="1" x14ac:dyDescent="0.2">
      <c r="B55" s="1"/>
      <c r="C55" s="53">
        <v>45413</v>
      </c>
      <c r="D55" s="99">
        <v>0</v>
      </c>
      <c r="E55" s="20">
        <v>0</v>
      </c>
      <c r="F55" s="50">
        <v>0</v>
      </c>
      <c r="G55" s="49">
        <v>8385</v>
      </c>
      <c r="H55" s="49">
        <v>2834</v>
      </c>
      <c r="I55" s="50">
        <f t="shared" si="54"/>
        <v>0.33798449612403103</v>
      </c>
      <c r="J55" s="100">
        <v>0</v>
      </c>
      <c r="K55" s="100">
        <v>0</v>
      </c>
      <c r="L55" s="82">
        <v>0</v>
      </c>
      <c r="M55" s="49">
        <v>40439</v>
      </c>
      <c r="N55" s="49">
        <v>28064</v>
      </c>
      <c r="O55" s="50">
        <f t="shared" si="55"/>
        <v>0.69398353075001851</v>
      </c>
      <c r="P55" s="49">
        <v>427489</v>
      </c>
      <c r="Q55" s="49">
        <v>305907</v>
      </c>
      <c r="R55" s="50">
        <f>Q55/P55</f>
        <v>0.71559034267548405</v>
      </c>
      <c r="S55" s="100">
        <v>0</v>
      </c>
      <c r="T55" s="100">
        <v>0</v>
      </c>
      <c r="U55" s="82">
        <v>0</v>
      </c>
      <c r="V55" s="49">
        <v>8937</v>
      </c>
      <c r="W55" s="49">
        <v>4022</v>
      </c>
      <c r="X55" s="50">
        <f t="shared" si="57"/>
        <v>0.45003916303009961</v>
      </c>
      <c r="Y55" s="100">
        <v>0</v>
      </c>
      <c r="Z55" s="24">
        <v>0</v>
      </c>
      <c r="AA55" s="50"/>
      <c r="AB55" s="100">
        <v>0</v>
      </c>
      <c r="AC55" s="24">
        <v>0</v>
      </c>
      <c r="AD55" s="50">
        <v>0</v>
      </c>
      <c r="AE55" s="100">
        <v>0</v>
      </c>
      <c r="AF55" s="100">
        <v>0</v>
      </c>
      <c r="AG55" s="82">
        <v>0</v>
      </c>
      <c r="AH55" s="51">
        <f t="shared" si="61"/>
        <v>485250</v>
      </c>
      <c r="AI55" s="49">
        <f t="shared" si="62"/>
        <v>340827</v>
      </c>
      <c r="AJ55" s="117">
        <f t="shared" si="60"/>
        <v>0.70237403400309117</v>
      </c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</row>
    <row r="56" spans="1:81" ht="14.25" customHeight="1" x14ac:dyDescent="0.2">
      <c r="B56" s="1"/>
      <c r="C56" s="53">
        <v>45444</v>
      </c>
      <c r="D56" s="145">
        <v>0</v>
      </c>
      <c r="E56" s="146">
        <v>0</v>
      </c>
      <c r="F56" s="50">
        <v>0</v>
      </c>
      <c r="G56" s="147">
        <v>8605</v>
      </c>
      <c r="H56" s="147">
        <v>2826</v>
      </c>
      <c r="I56" s="50">
        <f t="shared" si="54"/>
        <v>0.32841371295758282</v>
      </c>
      <c r="J56" s="148">
        <v>0</v>
      </c>
      <c r="K56" s="148">
        <v>0</v>
      </c>
      <c r="L56" s="82">
        <v>0</v>
      </c>
      <c r="M56" s="147">
        <v>40063</v>
      </c>
      <c r="N56" s="147">
        <v>25062</v>
      </c>
      <c r="O56" s="50">
        <f t="shared" si="55"/>
        <v>0.62556473554152214</v>
      </c>
      <c r="P56" s="147">
        <v>429766</v>
      </c>
      <c r="Q56" s="147">
        <v>305345</v>
      </c>
      <c r="R56" s="50">
        <f>Q56/P56</f>
        <v>0.71049129060930827</v>
      </c>
      <c r="S56" s="148">
        <v>0</v>
      </c>
      <c r="T56" s="148">
        <v>0</v>
      </c>
      <c r="U56" s="82">
        <v>0</v>
      </c>
      <c r="V56" s="147">
        <v>8906</v>
      </c>
      <c r="W56" s="147">
        <v>3729</v>
      </c>
      <c r="X56" s="50">
        <f t="shared" si="57"/>
        <v>0.41870649000673704</v>
      </c>
      <c r="Y56" s="148">
        <v>0</v>
      </c>
      <c r="Z56" s="149">
        <v>0</v>
      </c>
      <c r="AA56" s="50"/>
      <c r="AB56" s="148">
        <v>0</v>
      </c>
      <c r="AC56" s="149">
        <v>0</v>
      </c>
      <c r="AD56" s="50">
        <v>0</v>
      </c>
      <c r="AE56" s="148">
        <v>0</v>
      </c>
      <c r="AF56" s="148">
        <v>0</v>
      </c>
      <c r="AG56" s="82">
        <v>0</v>
      </c>
      <c r="AH56" s="51">
        <f t="shared" si="61"/>
        <v>487340</v>
      </c>
      <c r="AI56" s="147">
        <f t="shared" si="62"/>
        <v>336962</v>
      </c>
      <c r="AJ56" s="52">
        <f t="shared" si="60"/>
        <v>0.69143103377518778</v>
      </c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</row>
    <row r="57" spans="1:81" ht="14.25" customHeight="1" x14ac:dyDescent="0.2">
      <c r="B57" s="1"/>
      <c r="C57" s="53">
        <v>45474</v>
      </c>
      <c r="D57" s="145">
        <v>0</v>
      </c>
      <c r="E57" s="146">
        <v>0</v>
      </c>
      <c r="F57" s="50">
        <v>0</v>
      </c>
      <c r="G57" s="147">
        <v>8692</v>
      </c>
      <c r="H57" s="147">
        <v>2634</v>
      </c>
      <c r="I57" s="50">
        <f t="shared" si="54"/>
        <v>0.30303727565577543</v>
      </c>
      <c r="J57" s="148">
        <v>0</v>
      </c>
      <c r="K57" s="148">
        <v>0</v>
      </c>
      <c r="L57" s="82">
        <v>0</v>
      </c>
      <c r="M57" s="147">
        <v>39874</v>
      </c>
      <c r="N57" s="147">
        <v>34008</v>
      </c>
      <c r="O57" s="50">
        <f t="shared" si="55"/>
        <v>0.85288659276721668</v>
      </c>
      <c r="P57" s="147">
        <v>427661</v>
      </c>
      <c r="Q57" s="147">
        <v>301644</v>
      </c>
      <c r="R57" s="50">
        <f>Q57/P57</f>
        <v>0.70533436530335947</v>
      </c>
      <c r="S57" s="148">
        <v>0</v>
      </c>
      <c r="T57" s="148">
        <v>0</v>
      </c>
      <c r="U57" s="82">
        <v>0</v>
      </c>
      <c r="V57" s="147">
        <v>9085</v>
      </c>
      <c r="W57" s="147">
        <v>3675</v>
      </c>
      <c r="X57" s="50">
        <f t="shared" si="57"/>
        <v>0.40451293340671435</v>
      </c>
      <c r="Y57" s="148">
        <v>0</v>
      </c>
      <c r="Z57" s="149">
        <v>0</v>
      </c>
      <c r="AA57" s="50"/>
      <c r="AB57" s="148">
        <v>0</v>
      </c>
      <c r="AC57" s="149">
        <v>0</v>
      </c>
      <c r="AD57" s="50">
        <v>0</v>
      </c>
      <c r="AE57" s="148">
        <v>0</v>
      </c>
      <c r="AF57" s="148">
        <v>0</v>
      </c>
      <c r="AG57" s="82">
        <v>0</v>
      </c>
      <c r="AH57" s="51">
        <f t="shared" si="61"/>
        <v>485312</v>
      </c>
      <c r="AI57" s="147">
        <f t="shared" si="62"/>
        <v>341961</v>
      </c>
      <c r="AJ57" s="52">
        <f t="shared" si="60"/>
        <v>0.70462094487669791</v>
      </c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</row>
    <row r="58" spans="1:81" ht="14.25" customHeight="1" thickBot="1" x14ac:dyDescent="0.25">
      <c r="B58" s="1"/>
      <c r="C58" s="55">
        <v>45505</v>
      </c>
      <c r="D58" s="115">
        <v>0</v>
      </c>
      <c r="E58" s="98">
        <v>0</v>
      </c>
      <c r="F58" s="57">
        <v>0</v>
      </c>
      <c r="G58" s="56">
        <v>8481</v>
      </c>
      <c r="H58" s="56">
        <v>2417</v>
      </c>
      <c r="I58" s="57">
        <f t="shared" si="54"/>
        <v>0.28498997759698147</v>
      </c>
      <c r="J58" s="132">
        <v>0</v>
      </c>
      <c r="K58" s="132">
        <v>0</v>
      </c>
      <c r="L58" s="81">
        <v>0</v>
      </c>
      <c r="M58" s="56">
        <v>34467</v>
      </c>
      <c r="N58" s="56">
        <v>26421</v>
      </c>
      <c r="O58" s="57">
        <f t="shared" si="55"/>
        <v>0.76655931760814688</v>
      </c>
      <c r="P58" s="56">
        <v>410450</v>
      </c>
      <c r="Q58" s="56">
        <v>280658</v>
      </c>
      <c r="R58" s="57">
        <f t="shared" ref="R58" si="63">Q58/P58</f>
        <v>0.68378121573882322</v>
      </c>
      <c r="S58" s="126">
        <v>0</v>
      </c>
      <c r="T58" s="126">
        <v>0</v>
      </c>
      <c r="U58" s="81">
        <v>0</v>
      </c>
      <c r="V58" s="56">
        <v>8723</v>
      </c>
      <c r="W58" s="56">
        <v>3371</v>
      </c>
      <c r="X58" s="57">
        <f t="shared" si="57"/>
        <v>0.38644961595781269</v>
      </c>
      <c r="Y58" s="126">
        <v>0</v>
      </c>
      <c r="Z58" s="144">
        <v>0</v>
      </c>
      <c r="AA58" s="57"/>
      <c r="AB58" s="126">
        <v>0</v>
      </c>
      <c r="AC58" s="144">
        <v>0</v>
      </c>
      <c r="AD58" s="57">
        <v>0</v>
      </c>
      <c r="AE58" s="126">
        <v>0</v>
      </c>
      <c r="AF58" s="126">
        <v>0</v>
      </c>
      <c r="AG58" s="81">
        <v>0</v>
      </c>
      <c r="AH58" s="58">
        <f t="shared" ref="AH58" si="64">D58+G58+M58+P58+S58+V58+AE58+J58+Y58+AB58</f>
        <v>462121</v>
      </c>
      <c r="AI58" s="59">
        <f t="shared" ref="AI58" si="65">E58+H58+N58+Q58+T58+W58+AF58+K58+Z58+AC58</f>
        <v>312867</v>
      </c>
      <c r="AJ58" s="60">
        <f t="shared" ref="AJ58" si="66">AI58/AH58</f>
        <v>0.67702398289625443</v>
      </c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</row>
    <row r="59" spans="1:81" ht="14.25" customHeight="1" thickBot="1" x14ac:dyDescent="0.25">
      <c r="B59" s="1"/>
      <c r="C59" s="55">
        <v>45536</v>
      </c>
      <c r="D59" s="115">
        <v>0</v>
      </c>
      <c r="E59" s="98">
        <v>0</v>
      </c>
      <c r="F59" s="57">
        <v>0</v>
      </c>
      <c r="G59" s="56">
        <v>8504</v>
      </c>
      <c r="H59" s="56">
        <v>2413</v>
      </c>
      <c r="I59" s="57">
        <f t="shared" ref="I59" si="67">H59/G59</f>
        <v>0.28374882408278457</v>
      </c>
      <c r="J59" s="132">
        <v>0</v>
      </c>
      <c r="K59" s="132">
        <v>0</v>
      </c>
      <c r="L59" s="81">
        <v>0</v>
      </c>
      <c r="M59" s="56">
        <v>33814</v>
      </c>
      <c r="N59" s="56">
        <v>26576</v>
      </c>
      <c r="O59" s="57">
        <f t="shared" ref="O59" si="68">N59/M59</f>
        <v>0.78594664931685099</v>
      </c>
      <c r="P59" s="56">
        <v>398804</v>
      </c>
      <c r="Q59" s="56">
        <v>268526</v>
      </c>
      <c r="R59" s="57">
        <f t="shared" ref="R59" si="69">Q59/P59</f>
        <v>0.67332825147190101</v>
      </c>
      <c r="S59" s="126">
        <v>0</v>
      </c>
      <c r="T59" s="126">
        <v>0</v>
      </c>
      <c r="U59" s="81">
        <v>0</v>
      </c>
      <c r="V59" s="56">
        <v>9424</v>
      </c>
      <c r="W59" s="56">
        <v>3933</v>
      </c>
      <c r="X59" s="57">
        <f t="shared" ref="X59" si="70">W59/V59</f>
        <v>0.41733870967741937</v>
      </c>
      <c r="Y59" s="126">
        <v>0</v>
      </c>
      <c r="Z59" s="144">
        <v>0</v>
      </c>
      <c r="AA59" s="57"/>
      <c r="AB59" s="126">
        <v>0</v>
      </c>
      <c r="AC59" s="144">
        <v>0</v>
      </c>
      <c r="AD59" s="57">
        <v>0</v>
      </c>
      <c r="AE59" s="126">
        <v>0</v>
      </c>
      <c r="AF59" s="126">
        <v>0</v>
      </c>
      <c r="AG59" s="81">
        <v>0</v>
      </c>
      <c r="AH59" s="58">
        <f t="shared" ref="AH59" si="71">D59+G59+M59+P59+S59+V59+AE59+J59+Y59+AB59</f>
        <v>450546</v>
      </c>
      <c r="AI59" s="59">
        <f t="shared" ref="AI59" si="72">E59+H59+N59+Q59+T59+W59+AF59+K59+Z59+AC59</f>
        <v>301448</v>
      </c>
      <c r="AJ59" s="60">
        <f t="shared" ref="AJ59" si="73">AI59/AH59</f>
        <v>0.66907263631238545</v>
      </c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</row>
    <row r="60" spans="1:81" x14ac:dyDescent="0.2">
      <c r="C60" s="19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</row>
    <row r="61" spans="1:81" x14ac:dyDescent="0.2">
      <c r="C61" s="19" t="s">
        <v>11</v>
      </c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</row>
    <row r="62" spans="1:81" s="108" customFormat="1" x14ac:dyDescent="0.2">
      <c r="A62" s="105"/>
      <c r="B62" s="106"/>
      <c r="C62" s="124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1:81" x14ac:dyDescent="0.2"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</row>
    <row r="64" spans="1:81" x14ac:dyDescent="0.2">
      <c r="A64" s="89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</row>
    <row r="65" spans="1:36" x14ac:dyDescent="0.2"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</row>
    <row r="67" spans="1:36" x14ac:dyDescent="0.2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</sheetData>
  <mergeCells count="66">
    <mergeCell ref="O3:O4"/>
    <mergeCell ref="L45:L46"/>
    <mergeCell ref="D2:F2"/>
    <mergeCell ref="G2:I2"/>
    <mergeCell ref="F3:F4"/>
    <mergeCell ref="I3:I4"/>
    <mergeCell ref="D23:F23"/>
    <mergeCell ref="J2:L2"/>
    <mergeCell ref="L3:L4"/>
    <mergeCell ref="M2:O2"/>
    <mergeCell ref="O45:O46"/>
    <mergeCell ref="D44:F44"/>
    <mergeCell ref="I45:I46"/>
    <mergeCell ref="F24:F25"/>
    <mergeCell ref="F45:F46"/>
    <mergeCell ref="G23:I23"/>
    <mergeCell ref="Y2:AA2"/>
    <mergeCell ref="P2:R2"/>
    <mergeCell ref="S2:U2"/>
    <mergeCell ref="AA3:AA4"/>
    <mergeCell ref="X3:X4"/>
    <mergeCell ref="R3:R4"/>
    <mergeCell ref="U3:U4"/>
    <mergeCell ref="P23:R23"/>
    <mergeCell ref="I24:I25"/>
    <mergeCell ref="G44:I44"/>
    <mergeCell ref="AH2:AJ2"/>
    <mergeCell ref="V2:X2"/>
    <mergeCell ref="AE2:AG2"/>
    <mergeCell ref="AH23:AJ23"/>
    <mergeCell ref="AE23:AG23"/>
    <mergeCell ref="V23:X23"/>
    <mergeCell ref="AJ3:AJ4"/>
    <mergeCell ref="Y23:AA23"/>
    <mergeCell ref="AB2:AD2"/>
    <mergeCell ref="AD3:AD4"/>
    <mergeCell ref="AB23:AD23"/>
    <mergeCell ref="S23:U23"/>
    <mergeCell ref="AG3:AG4"/>
    <mergeCell ref="M44:O44"/>
    <mergeCell ref="O24:O25"/>
    <mergeCell ref="M23:O23"/>
    <mergeCell ref="J23:L23"/>
    <mergeCell ref="L24:L25"/>
    <mergeCell ref="J44:L44"/>
    <mergeCell ref="R45:R46"/>
    <mergeCell ref="AD24:AD25"/>
    <mergeCell ref="AE44:AG44"/>
    <mergeCell ref="U45:U46"/>
    <mergeCell ref="S44:U44"/>
    <mergeCell ref="Y44:AA44"/>
    <mergeCell ref="AA45:AA46"/>
    <mergeCell ref="AD45:AD46"/>
    <mergeCell ref="U24:U25"/>
    <mergeCell ref="P44:R44"/>
    <mergeCell ref="R24:R25"/>
    <mergeCell ref="AJ24:AJ25"/>
    <mergeCell ref="AG45:AG46"/>
    <mergeCell ref="AJ45:AJ46"/>
    <mergeCell ref="AH44:AJ44"/>
    <mergeCell ref="V44:X44"/>
    <mergeCell ref="AG24:AG25"/>
    <mergeCell ref="X24:X25"/>
    <mergeCell ref="AB44:AD44"/>
    <mergeCell ref="AA24:AA25"/>
    <mergeCell ref="X45:X46"/>
  </mergeCell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8" scale="39" firstPageNumber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90" zoomScaleNormal="90" workbookViewId="0">
      <pane xSplit="2" ySplit="2" topLeftCell="C3" activePane="bottomRight" state="frozen"/>
      <selection pane="topRight"/>
      <selection pane="bottomLeft"/>
      <selection pane="bottomRight"/>
    </sheetView>
  </sheetViews>
  <sheetFormatPr baseColWidth="10" defaultColWidth="11.42578125" defaultRowHeight="12.75" x14ac:dyDescent="0.2"/>
  <cols>
    <col min="1" max="1" width="5.7109375" style="89" customWidth="1"/>
    <col min="2" max="2" width="37.28515625" style="89" customWidth="1"/>
    <col min="3" max="15" width="10.28515625" style="89" customWidth="1"/>
    <col min="16" max="16384" width="11.42578125" style="89"/>
  </cols>
  <sheetData>
    <row r="1" spans="1:15" s="79" customFormat="1" ht="27" customHeight="1" x14ac:dyDescent="0.25">
      <c r="B1" s="112" t="s">
        <v>39</v>
      </c>
      <c r="N1" s="29"/>
      <c r="O1" s="29" t="e">
        <v>#VALUE!</v>
      </c>
    </row>
    <row r="2" spans="1:15" x14ac:dyDescent="0.2">
      <c r="A2" s="1"/>
      <c r="B2" s="3" t="s">
        <v>0</v>
      </c>
      <c r="C2" s="4">
        <v>45170</v>
      </c>
      <c r="D2" s="4">
        <v>45200</v>
      </c>
      <c r="E2" s="4">
        <v>45231</v>
      </c>
      <c r="F2" s="4">
        <v>45261</v>
      </c>
      <c r="G2" s="4">
        <v>45292</v>
      </c>
      <c r="H2" s="4">
        <v>45323</v>
      </c>
      <c r="I2" s="4">
        <v>45352</v>
      </c>
      <c r="J2" s="4">
        <v>45383</v>
      </c>
      <c r="K2" s="4">
        <v>45413</v>
      </c>
      <c r="L2" s="4">
        <v>45444</v>
      </c>
      <c r="M2" s="4">
        <v>45474</v>
      </c>
      <c r="N2" s="5">
        <v>45505</v>
      </c>
      <c r="O2" s="5">
        <v>45536</v>
      </c>
    </row>
    <row r="3" spans="1:15" x14ac:dyDescent="0.2">
      <c r="A3" s="1"/>
      <c r="B3" s="7" t="s">
        <v>21</v>
      </c>
      <c r="C3" s="6">
        <v>858884</v>
      </c>
      <c r="D3" s="6">
        <v>865953</v>
      </c>
      <c r="E3" s="6">
        <v>896798</v>
      </c>
      <c r="F3" s="6">
        <v>918620</v>
      </c>
      <c r="G3" s="6">
        <v>882305</v>
      </c>
      <c r="H3" s="6">
        <v>882888</v>
      </c>
      <c r="I3" s="6">
        <v>912311</v>
      </c>
      <c r="J3" s="6">
        <v>939520</v>
      </c>
      <c r="K3" s="6">
        <v>968886</v>
      </c>
      <c r="L3" s="6">
        <v>964377</v>
      </c>
      <c r="M3" s="151">
        <v>953741</v>
      </c>
      <c r="N3" s="11">
        <v>980351</v>
      </c>
      <c r="O3" s="11">
        <v>899176</v>
      </c>
    </row>
    <row r="4" spans="1:15" x14ac:dyDescent="0.2">
      <c r="A4" s="1"/>
      <c r="B4" s="7" t="s">
        <v>2</v>
      </c>
      <c r="C4" s="6">
        <v>66969</v>
      </c>
      <c r="D4" s="6">
        <v>66806</v>
      </c>
      <c r="E4" s="6">
        <v>70441</v>
      </c>
      <c r="F4" s="6">
        <v>73589</v>
      </c>
      <c r="G4" s="6">
        <v>76502</v>
      </c>
      <c r="H4" s="6">
        <v>78760</v>
      </c>
      <c r="I4" s="6">
        <v>77467</v>
      </c>
      <c r="J4" s="6">
        <v>74578</v>
      </c>
      <c r="K4" s="6">
        <v>76622</v>
      </c>
      <c r="L4" s="6">
        <v>77809</v>
      </c>
      <c r="M4" s="151">
        <v>76820</v>
      </c>
      <c r="N4" s="11">
        <v>73517</v>
      </c>
      <c r="O4" s="11">
        <v>74292</v>
      </c>
    </row>
    <row r="5" spans="1:15" x14ac:dyDescent="0.2">
      <c r="A5" s="1"/>
      <c r="B5" s="7" t="s">
        <v>32</v>
      </c>
      <c r="C5" s="6">
        <v>72802</v>
      </c>
      <c r="D5" s="6">
        <v>71402</v>
      </c>
      <c r="E5" s="6">
        <v>74956</v>
      </c>
      <c r="F5" s="6">
        <v>75492</v>
      </c>
      <c r="G5" s="6">
        <v>79212</v>
      </c>
      <c r="H5" s="6">
        <v>79863</v>
      </c>
      <c r="I5" s="6">
        <v>80141</v>
      </c>
      <c r="J5" s="6">
        <v>76680</v>
      </c>
      <c r="K5" s="6">
        <v>79390</v>
      </c>
      <c r="L5" s="6">
        <v>81266</v>
      </c>
      <c r="M5" s="151">
        <v>77525</v>
      </c>
      <c r="N5" s="11">
        <v>79416</v>
      </c>
      <c r="O5" s="11">
        <v>81633</v>
      </c>
    </row>
    <row r="6" spans="1:15" x14ac:dyDescent="0.2">
      <c r="A6" s="1"/>
      <c r="B6" s="7" t="s">
        <v>7</v>
      </c>
      <c r="C6" s="6">
        <v>289417</v>
      </c>
      <c r="D6" s="6">
        <v>297447</v>
      </c>
      <c r="E6" s="6">
        <v>309073</v>
      </c>
      <c r="F6" s="6">
        <v>320167</v>
      </c>
      <c r="G6" s="6">
        <v>298506</v>
      </c>
      <c r="H6" s="6">
        <v>312147</v>
      </c>
      <c r="I6" s="6">
        <v>321040</v>
      </c>
      <c r="J6" s="6">
        <v>315457</v>
      </c>
      <c r="K6" s="6">
        <v>322554</v>
      </c>
      <c r="L6" s="6">
        <v>320069</v>
      </c>
      <c r="M6" s="151">
        <v>312957</v>
      </c>
      <c r="N6" s="11">
        <v>309435</v>
      </c>
      <c r="O6" s="11">
        <v>303121</v>
      </c>
    </row>
    <row r="7" spans="1:15" x14ac:dyDescent="0.2">
      <c r="A7" s="113"/>
      <c r="B7" s="7" t="s">
        <v>22</v>
      </c>
      <c r="C7" s="6">
        <v>291286</v>
      </c>
      <c r="D7" s="6">
        <v>143676</v>
      </c>
      <c r="E7" s="6">
        <v>149781</v>
      </c>
      <c r="F7" s="6">
        <v>154410</v>
      </c>
      <c r="G7" s="6">
        <v>157542</v>
      </c>
      <c r="H7" s="6">
        <v>154152</v>
      </c>
      <c r="I7" s="6">
        <v>155135</v>
      </c>
      <c r="J7" s="6">
        <v>154404</v>
      </c>
      <c r="K7" s="6">
        <v>156306</v>
      </c>
      <c r="L7" s="6">
        <v>155881</v>
      </c>
      <c r="M7" s="151">
        <v>146592</v>
      </c>
      <c r="N7" s="11">
        <v>155718</v>
      </c>
      <c r="O7" s="11">
        <v>152185</v>
      </c>
    </row>
    <row r="8" spans="1:15" x14ac:dyDescent="0.2">
      <c r="A8" s="113"/>
      <c r="B8" s="7" t="s">
        <v>3</v>
      </c>
      <c r="C8" s="6">
        <v>127752</v>
      </c>
      <c r="D8" s="6">
        <v>128700</v>
      </c>
      <c r="E8" s="6">
        <v>136112</v>
      </c>
      <c r="F8" s="6">
        <v>138089</v>
      </c>
      <c r="G8" s="6">
        <v>138569</v>
      </c>
      <c r="H8" s="6">
        <v>190130</v>
      </c>
      <c r="I8" s="6">
        <v>193666</v>
      </c>
      <c r="J8" s="6">
        <v>187609</v>
      </c>
      <c r="K8" s="6">
        <v>118548</v>
      </c>
      <c r="L8" s="6">
        <v>121002</v>
      </c>
      <c r="M8" s="151">
        <v>120041</v>
      </c>
      <c r="N8" s="11">
        <v>122063</v>
      </c>
      <c r="O8" s="11">
        <v>121039</v>
      </c>
    </row>
    <row r="9" spans="1:15" x14ac:dyDescent="0.2">
      <c r="A9" s="113"/>
      <c r="B9" s="7" t="s">
        <v>35</v>
      </c>
      <c r="C9" s="6"/>
      <c r="D9" s="6"/>
      <c r="E9" s="6"/>
      <c r="F9" s="6"/>
      <c r="G9" s="6">
        <v>32466</v>
      </c>
      <c r="H9" s="6">
        <v>33056</v>
      </c>
      <c r="I9" s="6">
        <v>33492</v>
      </c>
      <c r="J9" s="6">
        <v>33842</v>
      </c>
      <c r="K9" s="6">
        <v>32767</v>
      </c>
      <c r="L9" s="6">
        <v>32665</v>
      </c>
      <c r="M9" s="151">
        <v>32073</v>
      </c>
      <c r="N9" s="11">
        <v>32526</v>
      </c>
      <c r="O9" s="11">
        <v>33460</v>
      </c>
    </row>
    <row r="10" spans="1:15" x14ac:dyDescent="0.2">
      <c r="A10" s="113"/>
      <c r="B10" s="7" t="s">
        <v>34</v>
      </c>
      <c r="C10" s="6"/>
      <c r="D10" s="6"/>
      <c r="E10" s="6"/>
      <c r="F10" s="6"/>
      <c r="G10" s="6">
        <v>66445</v>
      </c>
      <c r="H10" s="6">
        <v>69158</v>
      </c>
      <c r="I10" s="6">
        <v>71365</v>
      </c>
      <c r="J10" s="6">
        <v>68343</v>
      </c>
      <c r="K10" s="6">
        <v>67524</v>
      </c>
      <c r="L10" s="6">
        <v>67183</v>
      </c>
      <c r="M10" s="151">
        <v>63889</v>
      </c>
      <c r="N10" s="11">
        <v>66208</v>
      </c>
      <c r="O10" s="11">
        <v>67103</v>
      </c>
    </row>
    <row r="11" spans="1:15" x14ac:dyDescent="0.2">
      <c r="A11" s="1"/>
      <c r="B11" s="8" t="s">
        <v>16</v>
      </c>
      <c r="C11" s="9">
        <f t="shared" ref="C11:G11" si="0">SUM(C3:C8)</f>
        <v>1707110</v>
      </c>
      <c r="D11" s="9">
        <f t="shared" si="0"/>
        <v>1573984</v>
      </c>
      <c r="E11" s="9">
        <f t="shared" si="0"/>
        <v>1637161</v>
      </c>
      <c r="F11" s="9">
        <f t="shared" si="0"/>
        <v>1680367</v>
      </c>
      <c r="G11" s="9">
        <f t="shared" si="0"/>
        <v>1632636</v>
      </c>
      <c r="H11" s="9">
        <f t="shared" ref="H11:M11" si="1">SUM(H3:H10)</f>
        <v>1800154</v>
      </c>
      <c r="I11" s="9">
        <f t="shared" si="1"/>
        <v>1844617</v>
      </c>
      <c r="J11" s="9">
        <f t="shared" si="1"/>
        <v>1850433</v>
      </c>
      <c r="K11" s="9">
        <f t="shared" si="1"/>
        <v>1822597</v>
      </c>
      <c r="L11" s="9">
        <f t="shared" si="1"/>
        <v>1820252</v>
      </c>
      <c r="M11" s="9">
        <f t="shared" si="1"/>
        <v>1783638</v>
      </c>
      <c r="N11" s="10">
        <f t="shared" ref="N11:O11" si="2">SUM(N3:N10)</f>
        <v>1819234</v>
      </c>
      <c r="O11" s="10">
        <f t="shared" si="2"/>
        <v>1732009</v>
      </c>
    </row>
    <row r="12" spans="1:15" x14ac:dyDescent="0.2">
      <c r="A12" s="1"/>
      <c r="B12" s="41" t="s">
        <v>15</v>
      </c>
      <c r="C12" s="42">
        <v>1428122</v>
      </c>
      <c r="D12" s="42">
        <v>1295165</v>
      </c>
      <c r="E12" s="42">
        <v>1336368</v>
      </c>
      <c r="F12" s="42">
        <v>1373819</v>
      </c>
      <c r="G12" s="42">
        <v>1372999</v>
      </c>
      <c r="H12" s="42">
        <v>1358233</v>
      </c>
      <c r="I12" s="42">
        <v>1346780</v>
      </c>
      <c r="J12" s="42">
        <v>1336839</v>
      </c>
      <c r="K12" s="42">
        <v>1297416</v>
      </c>
      <c r="L12" s="42">
        <v>1299187</v>
      </c>
      <c r="M12" s="42">
        <v>1179681</v>
      </c>
      <c r="N12" s="43">
        <v>1207593</v>
      </c>
      <c r="O12" s="43">
        <v>1135264</v>
      </c>
    </row>
    <row r="13" spans="1:15" s="40" customFormat="1" ht="12.75" customHeight="1" x14ac:dyDescent="0.2">
      <c r="A13" s="1"/>
      <c r="B13" s="66" t="s">
        <v>29</v>
      </c>
      <c r="C13" s="67">
        <v>2665</v>
      </c>
      <c r="D13" s="67">
        <v>2679</v>
      </c>
      <c r="E13" s="67">
        <v>2921</v>
      </c>
      <c r="F13" s="67">
        <v>3266</v>
      </c>
      <c r="G13" s="67">
        <v>2969</v>
      </c>
      <c r="H13" s="67">
        <v>2419</v>
      </c>
      <c r="I13" s="67">
        <v>2640</v>
      </c>
      <c r="J13" s="67">
        <v>2596</v>
      </c>
      <c r="K13" s="67">
        <v>2481</v>
      </c>
      <c r="L13" s="67">
        <v>2293</v>
      </c>
      <c r="M13" s="153">
        <v>2382</v>
      </c>
      <c r="N13" s="68">
        <v>2636</v>
      </c>
      <c r="O13" s="68">
        <v>2533</v>
      </c>
    </row>
    <row r="14" spans="1:15" s="40" customFormat="1" ht="12.75" customHeight="1" x14ac:dyDescent="0.2">
      <c r="A14" s="1"/>
      <c r="B14" s="134" t="s">
        <v>30</v>
      </c>
      <c r="C14" s="135">
        <v>2131</v>
      </c>
      <c r="D14" s="135">
        <v>2115</v>
      </c>
      <c r="E14" s="135">
        <v>2433</v>
      </c>
      <c r="F14" s="135">
        <v>2542</v>
      </c>
      <c r="G14" s="135">
        <v>2472</v>
      </c>
      <c r="H14" s="135">
        <v>2619</v>
      </c>
      <c r="I14" s="135">
        <v>2610</v>
      </c>
      <c r="J14" s="135">
        <v>2525</v>
      </c>
      <c r="K14" s="135">
        <v>2529</v>
      </c>
      <c r="L14" s="135">
        <v>2563</v>
      </c>
      <c r="M14" s="135">
        <v>2564</v>
      </c>
      <c r="N14" s="136">
        <v>2381</v>
      </c>
      <c r="O14" s="136">
        <v>2381</v>
      </c>
    </row>
    <row r="16" spans="1:15" x14ac:dyDescent="0.2">
      <c r="B16" s="89" t="s">
        <v>23</v>
      </c>
    </row>
    <row r="17" spans="1:16" x14ac:dyDescent="0.2">
      <c r="B17" s="89" t="s">
        <v>24</v>
      </c>
    </row>
    <row r="19" spans="1:16" ht="18" x14ac:dyDescent="0.25">
      <c r="B19" s="114" t="s">
        <v>40</v>
      </c>
    </row>
    <row r="20" spans="1:16" x14ac:dyDescent="0.2">
      <c r="B20" s="3" t="s">
        <v>0</v>
      </c>
      <c r="C20" s="4">
        <v>45170</v>
      </c>
      <c r="D20" s="4">
        <v>45200</v>
      </c>
      <c r="E20" s="4">
        <v>45231</v>
      </c>
      <c r="F20" s="4">
        <v>45261</v>
      </c>
      <c r="G20" s="4">
        <v>45292</v>
      </c>
      <c r="H20" s="4">
        <v>45323</v>
      </c>
      <c r="I20" s="4">
        <v>45352</v>
      </c>
      <c r="J20" s="4">
        <v>45383</v>
      </c>
      <c r="K20" s="4">
        <v>45413</v>
      </c>
      <c r="L20" s="4">
        <v>45444</v>
      </c>
      <c r="M20" s="4">
        <v>45474</v>
      </c>
      <c r="N20" s="5">
        <v>45505</v>
      </c>
      <c r="O20" s="5">
        <v>45536</v>
      </c>
    </row>
    <row r="21" spans="1:16" x14ac:dyDescent="0.2">
      <c r="B21" s="7" t="s">
        <v>21</v>
      </c>
      <c r="C21" s="6">
        <v>547770</v>
      </c>
      <c r="D21" s="6">
        <v>522122</v>
      </c>
      <c r="E21" s="6">
        <v>535207</v>
      </c>
      <c r="F21" s="6">
        <v>561373</v>
      </c>
      <c r="G21" s="6">
        <v>547445</v>
      </c>
      <c r="H21" s="6">
        <v>526925</v>
      </c>
      <c r="I21" s="6">
        <v>529774</v>
      </c>
      <c r="J21" s="6">
        <v>529268</v>
      </c>
      <c r="K21" s="6">
        <v>542019</v>
      </c>
      <c r="L21" s="6">
        <v>535206</v>
      </c>
      <c r="M21" s="151">
        <v>526787</v>
      </c>
      <c r="N21" s="11">
        <v>570642</v>
      </c>
      <c r="O21" s="11">
        <v>500791</v>
      </c>
      <c r="P21" s="154"/>
    </row>
    <row r="22" spans="1:16" x14ac:dyDescent="0.2">
      <c r="B22" s="7" t="s">
        <v>2</v>
      </c>
      <c r="C22" s="6">
        <v>61197</v>
      </c>
      <c r="D22" s="6">
        <v>60187</v>
      </c>
      <c r="E22" s="6">
        <v>63684</v>
      </c>
      <c r="F22" s="6">
        <v>66189</v>
      </c>
      <c r="G22" s="6">
        <v>68899</v>
      </c>
      <c r="H22" s="6">
        <v>71340</v>
      </c>
      <c r="I22" s="6">
        <v>69612</v>
      </c>
      <c r="J22" s="6">
        <v>66443</v>
      </c>
      <c r="K22" s="6">
        <v>68237</v>
      </c>
      <c r="L22" s="6">
        <v>69204</v>
      </c>
      <c r="M22" s="151">
        <v>68128</v>
      </c>
      <c r="N22" s="11">
        <v>65036</v>
      </c>
      <c r="O22" s="11">
        <v>65788</v>
      </c>
      <c r="P22" s="154"/>
    </row>
    <row r="23" spans="1:16" x14ac:dyDescent="0.2">
      <c r="B23" s="7" t="s">
        <v>32</v>
      </c>
      <c r="C23" s="6">
        <v>72802</v>
      </c>
      <c r="D23" s="6">
        <v>71402</v>
      </c>
      <c r="E23" s="6">
        <v>74956</v>
      </c>
      <c r="F23" s="6">
        <v>75492</v>
      </c>
      <c r="G23" s="6">
        <v>79212</v>
      </c>
      <c r="H23" s="6">
        <v>79863</v>
      </c>
      <c r="I23" s="6">
        <v>80141</v>
      </c>
      <c r="J23" s="6">
        <v>76680</v>
      </c>
      <c r="K23" s="6">
        <v>79390</v>
      </c>
      <c r="L23" s="6">
        <v>81266</v>
      </c>
      <c r="M23" s="151">
        <v>77525</v>
      </c>
      <c r="N23" s="11">
        <v>79416</v>
      </c>
      <c r="O23" s="11">
        <v>81633</v>
      </c>
      <c r="P23" s="154"/>
    </row>
    <row r="24" spans="1:16" x14ac:dyDescent="0.2">
      <c r="B24" s="7" t="s">
        <v>7</v>
      </c>
      <c r="C24" s="6">
        <v>263012</v>
      </c>
      <c r="D24" s="6">
        <v>265106</v>
      </c>
      <c r="E24" s="6">
        <v>271469</v>
      </c>
      <c r="F24" s="6">
        <v>282841</v>
      </c>
      <c r="G24" s="6">
        <v>268955</v>
      </c>
      <c r="H24" s="6">
        <v>278076</v>
      </c>
      <c r="I24" s="6">
        <v>284928</v>
      </c>
      <c r="J24" s="6">
        <v>274883</v>
      </c>
      <c r="K24" s="6">
        <v>282115</v>
      </c>
      <c r="L24" s="6">
        <v>280006</v>
      </c>
      <c r="M24" s="151">
        <v>273083</v>
      </c>
      <c r="N24" s="11">
        <v>274968</v>
      </c>
      <c r="O24" s="11">
        <v>269307</v>
      </c>
      <c r="P24" s="154"/>
    </row>
    <row r="25" spans="1:16" x14ac:dyDescent="0.2">
      <c r="B25" s="7" t="s">
        <v>22</v>
      </c>
      <c r="C25" s="6">
        <v>291286</v>
      </c>
      <c r="D25" s="6">
        <v>143676</v>
      </c>
      <c r="E25" s="6">
        <v>149781</v>
      </c>
      <c r="F25" s="6">
        <v>154410</v>
      </c>
      <c r="G25" s="6">
        <v>157542</v>
      </c>
      <c r="H25" s="6">
        <v>154152</v>
      </c>
      <c r="I25" s="6">
        <v>155135</v>
      </c>
      <c r="J25" s="6">
        <v>154404</v>
      </c>
      <c r="K25" s="6">
        <v>156306</v>
      </c>
      <c r="L25" s="6">
        <v>155881</v>
      </c>
      <c r="M25" s="151">
        <v>146592</v>
      </c>
      <c r="N25" s="11">
        <v>155718</v>
      </c>
      <c r="O25" s="11">
        <v>152185</v>
      </c>
      <c r="P25" s="154"/>
    </row>
    <row r="26" spans="1:16" x14ac:dyDescent="0.2">
      <c r="B26" s="7" t="s">
        <v>3</v>
      </c>
      <c r="C26" s="6">
        <v>120576</v>
      </c>
      <c r="D26" s="6">
        <v>120524</v>
      </c>
      <c r="E26" s="6">
        <v>127605</v>
      </c>
      <c r="F26" s="6">
        <v>129846</v>
      </c>
      <c r="G26" s="6">
        <v>131048</v>
      </c>
      <c r="H26" s="6">
        <v>182564</v>
      </c>
      <c r="I26" s="6">
        <v>185863</v>
      </c>
      <c r="J26" s="6">
        <v>179197</v>
      </c>
      <c r="K26" s="6">
        <v>109611</v>
      </c>
      <c r="L26" s="6">
        <v>112096</v>
      </c>
      <c r="M26" s="151">
        <v>110956</v>
      </c>
      <c r="N26" s="11">
        <v>113340</v>
      </c>
      <c r="O26" s="11">
        <v>111615</v>
      </c>
      <c r="P26" s="154"/>
    </row>
    <row r="27" spans="1:16" x14ac:dyDescent="0.2">
      <c r="B27" s="7" t="s">
        <v>35</v>
      </c>
      <c r="C27" s="6"/>
      <c r="D27" s="6"/>
      <c r="E27" s="6"/>
      <c r="F27" s="6"/>
      <c r="G27" s="6">
        <v>32466</v>
      </c>
      <c r="H27" s="6">
        <v>33056</v>
      </c>
      <c r="I27" s="6">
        <v>33492</v>
      </c>
      <c r="J27" s="6">
        <v>33842</v>
      </c>
      <c r="K27" s="6">
        <v>32767</v>
      </c>
      <c r="L27" s="6">
        <v>32665</v>
      </c>
      <c r="M27" s="151">
        <v>32073</v>
      </c>
      <c r="N27" s="11">
        <v>32526</v>
      </c>
      <c r="O27" s="11">
        <v>33460</v>
      </c>
      <c r="P27" s="154"/>
    </row>
    <row r="28" spans="1:16" x14ac:dyDescent="0.2">
      <c r="B28" s="7" t="s">
        <v>34</v>
      </c>
      <c r="C28" s="6"/>
      <c r="D28" s="6"/>
      <c r="E28" s="6"/>
      <c r="F28" s="6"/>
      <c r="G28" s="6">
        <v>66445</v>
      </c>
      <c r="H28" s="6">
        <v>69158</v>
      </c>
      <c r="I28" s="6">
        <v>71365</v>
      </c>
      <c r="J28" s="6">
        <v>68343</v>
      </c>
      <c r="K28" s="6">
        <v>67524</v>
      </c>
      <c r="L28" s="6">
        <v>67183</v>
      </c>
      <c r="M28" s="151">
        <v>63889</v>
      </c>
      <c r="N28" s="11">
        <v>66208</v>
      </c>
      <c r="O28" s="11">
        <v>67103</v>
      </c>
      <c r="P28" s="154"/>
    </row>
    <row r="29" spans="1:16" x14ac:dyDescent="0.2">
      <c r="B29" s="8" t="s">
        <v>16</v>
      </c>
      <c r="C29" s="9">
        <f t="shared" ref="C29:G29" si="3">SUM(C21:C26)</f>
        <v>1356643</v>
      </c>
      <c r="D29" s="9">
        <f t="shared" si="3"/>
        <v>1183017</v>
      </c>
      <c r="E29" s="9">
        <f t="shared" si="3"/>
        <v>1222702</v>
      </c>
      <c r="F29" s="9">
        <f t="shared" si="3"/>
        <v>1270151</v>
      </c>
      <c r="G29" s="9">
        <f t="shared" si="3"/>
        <v>1253101</v>
      </c>
      <c r="H29" s="9">
        <f t="shared" ref="H29:M29" si="4">SUM(H21:H28)</f>
        <v>1395134</v>
      </c>
      <c r="I29" s="9">
        <f t="shared" si="4"/>
        <v>1410310</v>
      </c>
      <c r="J29" s="9">
        <f t="shared" si="4"/>
        <v>1383060</v>
      </c>
      <c r="K29" s="9">
        <f t="shared" si="4"/>
        <v>1337969</v>
      </c>
      <c r="L29" s="9">
        <f t="shared" si="4"/>
        <v>1333507</v>
      </c>
      <c r="M29" s="9">
        <f t="shared" si="4"/>
        <v>1299033</v>
      </c>
      <c r="N29" s="10">
        <f t="shared" ref="N29:O29" si="5">SUM(N21:N28)</f>
        <v>1357854</v>
      </c>
      <c r="O29" s="10">
        <f t="shared" si="5"/>
        <v>1281882</v>
      </c>
      <c r="P29" s="154"/>
    </row>
    <row r="30" spans="1:16" x14ac:dyDescent="0.2">
      <c r="B30" s="41" t="s">
        <v>15</v>
      </c>
      <c r="C30" s="42">
        <v>1080484</v>
      </c>
      <c r="D30" s="42">
        <v>907526</v>
      </c>
      <c r="E30" s="42">
        <v>926041</v>
      </c>
      <c r="F30" s="42">
        <v>967118</v>
      </c>
      <c r="G30" s="42">
        <v>995526</v>
      </c>
      <c r="H30" s="42">
        <v>962040</v>
      </c>
      <c r="I30" s="42">
        <v>924925</v>
      </c>
      <c r="J30" s="42">
        <v>883968</v>
      </c>
      <c r="K30" s="42">
        <v>827032</v>
      </c>
      <c r="L30" s="42">
        <v>825775</v>
      </c>
      <c r="M30" s="42">
        <v>709041</v>
      </c>
      <c r="N30" s="43">
        <v>758340</v>
      </c>
      <c r="O30" s="43">
        <v>697172</v>
      </c>
      <c r="P30" s="154"/>
    </row>
    <row r="31" spans="1:16" s="40" customFormat="1" ht="12.75" customHeight="1" x14ac:dyDescent="0.2">
      <c r="A31" s="1"/>
      <c r="B31" s="66" t="s">
        <v>29</v>
      </c>
      <c r="C31" s="67">
        <v>2665</v>
      </c>
      <c r="D31" s="67">
        <v>2679</v>
      </c>
      <c r="E31" s="67">
        <v>2921</v>
      </c>
      <c r="F31" s="67">
        <v>3266</v>
      </c>
      <c r="G31" s="67">
        <v>2969</v>
      </c>
      <c r="H31" s="67">
        <v>2419</v>
      </c>
      <c r="I31" s="67">
        <v>2640</v>
      </c>
      <c r="J31" s="67">
        <v>2596</v>
      </c>
      <c r="K31" s="67">
        <v>2481</v>
      </c>
      <c r="L31" s="67">
        <v>2293</v>
      </c>
      <c r="M31" s="153">
        <v>2382</v>
      </c>
      <c r="N31" s="68">
        <v>2636</v>
      </c>
      <c r="O31" s="68">
        <v>2533</v>
      </c>
      <c r="P31" s="154"/>
    </row>
    <row r="32" spans="1:16" s="40" customFormat="1" ht="12.75" customHeight="1" x14ac:dyDescent="0.2">
      <c r="A32" s="1"/>
      <c r="B32" s="134" t="s">
        <v>30</v>
      </c>
      <c r="C32" s="135">
        <v>2131</v>
      </c>
      <c r="D32" s="135">
        <v>2115</v>
      </c>
      <c r="E32" s="135">
        <v>2433</v>
      </c>
      <c r="F32" s="135">
        <v>2542</v>
      </c>
      <c r="G32" s="135">
        <v>2472</v>
      </c>
      <c r="H32" s="135">
        <v>2619</v>
      </c>
      <c r="I32" s="135">
        <v>2610</v>
      </c>
      <c r="J32" s="135">
        <v>2525</v>
      </c>
      <c r="K32" s="135">
        <v>2529</v>
      </c>
      <c r="L32" s="135">
        <v>2563</v>
      </c>
      <c r="M32" s="135">
        <v>2564</v>
      </c>
      <c r="N32" s="136">
        <v>2381</v>
      </c>
      <c r="O32" s="136">
        <v>2381</v>
      </c>
      <c r="P32" s="154"/>
    </row>
    <row r="34" spans="2:15" x14ac:dyDescent="0.2">
      <c r="B34" s="89" t="s">
        <v>25</v>
      </c>
    </row>
    <row r="35" spans="2:15" x14ac:dyDescent="0.2">
      <c r="B35" s="89" t="s">
        <v>26</v>
      </c>
    </row>
    <row r="37" spans="2:15" ht="18" x14ac:dyDescent="0.25">
      <c r="B37" s="114" t="s">
        <v>41</v>
      </c>
    </row>
    <row r="38" spans="2:15" x14ac:dyDescent="0.2">
      <c r="B38" s="3" t="s">
        <v>0</v>
      </c>
      <c r="C38" s="4">
        <v>45170</v>
      </c>
      <c r="D38" s="4">
        <v>45200</v>
      </c>
      <c r="E38" s="4">
        <v>45231</v>
      </c>
      <c r="F38" s="4">
        <v>45261</v>
      </c>
      <c r="G38" s="4">
        <v>45292</v>
      </c>
      <c r="H38" s="4">
        <v>45323</v>
      </c>
      <c r="I38" s="4">
        <v>45352</v>
      </c>
      <c r="J38" s="4">
        <v>45383</v>
      </c>
      <c r="K38" s="4">
        <v>45413</v>
      </c>
      <c r="L38" s="4">
        <v>45444</v>
      </c>
      <c r="M38" s="4">
        <v>45474</v>
      </c>
      <c r="N38" s="5">
        <v>45505</v>
      </c>
      <c r="O38" s="5">
        <v>45536</v>
      </c>
    </row>
    <row r="39" spans="2:15" x14ac:dyDescent="0.2">
      <c r="B39" s="7" t="s">
        <v>21</v>
      </c>
      <c r="C39" s="6">
        <v>311114</v>
      </c>
      <c r="D39" s="6">
        <v>343831</v>
      </c>
      <c r="E39" s="6">
        <v>361591</v>
      </c>
      <c r="F39" s="6">
        <v>357247</v>
      </c>
      <c r="G39" s="6">
        <v>334860</v>
      </c>
      <c r="H39" s="6">
        <v>355963</v>
      </c>
      <c r="I39" s="6">
        <v>382537</v>
      </c>
      <c r="J39" s="6">
        <v>410252</v>
      </c>
      <c r="K39" s="6">
        <v>426867</v>
      </c>
      <c r="L39" s="6">
        <v>429171</v>
      </c>
      <c r="M39" s="151">
        <v>426954</v>
      </c>
      <c r="N39" s="11">
        <v>409709</v>
      </c>
      <c r="O39" s="11">
        <v>398385</v>
      </c>
    </row>
    <row r="40" spans="2:15" x14ac:dyDescent="0.2">
      <c r="B40" s="7" t="s">
        <v>2</v>
      </c>
      <c r="C40" s="6">
        <v>5772</v>
      </c>
      <c r="D40" s="6">
        <v>6619</v>
      </c>
      <c r="E40" s="6">
        <v>6757</v>
      </c>
      <c r="F40" s="6">
        <v>7400</v>
      </c>
      <c r="G40" s="6">
        <v>7603</v>
      </c>
      <c r="H40" s="6">
        <v>7420</v>
      </c>
      <c r="I40" s="6">
        <v>7855</v>
      </c>
      <c r="J40" s="6">
        <v>8135</v>
      </c>
      <c r="K40" s="6">
        <v>8385</v>
      </c>
      <c r="L40" s="6">
        <v>8605</v>
      </c>
      <c r="M40" s="151">
        <v>8692</v>
      </c>
      <c r="N40" s="11">
        <v>8481</v>
      </c>
      <c r="O40" s="11">
        <v>8504</v>
      </c>
    </row>
    <row r="41" spans="2:15" x14ac:dyDescent="0.2">
      <c r="B41" s="7" t="s">
        <v>32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151">
        <v>0</v>
      </c>
      <c r="N41" s="11">
        <v>0</v>
      </c>
      <c r="O41" s="11">
        <v>0</v>
      </c>
    </row>
    <row r="42" spans="2:15" x14ac:dyDescent="0.2">
      <c r="B42" s="7" t="s">
        <v>7</v>
      </c>
      <c r="C42" s="6">
        <v>26405</v>
      </c>
      <c r="D42" s="6">
        <v>32341</v>
      </c>
      <c r="E42" s="6">
        <v>37604</v>
      </c>
      <c r="F42" s="6">
        <v>37326</v>
      </c>
      <c r="G42" s="6">
        <v>29551</v>
      </c>
      <c r="H42" s="6">
        <v>34071</v>
      </c>
      <c r="I42" s="6">
        <v>36112</v>
      </c>
      <c r="J42" s="6">
        <v>40574</v>
      </c>
      <c r="K42" s="6">
        <v>40439</v>
      </c>
      <c r="L42" s="6">
        <v>40063</v>
      </c>
      <c r="M42" s="151">
        <v>39874</v>
      </c>
      <c r="N42" s="11">
        <v>34467</v>
      </c>
      <c r="O42" s="11">
        <v>33814</v>
      </c>
    </row>
    <row r="43" spans="2:15" x14ac:dyDescent="0.2">
      <c r="B43" s="7" t="s">
        <v>22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151">
        <v>0</v>
      </c>
      <c r="N43" s="11">
        <v>0</v>
      </c>
      <c r="O43" s="11">
        <v>0</v>
      </c>
    </row>
    <row r="44" spans="2:15" x14ac:dyDescent="0.2">
      <c r="B44" s="7" t="s">
        <v>3</v>
      </c>
      <c r="C44" s="6">
        <v>7176</v>
      </c>
      <c r="D44" s="6">
        <v>8176</v>
      </c>
      <c r="E44" s="6">
        <v>8507</v>
      </c>
      <c r="F44" s="6">
        <v>8243</v>
      </c>
      <c r="G44" s="6">
        <v>7521</v>
      </c>
      <c r="H44" s="6">
        <v>7566</v>
      </c>
      <c r="I44" s="6">
        <v>7803</v>
      </c>
      <c r="J44" s="6">
        <v>8412</v>
      </c>
      <c r="K44" s="6">
        <v>8937</v>
      </c>
      <c r="L44" s="6">
        <v>8906</v>
      </c>
      <c r="M44" s="151">
        <v>9085</v>
      </c>
      <c r="N44" s="11">
        <v>8723</v>
      </c>
      <c r="O44" s="11">
        <v>9424</v>
      </c>
    </row>
    <row r="45" spans="2:15" x14ac:dyDescent="0.2">
      <c r="B45" s="7" t="s">
        <v>35</v>
      </c>
      <c r="C45" s="6"/>
      <c r="D45" s="6"/>
      <c r="E45" s="6"/>
      <c r="F45" s="6"/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151">
        <v>0</v>
      </c>
      <c r="N45" s="11">
        <v>0</v>
      </c>
      <c r="O45" s="11">
        <v>0</v>
      </c>
    </row>
    <row r="46" spans="2:15" x14ac:dyDescent="0.2">
      <c r="B46" s="7" t="s">
        <v>34</v>
      </c>
      <c r="C46" s="6"/>
      <c r="D46" s="6"/>
      <c r="E46" s="6"/>
      <c r="F46" s="6"/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151">
        <v>0</v>
      </c>
      <c r="N46" s="11">
        <v>0</v>
      </c>
      <c r="O46" s="11">
        <v>0</v>
      </c>
    </row>
    <row r="47" spans="2:15" x14ac:dyDescent="0.2">
      <c r="B47" s="8" t="s">
        <v>16</v>
      </c>
      <c r="C47" s="9">
        <f t="shared" ref="C47:M47" si="6">SUM(C39:C44)</f>
        <v>350467</v>
      </c>
      <c r="D47" s="9">
        <f t="shared" si="6"/>
        <v>390967</v>
      </c>
      <c r="E47" s="9">
        <f t="shared" si="6"/>
        <v>414459</v>
      </c>
      <c r="F47" s="9">
        <f t="shared" si="6"/>
        <v>410216</v>
      </c>
      <c r="G47" s="9">
        <f t="shared" si="6"/>
        <v>379535</v>
      </c>
      <c r="H47" s="9">
        <f t="shared" si="6"/>
        <v>405020</v>
      </c>
      <c r="I47" s="9">
        <f t="shared" si="6"/>
        <v>434307</v>
      </c>
      <c r="J47" s="9">
        <f t="shared" si="6"/>
        <v>467373</v>
      </c>
      <c r="K47" s="9">
        <f t="shared" si="6"/>
        <v>484628</v>
      </c>
      <c r="L47" s="9">
        <f t="shared" si="6"/>
        <v>486745</v>
      </c>
      <c r="M47" s="9">
        <f t="shared" si="6"/>
        <v>484605</v>
      </c>
      <c r="N47" s="10">
        <f t="shared" ref="N47:O47" si="7">SUM(N39:N44)</f>
        <v>461380</v>
      </c>
      <c r="O47" s="10">
        <f t="shared" si="7"/>
        <v>450127</v>
      </c>
    </row>
    <row r="48" spans="2:15" x14ac:dyDescent="0.2">
      <c r="B48" s="41" t="s">
        <v>15</v>
      </c>
      <c r="C48" s="42">
        <v>347638</v>
      </c>
      <c r="D48" s="42">
        <v>387639</v>
      </c>
      <c r="E48" s="42">
        <v>410327</v>
      </c>
      <c r="F48" s="42">
        <v>406701</v>
      </c>
      <c r="G48" s="42">
        <v>377473</v>
      </c>
      <c r="H48" s="42">
        <v>396193</v>
      </c>
      <c r="I48" s="42">
        <v>421855</v>
      </c>
      <c r="J48" s="42">
        <v>452871</v>
      </c>
      <c r="K48" s="42">
        <v>470384</v>
      </c>
      <c r="L48" s="42">
        <v>473412</v>
      </c>
      <c r="M48" s="42">
        <v>470640</v>
      </c>
      <c r="N48" s="43">
        <v>449253</v>
      </c>
      <c r="O48" s="43">
        <v>438092</v>
      </c>
    </row>
    <row r="49" spans="1:15" s="40" customFormat="1" ht="12.75" customHeight="1" x14ac:dyDescent="0.2">
      <c r="A49" s="1"/>
      <c r="B49" s="66" t="s">
        <v>29</v>
      </c>
      <c r="C49" s="67">
        <v>0</v>
      </c>
      <c r="D49" s="67">
        <v>0</v>
      </c>
      <c r="E49" s="67">
        <v>0</v>
      </c>
      <c r="F49" s="67">
        <v>0</v>
      </c>
      <c r="G49" s="67">
        <v>0</v>
      </c>
      <c r="H49" s="67">
        <v>0</v>
      </c>
      <c r="I49" s="67">
        <v>0</v>
      </c>
      <c r="J49" s="67">
        <v>0</v>
      </c>
      <c r="K49" s="67">
        <v>0</v>
      </c>
      <c r="L49" s="67">
        <v>0</v>
      </c>
      <c r="M49" s="153">
        <v>0</v>
      </c>
      <c r="N49" s="68">
        <v>0</v>
      </c>
      <c r="O49" s="68">
        <v>0</v>
      </c>
    </row>
    <row r="50" spans="1:15" s="40" customFormat="1" ht="12.75" customHeight="1" x14ac:dyDescent="0.2">
      <c r="A50" s="1"/>
      <c r="B50" s="134" t="s">
        <v>30</v>
      </c>
      <c r="C50" s="135">
        <v>0</v>
      </c>
      <c r="D50" s="135">
        <v>0</v>
      </c>
      <c r="E50" s="135">
        <v>0</v>
      </c>
      <c r="F50" s="135">
        <v>0</v>
      </c>
      <c r="G50" s="135">
        <v>0</v>
      </c>
      <c r="H50" s="135">
        <v>0</v>
      </c>
      <c r="I50" s="135">
        <v>0</v>
      </c>
      <c r="J50" s="135">
        <v>0</v>
      </c>
      <c r="K50" s="135">
        <v>0</v>
      </c>
      <c r="L50" s="135">
        <v>0</v>
      </c>
      <c r="M50" s="135">
        <v>0</v>
      </c>
      <c r="N50" s="136">
        <v>0</v>
      </c>
      <c r="O50" s="136">
        <v>0</v>
      </c>
    </row>
    <row r="52" spans="1:15" x14ac:dyDescent="0.2">
      <c r="B52" s="89" t="s">
        <v>27</v>
      </c>
    </row>
    <row r="53" spans="1:15" x14ac:dyDescent="0.2">
      <c r="B53" s="89" t="s">
        <v>28</v>
      </c>
    </row>
    <row r="54" spans="1:15" x14ac:dyDescent="0.2">
      <c r="B54" s="1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6</vt:i4>
      </vt:variant>
    </vt:vector>
  </HeadingPairs>
  <TitlesOfParts>
    <vt:vector size="12" baseType="lpstr">
      <vt:lpstr>Total</vt:lpstr>
      <vt:lpstr>Particulier</vt:lpstr>
      <vt:lpstr>Pros</vt:lpstr>
      <vt:lpstr>Evolution</vt:lpstr>
      <vt:lpstr>Fraicheur</vt:lpstr>
      <vt:lpstr>Groupes</vt:lpstr>
      <vt:lpstr>Pros!Pro.</vt:lpstr>
      <vt:lpstr>Evolution!Zone_d_impression</vt:lpstr>
      <vt:lpstr>Fraicheur!Zone_d_impression</vt:lpstr>
      <vt:lpstr>Particulier!Zone_d_impression</vt:lpstr>
      <vt:lpstr>Pros!Zone_d_impression</vt:lpstr>
      <vt:lpstr>Total!Zone_d_impression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SARIAKA</dc:creator>
  <cp:lastModifiedBy>Nina</cp:lastModifiedBy>
  <cp:revision>1</cp:revision>
  <cp:lastPrinted>2007-11-09T09:54:35Z</cp:lastPrinted>
  <dcterms:created xsi:type="dcterms:W3CDTF">2006-09-14T13:23:33Z</dcterms:created>
  <dcterms:modified xsi:type="dcterms:W3CDTF">2024-09-16T12:02:12Z</dcterms:modified>
</cp:coreProperties>
</file>