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15600" windowHeight="11160"/>
  </bookViews>
  <sheets>
    <sheet name="VO typique" sheetId="1" r:id="rId1"/>
  </sheets>
  <definedNames>
    <definedName name="Excel_BuiltIn_Print_Area_2">#REF!</definedName>
    <definedName name="Excel_BuiltIn_Print_Area_3">#REF!</definedName>
    <definedName name="_xlnm.Print_Area" localSheetId="0">'VO typique'!$A$1:$AO$11</definedName>
  </definedNames>
  <calcPr calcId="144525"/>
</workbook>
</file>

<file path=xl/calcChain.xml><?xml version="1.0" encoding="utf-8"?>
<calcChain xmlns="http://schemas.openxmlformats.org/spreadsheetml/2006/main">
  <c r="AF9" i="1" l="1"/>
  <c r="AG9" i="1" l="1"/>
  <c r="AG8" i="1"/>
  <c r="AF8" i="1"/>
  <c r="AG7" i="1"/>
  <c r="AF7" i="1"/>
  <c r="AN6" i="1"/>
  <c r="AN8" i="1" s="1"/>
  <c r="AK6" i="1"/>
  <c r="AK9" i="1" s="1"/>
  <c r="AG6" i="1"/>
  <c r="AF6" i="1"/>
  <c r="AE6" i="1"/>
  <c r="AE9" i="1" s="1"/>
  <c r="AB6" i="1"/>
  <c r="AB8" i="1" s="1"/>
  <c r="Y6" i="1"/>
  <c r="Y9" i="1" s="1"/>
  <c r="V6" i="1"/>
  <c r="V8" i="1" s="1"/>
  <c r="S6" i="1"/>
  <c r="S9" i="1" s="1"/>
  <c r="P6" i="1"/>
  <c r="P8" i="1" s="1"/>
  <c r="M6" i="1"/>
  <c r="M9" i="1" s="1"/>
  <c r="J6" i="1"/>
  <c r="J8" i="1" s="1"/>
  <c r="G6" i="1"/>
  <c r="G9" i="1" s="1"/>
  <c r="D6" i="1"/>
  <c r="D8" i="1" s="1"/>
  <c r="J7" i="1" l="1"/>
  <c r="D9" i="1"/>
  <c r="AB9" i="1"/>
  <c r="AH6" i="1"/>
  <c r="AH9" i="1" s="1"/>
  <c r="V7" i="1"/>
  <c r="P9" i="1"/>
  <c r="D7" i="1"/>
  <c r="P7" i="1"/>
  <c r="AB7" i="1"/>
  <c r="J9" i="1"/>
  <c r="V9" i="1"/>
  <c r="AN7" i="1"/>
  <c r="AN9" i="1"/>
  <c r="G8" i="1"/>
  <c r="M8" i="1"/>
  <c r="S8" i="1"/>
  <c r="Y8" i="1"/>
  <c r="AE8" i="1"/>
  <c r="AK8" i="1"/>
  <c r="G7" i="1"/>
  <c r="M7" i="1"/>
  <c r="S7" i="1"/>
  <c r="Y7" i="1"/>
  <c r="AE7" i="1"/>
  <c r="AK7" i="1"/>
  <c r="AH8" i="1" l="1"/>
  <c r="AH7" i="1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<sst xmlns="http://schemas.openxmlformats.org/spreadsheetml/2006/main" count="59" uniqueCount="23">
  <si>
    <t>Panel **</t>
  </si>
  <si>
    <t>Ensemble</t>
  </si>
  <si>
    <t>Particuliers</t>
  </si>
  <si>
    <t>Pros</t>
  </si>
  <si>
    <t>Nombre PA retenues*</t>
  </si>
  <si>
    <t>Prix moyen</t>
  </si>
  <si>
    <t>KM moyen</t>
  </si>
  <si>
    <t>Age moyen</t>
  </si>
  <si>
    <t>* PA retenues = champs renseignés et après élimination des doublons et annonces suspectes</t>
  </si>
  <si>
    <t>** Moyennes non pondérées du nombre d'annonces par site</t>
  </si>
  <si>
    <t>OuestFrance</t>
  </si>
  <si>
    <t>La Centrale-Caradisiac</t>
  </si>
  <si>
    <t>ParuVendu</t>
  </si>
  <si>
    <t>Argus</t>
  </si>
  <si>
    <t>AutoScout24</t>
  </si>
  <si>
    <t>Leboncoin</t>
  </si>
  <si>
    <t>Zoomcar</t>
  </si>
  <si>
    <t>Aramisauto</t>
  </si>
  <si>
    <t>Autohero</t>
  </si>
  <si>
    <t>Heycar</t>
  </si>
  <si>
    <t>Spoticar</t>
  </si>
  <si>
    <t>Renault Occasions</t>
  </si>
  <si>
    <t>Profil type d'un véhicule mis en vente Septembre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</si>
</sst>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F_-;\-* #,##0.00\ _F_-;_-* \-??\ _F_-;_-@_-"/>
    <numFmt numFmtId="165" formatCode="_-* #,##0\ _F_-;\-* #,##0\ _F_-;_-* \-??\ _F_-;_-@_-"/>
    <numFmt numFmtId="166" formatCode="###\ ###\ ##0"/>
    <numFmt numFmtId="167" formatCode="###,###,##0"/>
  </numFmts>
  <fonts count="1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0"/>
      <color indexed="10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ill="0" applyBorder="0" applyAlignment="0" applyProtection="0"/>
  </cellStyleXfs>
  <cellXfs count="47">
    <xf numFmtId="0" fontId="0" fillId="0" borderId="0" xfId="0"/>
    <xf numFmtId="165" fontId="1" fillId="0" borderId="0" xfId="1" applyNumberFormat="1" applyFont="1" applyFill="1" applyBorder="1" applyAlignment="1" applyProtection="1"/>
    <xf numFmtId="165" fontId="0" fillId="0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165" fontId="3" fillId="0" borderId="0" xfId="1" applyNumberFormat="1" applyFont="1" applyFill="1" applyBorder="1" applyAlignment="1" applyProtection="1"/>
    <xf numFmtId="165" fontId="4" fillId="0" borderId="0" xfId="1" applyNumberFormat="1" applyFont="1" applyFill="1" applyBorder="1" applyAlignment="1" applyProtection="1"/>
    <xf numFmtId="165" fontId="1" fillId="0" borderId="1" xfId="1" applyNumberFormat="1" applyFont="1" applyFill="1" applyBorder="1" applyAlignment="1" applyProtection="1"/>
    <xf numFmtId="165" fontId="1" fillId="0" borderId="2" xfId="1" applyNumberFormat="1" applyFont="1" applyFill="1" applyBorder="1" applyAlignment="1" applyProtection="1"/>
    <xf numFmtId="165" fontId="1" fillId="0" borderId="3" xfId="1" applyNumberFormat="1" applyFont="1" applyFill="1" applyBorder="1" applyAlignment="1" applyProtection="1"/>
    <xf numFmtId="165" fontId="0" fillId="0" borderId="1" xfId="1" applyNumberFormat="1" applyFont="1" applyFill="1" applyBorder="1" applyAlignment="1" applyProtection="1"/>
    <xf numFmtId="165" fontId="0" fillId="0" borderId="2" xfId="1" applyNumberFormat="1" applyFont="1" applyFill="1" applyBorder="1" applyAlignment="1" applyProtection="1"/>
    <xf numFmtId="165" fontId="0" fillId="0" borderId="3" xfId="1" applyNumberFormat="1" applyFont="1" applyFill="1" applyBorder="1" applyAlignment="1" applyProtection="1"/>
    <xf numFmtId="165" fontId="1" fillId="0" borderId="4" xfId="1" applyNumberFormat="1" applyFont="1" applyFill="1" applyBorder="1" applyAlignment="1" applyProtection="1"/>
    <xf numFmtId="165" fontId="0" fillId="0" borderId="4" xfId="1" applyNumberFormat="1" applyFont="1" applyFill="1" applyBorder="1" applyAlignment="1" applyProtection="1"/>
    <xf numFmtId="165" fontId="0" fillId="0" borderId="5" xfId="1" applyNumberFormat="1" applyFont="1" applyFill="1" applyBorder="1" applyAlignment="1" applyProtection="1"/>
    <xf numFmtId="165" fontId="1" fillId="0" borderId="6" xfId="1" applyNumberFormat="1" applyFont="1" applyFill="1" applyBorder="1" applyAlignment="1" applyProtection="1"/>
    <xf numFmtId="165" fontId="0" fillId="0" borderId="6" xfId="1" applyNumberFormat="1" applyFont="1" applyFill="1" applyBorder="1" applyAlignment="1" applyProtection="1"/>
    <xf numFmtId="165" fontId="0" fillId="0" borderId="7" xfId="1" applyNumberFormat="1" applyFont="1" applyFill="1" applyBorder="1" applyAlignment="1" applyProtection="1"/>
    <xf numFmtId="165" fontId="0" fillId="0" borderId="8" xfId="1" applyNumberFormat="1" applyFont="1" applyFill="1" applyBorder="1" applyAlignment="1" applyProtection="1"/>
    <xf numFmtId="165" fontId="5" fillId="0" borderId="0" xfId="1" applyNumberFormat="1" applyFont="1" applyFill="1" applyBorder="1" applyAlignment="1" applyProtection="1"/>
    <xf numFmtId="165" fontId="0" fillId="0" borderId="9" xfId="1" applyNumberFormat="1" applyFont="1" applyFill="1" applyBorder="1" applyAlignment="1" applyProtection="1"/>
    <xf numFmtId="165" fontId="0" fillId="0" borderId="10" xfId="1" applyNumberFormat="1" applyFont="1" applyFill="1" applyBorder="1" applyAlignment="1" applyProtection="1"/>
    <xf numFmtId="165" fontId="0" fillId="0" borderId="11" xfId="1" applyNumberFormat="1" applyFont="1" applyFill="1" applyBorder="1" applyAlignment="1" applyProtection="1"/>
    <xf numFmtId="165" fontId="0" fillId="0" borderId="12" xfId="1" applyNumberFormat="1" applyFont="1" applyFill="1" applyBorder="1" applyAlignment="1" applyProtection="1"/>
    <xf numFmtId="165" fontId="1" fillId="0" borderId="9" xfId="1" applyNumberFormat="1" applyFont="1" applyFill="1" applyBorder="1" applyAlignment="1" applyProtection="1"/>
    <xf numFmtId="165" fontId="1" fillId="0" borderId="10" xfId="1" applyNumberFormat="1" applyFont="1" applyFill="1" applyBorder="1" applyAlignment="1" applyProtection="1"/>
    <xf numFmtId="165" fontId="1" fillId="0" borderId="11" xfId="1" applyNumberFormat="1" applyFont="1" applyFill="1" applyBorder="1" applyAlignment="1" applyProtection="1"/>
    <xf numFmtId="165" fontId="5" fillId="0" borderId="2" xfId="1" applyNumberFormat="1" applyFont="1" applyFill="1" applyBorder="1" applyAlignment="1" applyProtection="1"/>
    <xf numFmtId="165" fontId="9" fillId="0" borderId="0" xfId="1" applyNumberFormat="1" applyFont="1" applyFill="1" applyBorder="1" applyAlignment="1" applyProtection="1"/>
    <xf numFmtId="165" fontId="8" fillId="0" borderId="0" xfId="1" applyNumberFormat="1" applyFont="1" applyFill="1" applyBorder="1" applyAlignment="1" applyProtection="1"/>
    <xf numFmtId="165" fontId="1" fillId="0" borderId="13" xfId="1" applyNumberFormat="1" applyFont="1" applyFill="1" applyBorder="1" applyAlignment="1" applyProtection="1"/>
    <xf numFmtId="165" fontId="1" fillId="0" borderId="14" xfId="1" applyNumberFormat="1" applyFont="1" applyFill="1" applyBorder="1" applyAlignment="1" applyProtection="1"/>
    <xf numFmtId="165" fontId="1" fillId="0" borderId="15" xfId="1" applyNumberFormat="1" applyFont="1" applyFill="1" applyBorder="1" applyAlignment="1" applyProtection="1"/>
    <xf numFmtId="167" fontId="7" fillId="0" borderId="0" xfId="0" applyNumberFormat="1" applyFont="1"/>
    <xf numFmtId="166" fontId="7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left" vertical="center"/>
    </xf>
    <xf numFmtId="165" fontId="4" fillId="0" borderId="4" xfId="1" applyNumberFormat="1" applyFont="1" applyFill="1" applyBorder="1" applyAlignment="1" applyProtection="1">
      <alignment horizontal="center"/>
    </xf>
    <xf numFmtId="165" fontId="4" fillId="0" borderId="0" xfId="1" applyNumberFormat="1" applyFont="1" applyFill="1" applyBorder="1" applyAlignment="1" applyProtection="1">
      <alignment horizontal="center"/>
    </xf>
    <xf numFmtId="165" fontId="4" fillId="2" borderId="17" xfId="1" applyNumberFormat="1" applyFont="1" applyFill="1" applyBorder="1" applyAlignment="1" applyProtection="1">
      <alignment horizontal="center"/>
    </xf>
    <xf numFmtId="165" fontId="4" fillId="2" borderId="18" xfId="1" applyNumberFormat="1" applyFont="1" applyFill="1" applyBorder="1" applyAlignment="1" applyProtection="1">
      <alignment horizontal="center"/>
    </xf>
    <xf numFmtId="165" fontId="4" fillId="2" borderId="19" xfId="1" applyNumberFormat="1" applyFont="1" applyFill="1" applyBorder="1" applyAlignment="1" applyProtection="1">
      <alignment horizontal="center"/>
    </xf>
    <xf numFmtId="165" fontId="4" fillId="2" borderId="13" xfId="1" applyNumberFormat="1" applyFont="1" applyFill="1" applyBorder="1" applyAlignment="1" applyProtection="1">
      <alignment horizontal="center"/>
    </xf>
    <xf numFmtId="165" fontId="4" fillId="2" borderId="14" xfId="1" applyNumberFormat="1" applyFont="1" applyFill="1" applyBorder="1" applyAlignment="1" applyProtection="1">
      <alignment horizontal="center"/>
    </xf>
    <xf numFmtId="165" fontId="4" fillId="2" borderId="16" xfId="1" applyNumberFormat="1" applyFont="1" applyFill="1" applyBorder="1" applyAlignment="1" applyProtection="1">
      <alignment horizontal="center"/>
    </xf>
    <xf numFmtId="165" fontId="4" fillId="2" borderId="13" xfId="1" applyNumberFormat="1" applyFont="1" applyFill="1" applyBorder="1" applyAlignment="1" applyProtection="1">
      <alignment horizontal="center" vertical="center"/>
    </xf>
    <xf numFmtId="165" fontId="4" fillId="2" borderId="14" xfId="1" applyNumberFormat="1" applyFont="1" applyFill="1" applyBorder="1" applyAlignment="1" applyProtection="1">
      <alignment horizontal="center" vertical="center"/>
    </xf>
    <xf numFmtId="165" fontId="4" fillId="2" borderId="16" xfId="1" applyNumberFormat="1" applyFont="1" applyFill="1" applyBorder="1" applyAlignment="1" applyProtection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showGridLines="0" tabSelected="1" zoomScale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1.42578125" defaultRowHeight="12.75" x14ac:dyDescent="0.2"/>
  <cols>
    <col min="1" max="1" width="24.28515625" style="1" customWidth="1"/>
    <col min="2" max="2" width="11.7109375" style="2" customWidth="1"/>
    <col min="3" max="3" width="11.42578125" style="2" customWidth="1"/>
    <col min="4" max="4" width="12" style="2" customWidth="1"/>
    <col min="5" max="5" width="10.7109375" style="2" customWidth="1"/>
    <col min="6" max="6" width="14.42578125" style="2" bestFit="1" customWidth="1"/>
    <col min="7" max="10" width="12" style="2" customWidth="1"/>
    <col min="11" max="11" width="12.5703125" style="2" customWidth="1"/>
    <col min="12" max="12" width="12" style="2" customWidth="1"/>
    <col min="13" max="13" width="13.5703125" style="2" customWidth="1"/>
    <col min="14" max="20" width="12" style="2" customWidth="1"/>
    <col min="21" max="21" width="11.42578125" style="2" customWidth="1"/>
    <col min="22" max="23" width="12" style="2" customWidth="1"/>
    <col min="24" max="24" width="11.42578125" style="2" customWidth="1"/>
    <col min="25" max="26" width="12" style="2" customWidth="1"/>
    <col min="27" max="27" width="11.42578125" style="2" customWidth="1"/>
    <col min="28" max="28" width="12" style="2" customWidth="1"/>
    <col min="29" max="29" width="11.28515625" style="2" bestFit="1" customWidth="1"/>
    <col min="30" max="30" width="12.28515625" style="2" customWidth="1"/>
    <col min="31" max="31" width="12" style="2" customWidth="1"/>
    <col min="32" max="32" width="12.7109375" style="2" bestFit="1" customWidth="1"/>
    <col min="33" max="33" width="12.7109375" style="2" customWidth="1"/>
    <col min="34" max="34" width="12.7109375" style="2" bestFit="1" customWidth="1"/>
    <col min="35" max="35" width="11.7109375" style="2" customWidth="1"/>
    <col min="36" max="36" width="11.42578125" style="2" customWidth="1"/>
    <col min="37" max="37" width="12" style="2" customWidth="1"/>
    <col min="38" max="38" width="11" style="2" customWidth="1"/>
    <col min="39" max="40" width="12" style="2" customWidth="1"/>
    <col min="41" max="16384" width="11.42578125" style="2"/>
  </cols>
  <sheetData>
    <row r="1" spans="1:43" ht="27.4" customHeight="1" x14ac:dyDescent="0.2">
      <c r="AN1" s="35" t="e" vm="1">
        <v>#VALUE!</v>
      </c>
    </row>
    <row r="2" spans="1:43" ht="18" x14ac:dyDescent="0.25">
      <c r="A2" s="3" t="s">
        <v>22</v>
      </c>
    </row>
    <row r="3" spans="1:43" ht="13.5" thickBot="1" x14ac:dyDescent="0.25"/>
    <row r="4" spans="1:43" s="5" customFormat="1" ht="27" thickBot="1" x14ac:dyDescent="0.45">
      <c r="A4" s="4"/>
      <c r="B4" s="44" t="s">
        <v>13</v>
      </c>
      <c r="C4" s="45"/>
      <c r="D4" s="46"/>
      <c r="E4" s="41" t="s">
        <v>14</v>
      </c>
      <c r="F4" s="42"/>
      <c r="G4" s="43"/>
      <c r="H4" s="41" t="s">
        <v>19</v>
      </c>
      <c r="I4" s="42"/>
      <c r="J4" s="43"/>
      <c r="K4" s="41" t="s">
        <v>11</v>
      </c>
      <c r="L4" s="42"/>
      <c r="M4" s="43"/>
      <c r="N4" s="41" t="s">
        <v>15</v>
      </c>
      <c r="O4" s="42"/>
      <c r="P4" s="43"/>
      <c r="Q4" s="41" t="s">
        <v>10</v>
      </c>
      <c r="R4" s="42"/>
      <c r="S4" s="43"/>
      <c r="T4" s="41" t="s">
        <v>12</v>
      </c>
      <c r="U4" s="42"/>
      <c r="V4" s="43"/>
      <c r="W4" s="41" t="s">
        <v>21</v>
      </c>
      <c r="X4" s="42"/>
      <c r="Y4" s="43"/>
      <c r="Z4" s="41" t="s">
        <v>20</v>
      </c>
      <c r="AA4" s="42"/>
      <c r="AB4" s="43"/>
      <c r="AC4" s="41" t="s">
        <v>16</v>
      </c>
      <c r="AD4" s="42"/>
      <c r="AE4" s="43"/>
      <c r="AF4" s="38" t="s">
        <v>0</v>
      </c>
      <c r="AG4" s="39"/>
      <c r="AH4" s="40"/>
      <c r="AI4" s="44" t="s">
        <v>17</v>
      </c>
      <c r="AJ4" s="45"/>
      <c r="AK4" s="46"/>
      <c r="AL4" s="44" t="s">
        <v>18</v>
      </c>
      <c r="AM4" s="45"/>
      <c r="AN4" s="46"/>
      <c r="AO4" s="36"/>
      <c r="AP4" s="37"/>
      <c r="AQ4" s="37"/>
    </row>
    <row r="5" spans="1:43" s="1" customFormat="1" ht="13.5" thickBot="1" x14ac:dyDescent="0.25">
      <c r="B5" s="6" t="s">
        <v>3</v>
      </c>
      <c r="C5" s="7" t="s">
        <v>2</v>
      </c>
      <c r="D5" s="8" t="s">
        <v>1</v>
      </c>
      <c r="E5" s="6" t="s">
        <v>3</v>
      </c>
      <c r="F5" s="7" t="s">
        <v>2</v>
      </c>
      <c r="G5" s="8" t="s">
        <v>1</v>
      </c>
      <c r="H5" s="6" t="s">
        <v>3</v>
      </c>
      <c r="I5" s="7" t="s">
        <v>2</v>
      </c>
      <c r="J5" s="8" t="s">
        <v>1</v>
      </c>
      <c r="K5" s="6" t="s">
        <v>3</v>
      </c>
      <c r="L5" s="7" t="s">
        <v>2</v>
      </c>
      <c r="M5" s="8" t="s">
        <v>1</v>
      </c>
      <c r="N5" s="6" t="s">
        <v>3</v>
      </c>
      <c r="O5" s="7" t="s">
        <v>2</v>
      </c>
      <c r="P5" s="8" t="s">
        <v>1</v>
      </c>
      <c r="Q5" s="6" t="s">
        <v>3</v>
      </c>
      <c r="R5" s="7" t="s">
        <v>2</v>
      </c>
      <c r="S5" s="8" t="s">
        <v>1</v>
      </c>
      <c r="T5" s="6" t="s">
        <v>3</v>
      </c>
      <c r="U5" s="7" t="s">
        <v>2</v>
      </c>
      <c r="V5" s="8" t="s">
        <v>1</v>
      </c>
      <c r="W5" s="6" t="s">
        <v>3</v>
      </c>
      <c r="X5" s="7" t="s">
        <v>2</v>
      </c>
      <c r="Y5" s="8" t="s">
        <v>1</v>
      </c>
      <c r="Z5" s="6" t="s">
        <v>3</v>
      </c>
      <c r="AA5" s="7" t="s">
        <v>2</v>
      </c>
      <c r="AB5" s="8" t="s">
        <v>1</v>
      </c>
      <c r="AC5" s="30" t="s">
        <v>3</v>
      </c>
      <c r="AD5" s="31" t="s">
        <v>2</v>
      </c>
      <c r="AE5" s="32" t="s">
        <v>1</v>
      </c>
      <c r="AF5" s="24" t="s">
        <v>3</v>
      </c>
      <c r="AG5" s="25" t="s">
        <v>2</v>
      </c>
      <c r="AH5" s="26" t="s">
        <v>1</v>
      </c>
      <c r="AI5" s="6" t="s">
        <v>3</v>
      </c>
      <c r="AJ5" s="7" t="s">
        <v>2</v>
      </c>
      <c r="AK5" s="8" t="s">
        <v>1</v>
      </c>
      <c r="AL5" s="6" t="s">
        <v>3</v>
      </c>
      <c r="AM5" s="7" t="s">
        <v>2</v>
      </c>
      <c r="AN5" s="8" t="s">
        <v>1</v>
      </c>
    </row>
    <row r="6" spans="1:43" x14ac:dyDescent="0.2">
      <c r="A6" s="6" t="s">
        <v>4</v>
      </c>
      <c r="B6" s="9">
        <v>364383</v>
      </c>
      <c r="C6" s="10">
        <v>0</v>
      </c>
      <c r="D6" s="22">
        <f>C6+B6</f>
        <v>364383</v>
      </c>
      <c r="E6" s="9">
        <v>67695</v>
      </c>
      <c r="F6" s="10">
        <v>8585</v>
      </c>
      <c r="G6" s="11">
        <f>F6+E6</f>
        <v>76280</v>
      </c>
      <c r="H6" s="10">
        <v>85118</v>
      </c>
      <c r="I6" s="10">
        <v>0</v>
      </c>
      <c r="J6" s="10">
        <f>I6+H6</f>
        <v>85118</v>
      </c>
      <c r="K6" s="9">
        <v>276617</v>
      </c>
      <c r="L6" s="27">
        <v>33849</v>
      </c>
      <c r="M6" s="11">
        <f>L6+K6</f>
        <v>310466</v>
      </c>
      <c r="N6" s="9">
        <v>458033</v>
      </c>
      <c r="O6" s="27">
        <v>404311</v>
      </c>
      <c r="P6" s="11">
        <f>O6+N6</f>
        <v>862344</v>
      </c>
      <c r="Q6" s="9">
        <v>189191</v>
      </c>
      <c r="R6" s="10">
        <v>0</v>
      </c>
      <c r="S6" s="11">
        <f>R6+Q6</f>
        <v>189191</v>
      </c>
      <c r="T6" s="9">
        <v>119441</v>
      </c>
      <c r="U6" s="10">
        <v>9396</v>
      </c>
      <c r="V6" s="11">
        <f>U6+T6</f>
        <v>128837</v>
      </c>
      <c r="W6" s="9">
        <v>33543</v>
      </c>
      <c r="X6" s="10">
        <v>0</v>
      </c>
      <c r="Y6" s="11">
        <f>X6+W6</f>
        <v>33543</v>
      </c>
      <c r="Z6" s="9">
        <v>69109</v>
      </c>
      <c r="AA6" s="10">
        <v>0</v>
      </c>
      <c r="AB6" s="11">
        <f>AA6+Z6</f>
        <v>69109</v>
      </c>
      <c r="AC6" s="9">
        <v>189418</v>
      </c>
      <c r="AD6" s="10">
        <v>0</v>
      </c>
      <c r="AE6" s="2">
        <f>AD6+AC6</f>
        <v>189418</v>
      </c>
      <c r="AF6" s="20">
        <f>+B6+E6+K6+N6+Q6+T6+AC6+H6+W6+Z6</f>
        <v>1852548</v>
      </c>
      <c r="AG6" s="21">
        <f>+C6+F6+L6+O6+R6+U6+AD6+I6+AA6+X6</f>
        <v>456141</v>
      </c>
      <c r="AH6" s="11">
        <f>AG6+AF6</f>
        <v>2308689</v>
      </c>
      <c r="AI6" s="9">
        <v>2533</v>
      </c>
      <c r="AJ6" s="10">
        <v>0</v>
      </c>
      <c r="AK6" s="22">
        <f>AJ6+AI6</f>
        <v>2533</v>
      </c>
      <c r="AL6" s="9">
        <v>2381</v>
      </c>
      <c r="AM6" s="10">
        <v>0</v>
      </c>
      <c r="AN6" s="11">
        <f>AM6+AL6</f>
        <v>2381</v>
      </c>
      <c r="AO6" s="19"/>
    </row>
    <row r="7" spans="1:43" x14ac:dyDescent="0.2">
      <c r="A7" s="12" t="s">
        <v>5</v>
      </c>
      <c r="B7" s="13">
        <v>22084.079900000001</v>
      </c>
      <c r="C7" s="19">
        <v>0</v>
      </c>
      <c r="D7" s="14">
        <f>(B7*B$6+C7*C$6)/D$6</f>
        <v>22084.079900000001</v>
      </c>
      <c r="E7" s="13">
        <v>34250.4827</v>
      </c>
      <c r="F7" s="2">
        <v>19636.292300000001</v>
      </c>
      <c r="G7" s="14">
        <f>(E7*E$6+F7*F$6)/G$6</f>
        <v>32605.715728526484</v>
      </c>
      <c r="H7" s="2">
        <v>27644.6584</v>
      </c>
      <c r="I7" s="2">
        <v>0</v>
      </c>
      <c r="J7" s="2">
        <f>(H7*H$6+I7*I$6)/J$6</f>
        <v>27644.658400000004</v>
      </c>
      <c r="K7" s="13">
        <v>27684.845600000001</v>
      </c>
      <c r="L7" s="2">
        <v>17696.508699999998</v>
      </c>
      <c r="M7" s="14">
        <f>(K7*K$6+L7*L$6)/M$6</f>
        <v>26595.852873813881</v>
      </c>
      <c r="N7" s="13">
        <v>23542.867999999999</v>
      </c>
      <c r="O7" s="2">
        <v>12212.4586</v>
      </c>
      <c r="P7" s="14">
        <f>(N7*N$6+O7*O$6)/P$6</f>
        <v>18230.592208757291</v>
      </c>
      <c r="Q7" s="13">
        <v>26243.112799999999</v>
      </c>
      <c r="R7" s="2">
        <v>0</v>
      </c>
      <c r="S7" s="14">
        <f>(Q7*Q$6+R7*R$6)/S$6</f>
        <v>26243.112799999999</v>
      </c>
      <c r="T7" s="13">
        <v>26201.645700000001</v>
      </c>
      <c r="U7" s="2">
        <v>15823.4426</v>
      </c>
      <c r="V7" s="14">
        <f>(T7*T$6+U7*U$6)/V$6</f>
        <v>25444.769986287323</v>
      </c>
      <c r="W7" s="13">
        <v>18641.5612</v>
      </c>
      <c r="X7" s="2">
        <v>0</v>
      </c>
      <c r="Y7" s="14">
        <f>(W7*W$6+X7*X$6)/Y$6</f>
        <v>18641.5612</v>
      </c>
      <c r="Z7" s="13">
        <v>21775.843400000002</v>
      </c>
      <c r="AA7" s="2">
        <v>0</v>
      </c>
      <c r="AB7" s="14">
        <f>(Z7*Z$6+AA7*AA$6)/AB$6</f>
        <v>21775.843400000002</v>
      </c>
      <c r="AC7" s="13">
        <v>26243.524399999998</v>
      </c>
      <c r="AD7" s="2">
        <v>0</v>
      </c>
      <c r="AE7" s="2">
        <f>(AC7*AC$6+AD7*AD$6)/AE$6</f>
        <v>26243.524400000002</v>
      </c>
      <c r="AF7" s="23">
        <f>(+B7+E7+K7+N7+Q7+T7+AC7+H7+W7+Z7)/10</f>
        <v>25431.262209999997</v>
      </c>
      <c r="AG7" s="2">
        <f>(+C7+F7+L7+O7+R7+U7+AD7+I7+X7+AA7)/10</f>
        <v>6536.8702199999998</v>
      </c>
      <c r="AH7" s="14">
        <f>(AF7*AF$6+AG7*AG$6)/AH$6</f>
        <v>21698.188220081654</v>
      </c>
      <c r="AI7" s="13">
        <v>22523.771799999999</v>
      </c>
      <c r="AJ7" s="19">
        <v>0</v>
      </c>
      <c r="AK7" s="14">
        <f>(AI7*AI$6+AJ7*AJ$6)/AK$6</f>
        <v>22523.771799999999</v>
      </c>
      <c r="AL7" s="13">
        <v>15734.1831</v>
      </c>
      <c r="AM7" s="2">
        <v>0</v>
      </c>
      <c r="AN7" s="14">
        <f>(AL7*AL$6+AM7*AM$6)/AN$6</f>
        <v>15734.183099999998</v>
      </c>
    </row>
    <row r="8" spans="1:43" x14ac:dyDescent="0.2">
      <c r="A8" s="12" t="s">
        <v>6</v>
      </c>
      <c r="B8" s="13">
        <v>69515.085999999996</v>
      </c>
      <c r="C8" s="2">
        <v>0</v>
      </c>
      <c r="D8" s="14">
        <f>(B8*B$6+C8*C$6)/D$6</f>
        <v>69515.085999999996</v>
      </c>
      <c r="E8" s="13">
        <v>52917.5245</v>
      </c>
      <c r="F8" s="2">
        <v>118105.30710000001</v>
      </c>
      <c r="G8" s="14">
        <f>(E8*E$6+F8*F$6)/G$6</f>
        <v>60254.141091780286</v>
      </c>
      <c r="H8" s="2">
        <v>31876.299200000001</v>
      </c>
      <c r="I8" s="2">
        <v>0</v>
      </c>
      <c r="J8" s="2">
        <f>(H8*H$6+I8*I$6)/J$6</f>
        <v>31876.299200000001</v>
      </c>
      <c r="K8" s="13">
        <v>49658.574000000001</v>
      </c>
      <c r="L8" s="2">
        <v>93990.094500000007</v>
      </c>
      <c r="M8" s="14">
        <f>(K8*K$6+L8*L$6)/M$6</f>
        <v>54491.881471364017</v>
      </c>
      <c r="N8" s="13">
        <v>62227.037199999999</v>
      </c>
      <c r="O8" s="2">
        <v>125578.64750000001</v>
      </c>
      <c r="P8" s="14">
        <f>(N8*N$6+O8*O$6)/P$6</f>
        <v>91929.514299629969</v>
      </c>
      <c r="Q8" s="13">
        <v>41255.567900000002</v>
      </c>
      <c r="R8" s="2">
        <v>0</v>
      </c>
      <c r="S8" s="14">
        <f>(Q8*Q$6+R8*R$6)/S$6</f>
        <v>41255.567900000002</v>
      </c>
      <c r="T8" s="13">
        <v>54363.7163</v>
      </c>
      <c r="U8" s="2">
        <v>93488.995599999995</v>
      </c>
      <c r="V8" s="14">
        <f>(T8*T$6+U8*U$6)/V$6</f>
        <v>57217.097893042366</v>
      </c>
      <c r="W8" s="13">
        <v>31977.144</v>
      </c>
      <c r="X8" s="2">
        <v>0</v>
      </c>
      <c r="Y8" s="14">
        <f>(W8*W$6+X8*X$6)/Y$6</f>
        <v>31977.144</v>
      </c>
      <c r="Z8" s="13">
        <v>39049.159</v>
      </c>
      <c r="AA8" s="2">
        <v>0</v>
      </c>
      <c r="AB8" s="14">
        <f>(Z8*Z$6+AA8*AA$6)/AB$6</f>
        <v>39049.159</v>
      </c>
      <c r="AC8" s="13">
        <v>41219.714800000002</v>
      </c>
      <c r="AD8" s="2">
        <v>0</v>
      </c>
      <c r="AE8" s="2">
        <f>(AC8*AC$6+AD8*AD$6)/AE$6</f>
        <v>41219.714800000002</v>
      </c>
      <c r="AF8" s="23">
        <f>(+B8+E8+K8+N8+Q8+T8+AC8+H8+W8+Z8)/10</f>
        <v>47405.98229</v>
      </c>
      <c r="AG8" s="2">
        <f>(+C8+F8+L8+O8+R8+U8+AD8+I8+X8+AA8)/10</f>
        <v>43116.304469999995</v>
      </c>
      <c r="AH8" s="14">
        <f>(AF8*AF$6+AG8*AG$6)/AH$6</f>
        <v>46558.445904418128</v>
      </c>
      <c r="AI8" s="13">
        <v>38278.700900000003</v>
      </c>
      <c r="AJ8" s="2">
        <v>0</v>
      </c>
      <c r="AK8" s="14">
        <f>(AI8*AI$6+AJ8*AJ$6)/AK$6</f>
        <v>38278.700900000003</v>
      </c>
      <c r="AL8" s="13">
        <v>74392.761899999998</v>
      </c>
      <c r="AM8" s="2">
        <v>0</v>
      </c>
      <c r="AN8" s="14">
        <f>(AL8*AL$6+AM8*AM$6)/AN$6</f>
        <v>74392.761899999998</v>
      </c>
    </row>
    <row r="9" spans="1:43" ht="13.5" thickBot="1" x14ac:dyDescent="0.25">
      <c r="A9" s="15" t="s">
        <v>7</v>
      </c>
      <c r="B9" s="16">
        <v>58.798413053821797</v>
      </c>
      <c r="C9" s="17">
        <v>0</v>
      </c>
      <c r="D9" s="18">
        <f>(B9*B$6+C9*C$6)/D$6</f>
        <v>58.798413053821797</v>
      </c>
      <c r="E9" s="16">
        <v>47.219021569497102</v>
      </c>
      <c r="F9" s="17">
        <v>83.978405967805202</v>
      </c>
      <c r="G9" s="18">
        <f>(E9*E$6+F9*F$6)/G$6</f>
        <v>51.356138966710979</v>
      </c>
      <c r="H9" s="17">
        <v>31.070253662777699</v>
      </c>
      <c r="I9" s="17">
        <v>0</v>
      </c>
      <c r="J9" s="17">
        <f>(H9*H$6+I9*I$6)/J$6</f>
        <v>31.070253662777695</v>
      </c>
      <c r="K9" s="16">
        <v>45.904966887417203</v>
      </c>
      <c r="L9" s="17">
        <v>78.905658086449705</v>
      </c>
      <c r="M9" s="18">
        <f>(K9*K$6+L9*L$6)/M$6</f>
        <v>49.502914477156665</v>
      </c>
      <c r="N9" s="16">
        <v>53.081092382677703</v>
      </c>
      <c r="O9" s="17">
        <v>86.576569834053998</v>
      </c>
      <c r="P9" s="18">
        <f>(N9*N$6+O9*O$6)/P$6</f>
        <v>68.785486434057901</v>
      </c>
      <c r="Q9" s="16">
        <v>38.073262121654103</v>
      </c>
      <c r="R9" s="17">
        <v>0</v>
      </c>
      <c r="S9" s="18">
        <f>(Q9*Q$6+R9*R$6)/S$6</f>
        <v>38.073262121654103</v>
      </c>
      <c r="T9" s="16">
        <v>49.827929202905601</v>
      </c>
      <c r="U9" s="17">
        <v>75.358762057877797</v>
      </c>
      <c r="V9" s="18">
        <f>(T9*T$6+U9*U$6)/V$6</f>
        <v>51.689876512337818</v>
      </c>
      <c r="W9" s="16">
        <v>35.672324149883401</v>
      </c>
      <c r="X9" s="17">
        <v>0</v>
      </c>
      <c r="Y9" s="18">
        <f>(W9*W$6+X9*X$6)/Y$6</f>
        <v>35.672324149883401</v>
      </c>
      <c r="Z9" s="16">
        <v>38.340817951501897</v>
      </c>
      <c r="AA9" s="17">
        <v>0</v>
      </c>
      <c r="AB9" s="18">
        <f>(Z9*Z$6+AA9*AA$6)/AB$6</f>
        <v>38.340817951501897</v>
      </c>
      <c r="AC9" s="16">
        <v>38.090535945595803</v>
      </c>
      <c r="AD9" s="17">
        <v>0</v>
      </c>
      <c r="AE9" s="17">
        <f>(AC9*AC$6+AD9*AD$6)/AE$6</f>
        <v>38.090535945595803</v>
      </c>
      <c r="AF9" s="16">
        <f>(+B9+E9+K9+N9+Q9+T9+AC9+H9+W9+Z9)/10</f>
        <v>43.607861692773234</v>
      </c>
      <c r="AG9" s="17">
        <f>(+C9+F9+L9+O9+R9+U9+AD9+I9+AA9+X9)/10</f>
        <v>32.481939594618673</v>
      </c>
      <c r="AH9" s="18">
        <f>(AF9*AF$6+AG9*AG$6)/AH$6</f>
        <v>41.409649100356361</v>
      </c>
      <c r="AI9" s="16">
        <v>36.4249901302803</v>
      </c>
      <c r="AJ9" s="17">
        <v>0</v>
      </c>
      <c r="AK9" s="18">
        <f>(AI9*AI$6+AJ9*AJ$6)/AK$6</f>
        <v>36.4249901302803</v>
      </c>
      <c r="AL9" s="16">
        <v>71.220075598487995</v>
      </c>
      <c r="AM9" s="17">
        <v>0</v>
      </c>
      <c r="AN9" s="18">
        <f>(AL9*AL$6+AM9*AM$6)/AN$6</f>
        <v>71.220075598487995</v>
      </c>
    </row>
    <row r="10" spans="1:43" x14ac:dyDescent="0.2">
      <c r="A10" s="19"/>
    </row>
    <row r="11" spans="1:43" x14ac:dyDescent="0.2">
      <c r="A11" s="19"/>
    </row>
    <row r="12" spans="1:43" x14ac:dyDescent="0.2">
      <c r="A12" s="19" t="s">
        <v>8</v>
      </c>
    </row>
    <row r="13" spans="1:43" x14ac:dyDescent="0.2">
      <c r="A13" s="19" t="s">
        <v>9</v>
      </c>
      <c r="E13" s="33"/>
      <c r="F13" s="34"/>
      <c r="K13" s="33"/>
      <c r="L13" s="34"/>
      <c r="N13" s="33"/>
      <c r="O13" s="34"/>
    </row>
    <row r="15" spans="1:43" s="29" customFormat="1" ht="15" x14ac:dyDescent="0.25">
      <c r="A15" s="28"/>
    </row>
  </sheetData>
  <mergeCells count="14">
    <mergeCell ref="AO4:AQ4"/>
    <mergeCell ref="AF4:AH4"/>
    <mergeCell ref="T4:V4"/>
    <mergeCell ref="AC4:AE4"/>
    <mergeCell ref="B4:D4"/>
    <mergeCell ref="K4:M4"/>
    <mergeCell ref="Q4:S4"/>
    <mergeCell ref="AI4:AK4"/>
    <mergeCell ref="AL4:AN4"/>
    <mergeCell ref="N4:P4"/>
    <mergeCell ref="E4:G4"/>
    <mergeCell ref="H4:J4"/>
    <mergeCell ref="W4:Y4"/>
    <mergeCell ref="Z4:AB4"/>
  </mergeCells>
  <phoneticPr fontId="0" type="noConversion"/>
  <pageMargins left="0.17" right="0.17" top="0.98402777777777772" bottom="0.98402777777777772" header="0.51180555555555551" footer="0.51180555555555551"/>
  <pageSetup paperSize="8" scale="35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VO typique</vt:lpstr>
      <vt:lpstr>'VO typique'!Zone_d_impression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Lalaina</cp:lastModifiedBy>
  <cp:revision>1</cp:revision>
  <cp:lastPrinted>2007-11-09T09:55:10Z</cp:lastPrinted>
  <dcterms:created xsi:type="dcterms:W3CDTF">2005-10-04T12:58:08Z</dcterms:created>
  <dcterms:modified xsi:type="dcterms:W3CDTF">2024-09-16T11:13:27Z</dcterms:modified>
</cp:coreProperties>
</file>