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tobizcom-my.sharepoint.com/personal/r_claros_autobiz_com/Documents/Bureau/auto ppt/data/"/>
    </mc:Choice>
  </mc:AlternateContent>
  <xr:revisionPtr revIDLastSave="267" documentId="8_{FBA8240B-8E41-F241-958C-47443D577E58}" xr6:coauthVersionLast="47" xr6:coauthVersionMax="47" xr10:uidLastSave="{1CDAEF20-177B-4B81-9FF7-7CDCBCC07F18}"/>
  <bookViews>
    <workbookView xWindow="-110" yWindow="-110" windowWidth="19420" windowHeight="10300" firstSheet="1" activeTab="4" xr2:uid="{302D2A29-E67E-4DF8-BF00-53B8CB9D9C1D}"/>
  </bookViews>
  <sheets>
    <sheet name="Annonces totales" sheetId="1" r:id="rId1"/>
    <sheet name="Annonces pros" sheetId="8" r:id="rId2"/>
    <sheet name="Annonces particuliers" sheetId="7" r:id="rId3"/>
    <sheet name="Fraicheur" sheetId="9" r:id="rId4"/>
    <sheet name="Annonceurs pro" sheetId="3" r:id="rId5"/>
    <sheet name="Dedoub pros" sheetId="4" r:id="rId6"/>
    <sheet name="Commun pros" sheetId="10" r:id="rId7"/>
  </sheets>
  <definedNames>
    <definedName name="_xlnm.Print_Area" localSheetId="0">'Annonces totales'!$A$1:$B$16</definedName>
    <definedName name="_xlnm.Print_Area" localSheetId="4">'Annonceurs pro'!$A$1:$B$16</definedName>
    <definedName name="_xlnm.Print_Area" localSheetId="5">'Dedoub pros'!$A$1:$J$35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K3" i="8" l="1"/>
  <c r="M3" i="8"/>
  <c r="M4" i="8"/>
  <c r="M5" i="8"/>
  <c r="M6" i="8"/>
  <c r="M7" i="8"/>
  <c r="M8" i="8"/>
  <c r="M9" i="8"/>
  <c r="M10" i="8"/>
  <c r="M11" i="8"/>
  <c r="M12" i="8"/>
  <c r="K4" i="8"/>
  <c r="K5" i="8"/>
  <c r="K6" i="8"/>
  <c r="K7" i="8"/>
  <c r="K8" i="8"/>
  <c r="K9" i="8"/>
  <c r="K11" i="8"/>
  <c r="J13" i="8"/>
  <c r="I13" i="8"/>
  <c r="C18" i="8"/>
  <c r="G27" i="8"/>
  <c r="G26" i="8"/>
  <c r="H21" i="8"/>
  <c r="D19" i="8"/>
  <c r="D20" i="8"/>
  <c r="D21" i="8"/>
  <c r="D22" i="8"/>
  <c r="D23" i="8"/>
  <c r="D24" i="8"/>
  <c r="D25" i="8"/>
  <c r="D26" i="8"/>
  <c r="D27" i="8"/>
  <c r="D18" i="8"/>
  <c r="C19" i="8"/>
  <c r="C20" i="8"/>
  <c r="C21" i="8"/>
  <c r="C22" i="8"/>
  <c r="C23" i="8"/>
  <c r="C24" i="8"/>
  <c r="C25" i="8"/>
  <c r="C26" i="8"/>
  <c r="C27" i="8"/>
  <c r="F12" i="9"/>
  <c r="F11" i="9"/>
  <c r="F10" i="9"/>
  <c r="F9" i="9"/>
  <c r="F8" i="9"/>
  <c r="F7" i="9"/>
  <c r="F6" i="9"/>
  <c r="F5" i="9"/>
  <c r="F4" i="9"/>
  <c r="F3" i="9"/>
  <c r="E13" i="8"/>
  <c r="D13" i="8"/>
  <c r="C13" i="8"/>
  <c r="E13" i="7"/>
  <c r="D13" i="7"/>
  <c r="C13" i="7"/>
  <c r="E13" i="3"/>
  <c r="D13" i="3"/>
  <c r="C13" i="3"/>
  <c r="D13" i="1" l="1"/>
  <c r="E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<sst xmlns="http://schemas.openxmlformats.org/spreadsheetml/2006/main" count="163" uniqueCount="39">
  <si>
    <t>Evolution annonces totales - Septembre 2023 à Septembre 2024</t>
  </si>
  <si>
    <t>Site</t>
  </si>
  <si>
    <t>Argus</t>
  </si>
  <si>
    <t>AutoScout24</t>
  </si>
  <si>
    <t>Heycar</t>
  </si>
  <si>
    <t>La Centrale-Caradisiac</t>
  </si>
  <si>
    <t>Leboncoin</t>
  </si>
  <si>
    <t>OuestFrance</t>
  </si>
  <si>
    <t>ParuVendu</t>
  </si>
  <si>
    <t>Renault Occasions</t>
  </si>
  <si>
    <t>Spoticar</t>
  </si>
  <si>
    <t>Zoomcar</t>
  </si>
  <si>
    <t>Somme Panel</t>
  </si>
  <si>
    <t>Total Marché dédoublonnés</t>
  </si>
  <si>
    <t>Aramisauto</t>
  </si>
  <si>
    <t>Autohero</t>
  </si>
  <si>
    <t>Evolution annonces de pros - Septembre 2023 à Septembre 2024</t>
  </si>
  <si>
    <t>Evolution annonces de particuliers - Septembre 2023 à Septembre 2024</t>
  </si>
  <si>
    <t>Total Panel</t>
  </si>
  <si>
    <t>%</t>
  </si>
  <si>
    <t>Evolution des annonceurs professionnels* - Septembre 2023 à Septembre 2024</t>
  </si>
  <si>
    <t>Leboncoin**</t>
  </si>
  <si>
    <t>* Annonceurs professionnels identifiés dans la base Joreca.</t>
  </si>
  <si>
    <t xml:space="preserve">                                                           Tableau croisé des partages d'annonces entre sites – Septembre 2024</t>
  </si>
  <si>
    <t>En nombre d'annonces après dédoublonnement à l'intérieur de chaque site</t>
  </si>
  <si>
    <t>Total annonces partagées</t>
  </si>
  <si>
    <t xml:space="preserve"> Nombre de "vendeur pro" commun aux differents sites(2 à 2)</t>
  </si>
  <si>
    <t>Total "vendeur pro" du site</t>
  </si>
  <si>
    <t>Total PA*</t>
  </si>
  <si>
    <t>Nouvelles Nb</t>
  </si>
  <si>
    <t xml:space="preserve">    Evolution du nombre d'annonces uniques- Septembre 2023 à Septembre 2024</t>
  </si>
  <si>
    <t>TP 2024</t>
  </si>
  <si>
    <t>Stock 2023</t>
  </si>
  <si>
    <t>TP 2023</t>
  </si>
  <si>
    <t>Stock 2024</t>
  </si>
  <si>
    <t>Stock vs LY</t>
  </si>
  <si>
    <t>TP VS LY</t>
  </si>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</sst>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%"/>
    <numFmt numFmtId="168" formatCode="###,###"/>
    <numFmt numFmtId="169" formatCode="[$-40C]mmm\-yy;@"/>
    <numFmt numFmtId="170" formatCode="0.0%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sz val="10"/>
      <color indexed="30"/>
      <name val="Arial"/>
      <family val="2"/>
    </font>
    <font>
      <b/>
      <i/>
      <sz val="10"/>
      <color indexed="1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1" fillId="0" borderId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9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/>
    <xf numFmtId="0" fontId="4" fillId="2" borderId="1" xfId="0" applyFont="1" applyFill="1" applyBorder="1"/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5" fillId="2" borderId="4" xfId="0" applyFont="1" applyFill="1" applyBorder="1"/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6" fontId="8" fillId="2" borderId="0" xfId="1" applyNumberFormat="1" applyFont="1" applyFill="1" applyBorder="1" applyAlignment="1" applyProtection="1">
      <alignment horizontal="center"/>
    </xf>
    <xf numFmtId="164" fontId="6" fillId="2" borderId="6" xfId="0" applyNumberFormat="1" applyFont="1" applyFill="1" applyBorder="1" applyAlignment="1">
      <alignment horizontal="center"/>
    </xf>
    <xf numFmtId="166" fontId="1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5" fillId="2" borderId="7" xfId="0" applyFont="1" applyFill="1" applyBorder="1"/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9" fillId="2" borderId="7" xfId="0" applyFont="1" applyFill="1" applyBorder="1"/>
    <xf numFmtId="164" fontId="9" fillId="2" borderId="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0" fontId="7" fillId="3" borderId="0" xfId="0" applyFont="1" applyFill="1"/>
    <xf numFmtId="0" fontId="10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2" fillId="3" borderId="0" xfId="2" applyFont="1" applyFill="1"/>
    <xf numFmtId="0" fontId="12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/>
    </xf>
    <xf numFmtId="164" fontId="5" fillId="2" borderId="13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4" borderId="0" xfId="0" applyFill="1"/>
    <xf numFmtId="164" fontId="0" fillId="2" borderId="0" xfId="0" applyNumberFormat="1" applyFill="1"/>
    <xf numFmtId="20" fontId="12" fillId="2" borderId="0" xfId="3" applyNumberFormat="1" applyFont="1" applyFill="1" applyAlignment="1">
      <alignment vertical="center"/>
    </xf>
    <xf numFmtId="0" fontId="3" fillId="2" borderId="0" xfId="3" applyFont="1" applyFill="1" applyAlignment="1">
      <alignment horizontal="left" vertical="center"/>
    </xf>
    <xf numFmtId="0" fontId="13" fillId="3" borderId="0" xfId="3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2" fillId="3" borderId="0" xfId="3" applyFont="1" applyFill="1" applyAlignment="1">
      <alignment vertical="center"/>
    </xf>
    <xf numFmtId="0" fontId="1" fillId="2" borderId="0" xfId="3" applyFill="1"/>
    <xf numFmtId="0" fontId="4" fillId="2" borderId="1" xfId="3" applyFont="1" applyFill="1" applyBorder="1" applyAlignment="1">
      <alignment horizontal="left"/>
    </xf>
    <xf numFmtId="169" fontId="4" fillId="3" borderId="2" xfId="4" applyNumberFormat="1" applyFont="1" applyFill="1" applyBorder="1" applyAlignment="1">
      <alignment horizontal="center"/>
    </xf>
    <xf numFmtId="169" fontId="4" fillId="3" borderId="3" xfId="4" applyNumberFormat="1" applyFont="1" applyFill="1" applyBorder="1" applyAlignment="1">
      <alignment horizontal="center"/>
    </xf>
    <xf numFmtId="0" fontId="1" fillId="3" borderId="0" xfId="3" applyFill="1"/>
    <xf numFmtId="0" fontId="5" fillId="2" borderId="4" xfId="3" applyFont="1" applyFill="1" applyBorder="1"/>
    <xf numFmtId="164" fontId="6" fillId="2" borderId="0" xfId="5" applyNumberFormat="1" applyFont="1" applyFill="1" applyAlignment="1">
      <alignment horizontal="center"/>
    </xf>
    <xf numFmtId="164" fontId="6" fillId="2" borderId="6" xfId="5" applyNumberFormat="1" applyFont="1" applyFill="1" applyBorder="1" applyAlignment="1">
      <alignment horizontal="center"/>
    </xf>
    <xf numFmtId="0" fontId="15" fillId="2" borderId="0" xfId="3" applyFont="1" applyFill="1"/>
    <xf numFmtId="0" fontId="5" fillId="2" borderId="7" xfId="3" applyFont="1" applyFill="1" applyBorder="1"/>
    <xf numFmtId="164" fontId="5" fillId="2" borderId="13" xfId="3" applyNumberFormat="1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center"/>
    </xf>
    <xf numFmtId="0" fontId="15" fillId="3" borderId="0" xfId="3" applyFont="1" applyFill="1"/>
    <xf numFmtId="0" fontId="7" fillId="2" borderId="0" xfId="3" applyFont="1" applyFill="1"/>
    <xf numFmtId="0" fontId="9" fillId="2" borderId="7" xfId="3" applyFont="1" applyFill="1" applyBorder="1"/>
    <xf numFmtId="164" fontId="9" fillId="2" borderId="8" xfId="5" applyNumberFormat="1" applyFont="1" applyFill="1" applyBorder="1" applyAlignment="1">
      <alignment horizontal="center"/>
    </xf>
    <xf numFmtId="164" fontId="9" fillId="2" borderId="9" xfId="5" applyNumberFormat="1" applyFont="1" applyFill="1" applyBorder="1" applyAlignment="1">
      <alignment horizontal="center"/>
    </xf>
    <xf numFmtId="0" fontId="7" fillId="3" borderId="0" xfId="3" applyFont="1" applyFill="1"/>
    <xf numFmtId="0" fontId="10" fillId="2" borderId="23" xfId="3" applyFont="1" applyFill="1" applyBorder="1"/>
    <xf numFmtId="164" fontId="8" fillId="2" borderId="0" xfId="5" applyNumberFormat="1" applyFont="1" applyFill="1" applyAlignment="1">
      <alignment horizontal="center"/>
    </xf>
    <xf numFmtId="164" fontId="8" fillId="2" borderId="6" xfId="5" applyNumberFormat="1" applyFont="1" applyFill="1" applyBorder="1" applyAlignment="1">
      <alignment horizontal="center"/>
    </xf>
    <xf numFmtId="0" fontId="10" fillId="2" borderId="10" xfId="3" applyFont="1" applyFill="1" applyBorder="1"/>
    <xf numFmtId="164" fontId="8" fillId="2" borderId="11" xfId="5" applyNumberFormat="1" applyFont="1" applyFill="1" applyBorder="1" applyAlignment="1">
      <alignment horizontal="center"/>
    </xf>
    <xf numFmtId="164" fontId="8" fillId="2" borderId="12" xfId="5" applyNumberFormat="1" applyFont="1" applyFill="1" applyBorder="1" applyAlignment="1">
      <alignment horizontal="center"/>
    </xf>
    <xf numFmtId="164" fontId="1" fillId="3" borderId="0" xfId="3" applyNumberForma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2" borderId="0" xfId="0" applyFont="1" applyFill="1"/>
    <xf numFmtId="0" fontId="17" fillId="2" borderId="0" xfId="0" applyFont="1" applyFill="1"/>
    <xf numFmtId="0" fontId="11" fillId="2" borderId="0" xfId="0" applyFont="1" applyFill="1" applyAlignment="1">
      <alignment horizontal="left"/>
    </xf>
    <xf numFmtId="0" fontId="11" fillId="3" borderId="0" xfId="0" applyFont="1" applyFill="1"/>
    <xf numFmtId="0" fontId="11" fillId="2" borderId="1" xfId="0" applyFont="1" applyFill="1" applyBorder="1" applyAlignment="1">
      <alignment vertical="center"/>
    </xf>
    <xf numFmtId="0" fontId="18" fillId="2" borderId="24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center" vertical="center"/>
    </xf>
    <xf numFmtId="3" fontId="11" fillId="2" borderId="0" xfId="0" applyNumberFormat="1" applyFont="1" applyFill="1"/>
    <xf numFmtId="0" fontId="18" fillId="2" borderId="18" xfId="0" applyFont="1" applyFill="1" applyBorder="1"/>
    <xf numFmtId="166" fontId="18" fillId="2" borderId="25" xfId="1" applyNumberFormat="1" applyFont="1" applyFill="1" applyBorder="1" applyAlignment="1" applyProtection="1"/>
    <xf numFmtId="3" fontId="11" fillId="2" borderId="0" xfId="0" applyNumberFormat="1" applyFont="1" applyFill="1" applyAlignment="1">
      <alignment horizontal="right"/>
    </xf>
    <xf numFmtId="3" fontId="11" fillId="2" borderId="19" xfId="0" applyNumberFormat="1" applyFont="1" applyFill="1" applyBorder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18" fillId="2" borderId="20" xfId="0" applyFont="1" applyFill="1" applyBorder="1"/>
    <xf numFmtId="166" fontId="18" fillId="2" borderId="26" xfId="1" applyNumberFormat="1" applyFont="1" applyFill="1" applyBorder="1" applyAlignment="1" applyProtection="1"/>
    <xf numFmtId="164" fontId="11" fillId="2" borderId="21" xfId="0" applyNumberFormat="1" applyFont="1" applyFill="1" applyBorder="1" applyAlignment="1">
      <alignment horizontal="right"/>
    </xf>
    <xf numFmtId="164" fontId="11" fillId="2" borderId="22" xfId="0" applyNumberFormat="1" applyFont="1" applyFill="1" applyBorder="1" applyAlignment="1">
      <alignment horizontal="right"/>
    </xf>
    <xf numFmtId="0" fontId="18" fillId="2" borderId="0" xfId="0" applyFont="1" applyFill="1"/>
    <xf numFmtId="166" fontId="18" fillId="2" borderId="0" xfId="1" applyNumberFormat="1" applyFont="1" applyFill="1" applyBorder="1" applyAlignment="1" applyProtection="1"/>
    <xf numFmtId="164" fontId="11" fillId="2" borderId="0" xfId="0" applyNumberFormat="1" applyFont="1" applyFill="1" applyAlignment="1">
      <alignment horizontal="left"/>
    </xf>
    <xf numFmtId="3" fontId="11" fillId="2" borderId="0" xfId="0" applyNumberFormat="1" applyFont="1" applyFill="1" applyAlignment="1">
      <alignment horizontal="left"/>
    </xf>
    <xf numFmtId="0" fontId="18" fillId="3" borderId="0" xfId="2" applyFont="1" applyFill="1"/>
    <xf numFmtId="0" fontId="18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left" vertical="center"/>
    </xf>
    <xf numFmtId="0" fontId="18" fillId="2" borderId="27" xfId="0" applyFont="1" applyFill="1" applyBorder="1" applyAlignment="1">
      <alignment horizontal="center" vertical="center"/>
    </xf>
    <xf numFmtId="166" fontId="11" fillId="2" borderId="0" xfId="0" applyNumberFormat="1" applyFont="1" applyFill="1"/>
    <xf numFmtId="170" fontId="11" fillId="2" borderId="0" xfId="6" applyNumberFormat="1" applyFont="1" applyFill="1" applyBorder="1" applyAlignment="1" applyProtection="1"/>
    <xf numFmtId="164" fontId="11" fillId="2" borderId="19" xfId="0" applyNumberFormat="1" applyFont="1" applyFill="1" applyBorder="1" applyAlignment="1">
      <alignment horizontal="right"/>
    </xf>
    <xf numFmtId="0" fontId="18" fillId="2" borderId="28" xfId="0" applyFont="1" applyFill="1" applyBorder="1"/>
    <xf numFmtId="164" fontId="11" fillId="2" borderId="29" xfId="0" applyNumberFormat="1" applyFont="1" applyFill="1" applyBorder="1" applyAlignment="1">
      <alignment horizontal="right"/>
    </xf>
    <xf numFmtId="164" fontId="11" fillId="2" borderId="30" xfId="0" applyNumberFormat="1" applyFont="1" applyFill="1" applyBorder="1" applyAlignment="1">
      <alignment horizontal="right"/>
    </xf>
    <xf numFmtId="166" fontId="11" fillId="3" borderId="0" xfId="0" applyNumberFormat="1" applyFont="1" applyFill="1"/>
    <xf numFmtId="0" fontId="11" fillId="3" borderId="0" xfId="0" applyFont="1" applyFill="1" applyAlignment="1">
      <alignment horizontal="left"/>
    </xf>
    <xf numFmtId="3" fontId="11" fillId="3" borderId="0" xfId="0" applyNumberFormat="1" applyFont="1" applyFill="1"/>
    <xf numFmtId="3" fontId="18" fillId="2" borderId="0" xfId="0" applyNumberFormat="1" applyFont="1" applyFill="1"/>
    <xf numFmtId="164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9" fontId="0" fillId="3" borderId="31" xfId="7" applyFont="1" applyFill="1" applyBorder="1" applyAlignment="1">
      <alignment horizontal="center" vertical="center"/>
    </xf>
    <xf numFmtId="3" fontId="6" fillId="2" borderId="33" xfId="0" applyNumberFormat="1" applyFont="1" applyFill="1" applyBorder="1" applyAlignment="1">
      <alignment horizontal="center" vertical="center"/>
    </xf>
    <xf numFmtId="168" fontId="6" fillId="2" borderId="34" xfId="0" applyNumberFormat="1" applyFont="1" applyFill="1" applyBorder="1" applyAlignment="1">
      <alignment horizontal="center" vertical="center"/>
    </xf>
    <xf numFmtId="167" fontId="6" fillId="2" borderId="33" xfId="0" applyNumberFormat="1" applyFont="1" applyFill="1" applyBorder="1" applyAlignment="1">
      <alignment horizontal="center" vertical="center"/>
    </xf>
    <xf numFmtId="167" fontId="6" fillId="2" borderId="34" xfId="0" applyNumberFormat="1" applyFont="1" applyFill="1" applyBorder="1" applyAlignment="1">
      <alignment horizontal="center" vertical="center"/>
    </xf>
    <xf numFmtId="9" fontId="6" fillId="2" borderId="34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9" fontId="0" fillId="3" borderId="0" xfId="7" applyFont="1" applyFill="1"/>
    <xf numFmtId="10" fontId="0" fillId="3" borderId="0" xfId="0" applyNumberFormat="1" applyFill="1"/>
    <xf numFmtId="9" fontId="0" fillId="3" borderId="0" xfId="0" applyNumberFormat="1" applyFill="1"/>
    <xf numFmtId="0" fontId="4" fillId="2" borderId="31" xfId="0" applyFont="1" applyFill="1" applyBorder="1" applyAlignment="1">
      <alignment horizontal="left"/>
    </xf>
    <xf numFmtId="0" fontId="0" fillId="3" borderId="31" xfId="0" applyFill="1" applyBorder="1"/>
    <xf numFmtId="0" fontId="5" fillId="2" borderId="31" xfId="0" applyFont="1" applyFill="1" applyBorder="1"/>
    <xf numFmtId="164" fontId="6" fillId="2" borderId="31" xfId="0" applyNumberFormat="1" applyFont="1" applyFill="1" applyBorder="1" applyAlignment="1">
      <alignment horizontal="center" vertical="center"/>
    </xf>
    <xf numFmtId="9" fontId="0" fillId="3" borderId="31" xfId="0" applyNumberFormat="1" applyFill="1" applyBorder="1" applyAlignment="1">
      <alignment horizontal="center" vertical="center"/>
    </xf>
    <xf numFmtId="10" fontId="0" fillId="3" borderId="31" xfId="7" applyNumberFormat="1" applyFont="1" applyFill="1" applyBorder="1"/>
    <xf numFmtId="164" fontId="5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/>
    <xf numFmtId="0" fontId="7" fillId="3" borderId="31" xfId="0" applyFont="1" applyFill="1" applyBorder="1"/>
    <xf numFmtId="164" fontId="9" fillId="2" borderId="31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2" fillId="3" borderId="31" xfId="0" applyFont="1" applyFill="1" applyBorder="1"/>
    <xf numFmtId="164" fontId="6" fillId="2" borderId="31" xfId="0" quotePrefix="1" applyNumberFormat="1" applyFont="1" applyFill="1" applyBorder="1" applyAlignment="1">
      <alignment horizontal="center" vertical="center"/>
    </xf>
    <xf numFmtId="9" fontId="0" fillId="3" borderId="31" xfId="7" quotePrefix="1" applyFont="1" applyFill="1" applyBorder="1" applyAlignment="1">
      <alignment horizontal="center" vertical="center"/>
    </xf>
    <xf numFmtId="0" fontId="0" fillId="3" borderId="31" xfId="7" applyNumberFormat="1" applyFont="1" applyFill="1" applyBorder="1"/>
    <xf numFmtId="164" fontId="6" fillId="2" borderId="0" xfId="5" applyNumberFormat="1" applyFont="1" applyFill="1" applyBorder="1" applyAlignment="1">
      <alignment horizontal="center"/>
    </xf>
  </cellXfs>
  <cellStyles count="8">
    <cellStyle name="Milliers" xfId="1" builtinId="3"/>
    <cellStyle name="Normal" xfId="0" builtinId="0"/>
    <cellStyle name="Normal 2 2 2" xfId="5" xr:uid="{8F721711-60C5-436E-B9D7-D8A2098A16AD}"/>
    <cellStyle name="Normal 2_Evolution Dealers by Website_September 10" xfId="3" xr:uid="{1B27980B-7486-4D58-8D6B-FE578F620A4E}"/>
    <cellStyle name="Normal_Analyse_doublons_juillet06_2.analyse.performance.décembre08" xfId="2" xr:uid="{0A541D35-A077-4B1E-A43B-2D153A0E3EE4}"/>
    <cellStyle name="Normal_Evolution Dealers by Website_September 10" xfId="4" xr:uid="{E6FB338A-AC19-451A-906A-BA7EBE4282F4}"/>
    <cellStyle name="Pourcentage" xfId="7" builtinId="5"/>
    <cellStyle name="Pourcentage 2" xfId="6" xr:uid="{72FD15A6-0C76-4FD4-AFC2-217165672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414-8ADB-49DF-95B2-0EDB1DA05EBD}">
  <sheetPr>
    <pageSetUpPr fitToPage="1"/>
  </sheetPr>
  <dimension ref="A1:E17"/>
  <sheetViews>
    <sheetView zoomScale="90" zoomScaleNormal="90" workbookViewId="0">
      <pane xSplit="2" ySplit="2" topLeftCell="C3" activePane="bottomRight" state="frozen"/>
      <selection activeCell="B1" sqref="B1"/>
      <selection pane="topRight" activeCell="B1" sqref="B1"/>
      <selection pane="bottomLeft" activeCell="B1" sqref="B1"/>
      <selection pane="bottomRight" activeCell="F14" sqref="F14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5" s="3" customFormat="1" ht="30" customHeight="1" x14ac:dyDescent="0.25">
      <c r="A1" s="1"/>
      <c r="B1" s="2" t="s">
        <v>0</v>
      </c>
      <c r="E1" s="3" t="e" vm="1">
        <v>#VALUE!</v>
      </c>
    </row>
    <row r="2" spans="1:5" ht="13" x14ac:dyDescent="0.3">
      <c r="B2" s="5" t="s">
        <v>1</v>
      </c>
      <c r="C2" s="6">
        <v>45170</v>
      </c>
      <c r="D2" s="7">
        <v>45505</v>
      </c>
      <c r="E2" s="7">
        <v>45536</v>
      </c>
    </row>
    <row r="3" spans="1:5" ht="12.75" customHeight="1" x14ac:dyDescent="0.3">
      <c r="B3" s="9" t="s">
        <v>2</v>
      </c>
      <c r="C3" s="10">
        <v>376197</v>
      </c>
      <c r="D3" s="11">
        <v>383368</v>
      </c>
      <c r="E3" s="11">
        <v>364809</v>
      </c>
    </row>
    <row r="4" spans="1:5" ht="12.75" customHeight="1" x14ac:dyDescent="0.3">
      <c r="B4" s="9" t="s">
        <v>3</v>
      </c>
      <c r="C4" s="10">
        <v>69305</v>
      </c>
      <c r="D4" s="11">
        <v>76112</v>
      </c>
      <c r="E4" s="11">
        <v>76925</v>
      </c>
    </row>
    <row r="5" spans="1:5" ht="12.75" customHeight="1" x14ac:dyDescent="0.3">
      <c r="B5" s="9" t="s">
        <v>4</v>
      </c>
      <c r="C5" s="10">
        <v>75675</v>
      </c>
      <c r="D5" s="11">
        <v>83228</v>
      </c>
      <c r="E5" s="11">
        <v>85157</v>
      </c>
    </row>
    <row r="6" spans="1:5" ht="12.75" customHeight="1" x14ac:dyDescent="0.3">
      <c r="B6" s="9" t="s">
        <v>5</v>
      </c>
      <c r="C6" s="10">
        <v>301964</v>
      </c>
      <c r="D6" s="11">
        <v>317637</v>
      </c>
      <c r="E6" s="11">
        <v>311519</v>
      </c>
    </row>
    <row r="7" spans="1:5" ht="12.75" customHeight="1" x14ac:dyDescent="0.3">
      <c r="A7" s="12"/>
      <c r="B7" s="9" t="s">
        <v>6</v>
      </c>
      <c r="C7" s="13">
        <v>754831</v>
      </c>
      <c r="D7" s="14">
        <v>894554</v>
      </c>
      <c r="E7" s="14">
        <v>864681</v>
      </c>
    </row>
    <row r="8" spans="1:5" ht="12.75" customHeight="1" x14ac:dyDescent="0.3">
      <c r="A8" s="15"/>
      <c r="B8" s="9" t="s">
        <v>7</v>
      </c>
      <c r="C8" s="10">
        <v>248046</v>
      </c>
      <c r="D8" s="16">
        <v>189444</v>
      </c>
      <c r="E8" s="16">
        <v>189573</v>
      </c>
    </row>
    <row r="9" spans="1:5" ht="12.75" customHeight="1" x14ac:dyDescent="0.3">
      <c r="A9" s="15"/>
      <c r="B9" s="9" t="s">
        <v>8</v>
      </c>
      <c r="C9" s="10">
        <v>137850</v>
      </c>
      <c r="D9" s="11">
        <v>130251</v>
      </c>
      <c r="E9" s="11">
        <v>129308</v>
      </c>
    </row>
    <row r="10" spans="1:5" ht="12.75" customHeight="1" x14ac:dyDescent="0.3">
      <c r="A10" s="15"/>
      <c r="B10" s="9" t="s">
        <v>9</v>
      </c>
      <c r="C10" s="10"/>
      <c r="D10" s="11">
        <v>32617</v>
      </c>
      <c r="E10" s="11">
        <v>33543</v>
      </c>
    </row>
    <row r="11" spans="1:5" ht="12.75" customHeight="1" x14ac:dyDescent="0.3">
      <c r="A11" s="15"/>
      <c r="B11" s="9" t="s">
        <v>10</v>
      </c>
      <c r="C11" s="10"/>
      <c r="D11" s="11">
        <v>68043</v>
      </c>
      <c r="E11" s="11">
        <v>69109</v>
      </c>
    </row>
    <row r="12" spans="1:5" ht="12.75" customHeight="1" x14ac:dyDescent="0.3">
      <c r="A12" s="17"/>
      <c r="B12" s="9" t="s">
        <v>11</v>
      </c>
      <c r="C12" s="10">
        <v>257754</v>
      </c>
      <c r="D12" s="11">
        <v>189740</v>
      </c>
      <c r="E12" s="11">
        <v>189816</v>
      </c>
    </row>
    <row r="13" spans="1:5" ht="12.75" customHeight="1" x14ac:dyDescent="0.3">
      <c r="A13" s="18"/>
      <c r="B13" s="19" t="s">
        <v>12</v>
      </c>
      <c r="C13" s="20">
        <f t="shared" ref="C13:E13" si="0">SUM(C3:C12)</f>
        <v>2221622</v>
      </c>
      <c r="D13" s="21">
        <f t="shared" si="0"/>
        <v>2364994</v>
      </c>
      <c r="E13" s="21">
        <f t="shared" si="0"/>
        <v>2314440</v>
      </c>
    </row>
    <row r="14" spans="1:5" s="25" customFormat="1" ht="12.75" customHeight="1" x14ac:dyDescent="0.3">
      <c r="A14" s="4"/>
      <c r="B14" s="22" t="s">
        <v>13</v>
      </c>
      <c r="C14" s="23">
        <v>1436790</v>
      </c>
      <c r="D14" s="24">
        <v>1212912</v>
      </c>
      <c r="E14" s="24">
        <v>1141273</v>
      </c>
    </row>
    <row r="15" spans="1:5" s="25" customFormat="1" ht="12.75" customHeight="1" x14ac:dyDescent="0.3">
      <c r="A15" s="4"/>
      <c r="B15" s="26" t="s">
        <v>14</v>
      </c>
      <c r="C15" s="27">
        <v>2665</v>
      </c>
      <c r="D15" s="28">
        <v>2636</v>
      </c>
      <c r="E15" s="28">
        <v>2533</v>
      </c>
    </row>
    <row r="16" spans="1:5" s="25" customFormat="1" ht="12.75" customHeight="1" x14ac:dyDescent="0.3">
      <c r="A16" s="4"/>
      <c r="B16" s="29" t="s">
        <v>15</v>
      </c>
      <c r="C16" s="30">
        <v>2131</v>
      </c>
      <c r="D16" s="31">
        <v>2381</v>
      </c>
      <c r="E16" s="31">
        <v>2381</v>
      </c>
    </row>
    <row r="17" spans="2:2" x14ac:dyDescent="0.25">
      <c r="B17" s="4"/>
    </row>
  </sheetData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789-118D-5F4B-8D51-F99448509C43}">
  <dimension ref="A1:Q27"/>
  <sheetViews>
    <sheetView zoomScale="87" workbookViewId="0">
      <selection activeCell="N3" sqref="N3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17" s="3" customFormat="1" ht="30" customHeight="1" x14ac:dyDescent="0.3">
      <c r="A1" s="32"/>
      <c r="B1" s="2" t="s">
        <v>16</v>
      </c>
      <c r="C1" s="33"/>
      <c r="F1" s="8"/>
      <c r="G1" s="8"/>
      <c r="H1" s="8"/>
    </row>
    <row r="2" spans="1:17" ht="13" x14ac:dyDescent="0.3">
      <c r="B2" s="34" t="s">
        <v>1</v>
      </c>
      <c r="C2" s="6">
        <v>45170</v>
      </c>
      <c r="D2" s="7">
        <v>45505</v>
      </c>
      <c r="E2" s="7">
        <v>45536</v>
      </c>
      <c r="H2" s="135" t="s">
        <v>1</v>
      </c>
      <c r="I2" s="145" t="s">
        <v>32</v>
      </c>
      <c r="J2" s="145" t="s">
        <v>34</v>
      </c>
      <c r="K2" s="145" t="s">
        <v>33</v>
      </c>
      <c r="L2" s="145" t="s">
        <v>35</v>
      </c>
      <c r="M2" s="145" t="s">
        <v>31</v>
      </c>
      <c r="N2" s="146" t="s">
        <v>36</v>
      </c>
    </row>
    <row r="3" spans="1:17" ht="12.75" customHeight="1" x14ac:dyDescent="0.3">
      <c r="B3" s="9" t="s">
        <v>2</v>
      </c>
      <c r="C3" s="10">
        <v>376197</v>
      </c>
      <c r="D3" s="16">
        <v>383368</v>
      </c>
      <c r="E3" s="16">
        <v>364809</v>
      </c>
      <c r="H3" s="137" t="s">
        <v>6</v>
      </c>
      <c r="I3" s="138">
        <v>437568</v>
      </c>
      <c r="J3" s="138">
        <v>458659</v>
      </c>
      <c r="K3" s="119">
        <f>I3/$I$14</f>
        <v>0.40174776731814671</v>
      </c>
      <c r="L3" s="139">
        <v>4.8200508263858417E-2</v>
      </c>
      <c r="M3" s="119">
        <f>(J3/$J$14)</f>
        <v>0.6522565800326513</v>
      </c>
      <c r="N3" s="149">
        <f>((M3-K3)/K3)*100</f>
        <v>62.354749196683159</v>
      </c>
      <c r="O3" s="134"/>
      <c r="P3" s="132"/>
      <c r="Q3" s="134"/>
    </row>
    <row r="4" spans="1:17" ht="12.75" customHeight="1" x14ac:dyDescent="0.3">
      <c r="A4" s="32"/>
      <c r="B4" s="9" t="s">
        <v>3</v>
      </c>
      <c r="C4" s="10">
        <v>63449</v>
      </c>
      <c r="D4" s="16">
        <v>67520</v>
      </c>
      <c r="E4" s="16">
        <v>68318</v>
      </c>
      <c r="H4" s="137" t="s">
        <v>2</v>
      </c>
      <c r="I4" s="138">
        <v>376197</v>
      </c>
      <c r="J4" s="138">
        <v>364809</v>
      </c>
      <c r="K4" s="119">
        <f t="shared" ref="K4:K12" si="0">I4/$I$14</f>
        <v>0.34540072587982862</v>
      </c>
      <c r="L4" s="139">
        <v>-3.0271373774910487E-2</v>
      </c>
      <c r="M4" s="119">
        <f t="shared" ref="M4:M12" si="1">(J4/$J$14)</f>
        <v>0.51879298281540642</v>
      </c>
      <c r="N4" s="140"/>
      <c r="P4" s="132"/>
      <c r="Q4" s="134"/>
    </row>
    <row r="5" spans="1:17" ht="12.75" customHeight="1" x14ac:dyDescent="0.3">
      <c r="B5" s="9" t="s">
        <v>4</v>
      </c>
      <c r="C5" s="10">
        <v>75675</v>
      </c>
      <c r="D5" s="16">
        <v>83228</v>
      </c>
      <c r="E5" s="16">
        <v>85157</v>
      </c>
      <c r="H5" s="137" t="s">
        <v>5</v>
      </c>
      <c r="I5" s="138">
        <v>275453</v>
      </c>
      <c r="J5" s="138">
        <v>277651</v>
      </c>
      <c r="K5" s="119">
        <f t="shared" si="0"/>
        <v>0.25290384066267524</v>
      </c>
      <c r="L5" s="139">
        <v>7.9795827237314539E-3</v>
      </c>
      <c r="M5" s="119">
        <f t="shared" si="1"/>
        <v>0.39484604401667833</v>
      </c>
      <c r="N5" s="140"/>
      <c r="P5" s="132"/>
      <c r="Q5" s="134"/>
    </row>
    <row r="6" spans="1:17" ht="12.75" customHeight="1" x14ac:dyDescent="0.3">
      <c r="B6" s="9" t="s">
        <v>5</v>
      </c>
      <c r="C6" s="10">
        <v>275453</v>
      </c>
      <c r="D6" s="16">
        <v>283126</v>
      </c>
      <c r="E6" s="16">
        <v>277651</v>
      </c>
      <c r="H6" s="137" t="s">
        <v>11</v>
      </c>
      <c r="I6" s="138">
        <v>257754</v>
      </c>
      <c r="J6" s="138">
        <v>189816</v>
      </c>
      <c r="K6" s="119">
        <f t="shared" si="0"/>
        <v>0.23665371786173026</v>
      </c>
      <c r="L6" s="139">
        <v>-0.26357689890360575</v>
      </c>
      <c r="M6" s="119">
        <f t="shared" si="1"/>
        <v>0.26993634703663882</v>
      </c>
      <c r="N6" s="140"/>
      <c r="P6" s="132"/>
      <c r="Q6" s="134"/>
    </row>
    <row r="7" spans="1:17" ht="12.75" customHeight="1" x14ac:dyDescent="0.3">
      <c r="B7" s="9" t="s">
        <v>6</v>
      </c>
      <c r="C7" s="10">
        <v>437568</v>
      </c>
      <c r="D7" s="16">
        <v>476435</v>
      </c>
      <c r="E7" s="16">
        <v>458659</v>
      </c>
      <c r="H7" s="137" t="s">
        <v>7</v>
      </c>
      <c r="I7" s="138">
        <v>248046</v>
      </c>
      <c r="J7" s="138">
        <v>189573</v>
      </c>
      <c r="K7" s="119">
        <f t="shared" si="0"/>
        <v>0.22774043506882821</v>
      </c>
      <c r="L7" s="139">
        <v>-0.2357345008587117</v>
      </c>
      <c r="M7" s="119">
        <f t="shared" si="1"/>
        <v>0.26959077799962455</v>
      </c>
      <c r="N7" s="140"/>
      <c r="P7" s="132"/>
      <c r="Q7" s="134"/>
    </row>
    <row r="8" spans="1:17" ht="12.75" customHeight="1" x14ac:dyDescent="0.3">
      <c r="B8" s="9" t="s">
        <v>7</v>
      </c>
      <c r="C8" s="10">
        <v>248046</v>
      </c>
      <c r="D8" s="16">
        <v>189444</v>
      </c>
      <c r="E8" s="16">
        <v>189573</v>
      </c>
      <c r="H8" s="137" t="s">
        <v>8</v>
      </c>
      <c r="I8" s="138">
        <v>130621</v>
      </c>
      <c r="J8" s="138">
        <v>119819</v>
      </c>
      <c r="K8" s="119">
        <f t="shared" si="0"/>
        <v>0.11992809143919035</v>
      </c>
      <c r="L8" s="139">
        <v>-8.2697269198674025E-2</v>
      </c>
      <c r="M8" s="119">
        <f t="shared" si="1"/>
        <v>0.17039397714409232</v>
      </c>
      <c r="N8" s="140"/>
      <c r="P8" s="132"/>
      <c r="Q8" s="134"/>
    </row>
    <row r="9" spans="1:17" ht="12.75" customHeight="1" x14ac:dyDescent="0.3">
      <c r="B9" s="9" t="s">
        <v>8</v>
      </c>
      <c r="C9" s="10">
        <v>130621</v>
      </c>
      <c r="D9" s="16">
        <v>121484</v>
      </c>
      <c r="E9" s="16">
        <v>119819</v>
      </c>
      <c r="H9" s="137" t="s">
        <v>4</v>
      </c>
      <c r="I9" s="138">
        <v>75675</v>
      </c>
      <c r="J9" s="138">
        <v>85157</v>
      </c>
      <c r="K9" s="119">
        <f t="shared" si="0"/>
        <v>6.9480086047884568E-2</v>
      </c>
      <c r="L9" s="139">
        <v>0.12529897588371325</v>
      </c>
      <c r="M9" s="119">
        <f t="shared" si="1"/>
        <v>0.12110132709886971</v>
      </c>
      <c r="N9" s="140"/>
      <c r="P9" s="132"/>
      <c r="Q9" s="134"/>
    </row>
    <row r="10" spans="1:17" ht="12.75" customHeight="1" x14ac:dyDescent="0.3">
      <c r="B10" s="9" t="s">
        <v>9</v>
      </c>
      <c r="C10" s="10"/>
      <c r="D10" s="16">
        <v>32617</v>
      </c>
      <c r="E10" s="16">
        <v>33543</v>
      </c>
      <c r="H10" s="137" t="s">
        <v>10</v>
      </c>
      <c r="I10" s="147" t="s">
        <v>38</v>
      </c>
      <c r="J10" s="138">
        <v>69109</v>
      </c>
      <c r="K10" s="148" t="s">
        <v>38</v>
      </c>
      <c r="L10" s="139">
        <v>0</v>
      </c>
      <c r="M10" s="119">
        <f t="shared" si="1"/>
        <v>9.8279549707901731E-2</v>
      </c>
      <c r="N10" s="140"/>
      <c r="P10" s="132"/>
      <c r="Q10" s="134"/>
    </row>
    <row r="11" spans="1:17" ht="12.75" customHeight="1" x14ac:dyDescent="0.3">
      <c r="B11" s="9" t="s">
        <v>10</v>
      </c>
      <c r="C11" s="10"/>
      <c r="D11" s="16">
        <v>68043</v>
      </c>
      <c r="E11" s="16">
        <v>69109</v>
      </c>
      <c r="H11" s="137" t="s">
        <v>3</v>
      </c>
      <c r="I11" s="138">
        <v>63449</v>
      </c>
      <c r="J11" s="138">
        <v>68318</v>
      </c>
      <c r="K11" s="119">
        <f t="shared" si="0"/>
        <v>5.8254932007297359E-2</v>
      </c>
      <c r="L11" s="139">
        <v>7.6738798089804411E-2</v>
      </c>
      <c r="M11" s="119">
        <f t="shared" si="1"/>
        <v>9.715467271910215E-2</v>
      </c>
      <c r="N11" s="140"/>
      <c r="P11" s="132"/>
      <c r="Q11" s="134"/>
    </row>
    <row r="12" spans="1:17" ht="12.75" customHeight="1" x14ac:dyDescent="0.3">
      <c r="B12" s="9" t="s">
        <v>11</v>
      </c>
      <c r="C12" s="10">
        <v>257754</v>
      </c>
      <c r="D12" s="16">
        <v>189740</v>
      </c>
      <c r="E12" s="16">
        <v>189816</v>
      </c>
      <c r="H12" s="137" t="s">
        <v>9</v>
      </c>
      <c r="I12" s="147" t="s">
        <v>38</v>
      </c>
      <c r="J12" s="138">
        <v>33543</v>
      </c>
      <c r="K12" s="148" t="s">
        <v>38</v>
      </c>
      <c r="L12" s="139">
        <v>0</v>
      </c>
      <c r="M12" s="119">
        <f t="shared" si="1"/>
        <v>4.7701325961193877E-2</v>
      </c>
      <c r="N12" s="140"/>
      <c r="P12" s="132"/>
      <c r="Q12" s="134"/>
    </row>
    <row r="13" spans="1:17" ht="12.75" customHeight="1" x14ac:dyDescent="0.3">
      <c r="B13" s="19" t="s">
        <v>12</v>
      </c>
      <c r="C13" s="35">
        <f t="shared" ref="C13:E13" si="2">SUM(C3:C12)</f>
        <v>1864763</v>
      </c>
      <c r="D13" s="36">
        <f t="shared" si="2"/>
        <v>1895005</v>
      </c>
      <c r="E13" s="36">
        <f t="shared" si="2"/>
        <v>1856454</v>
      </c>
      <c r="H13" s="137" t="s">
        <v>12</v>
      </c>
      <c r="I13" s="141">
        <f t="shared" ref="I13:J13" si="3">SUM(I3:I12)</f>
        <v>1864763</v>
      </c>
      <c r="J13" s="141">
        <f t="shared" si="3"/>
        <v>1856454</v>
      </c>
      <c r="K13" s="136" t="s">
        <v>37</v>
      </c>
      <c r="L13" s="136"/>
      <c r="M13" s="136"/>
      <c r="N13" s="136"/>
    </row>
    <row r="14" spans="1:17" s="25" customFormat="1" ht="12.75" customHeight="1" x14ac:dyDescent="0.3">
      <c r="A14" s="4"/>
      <c r="B14" s="22" t="s">
        <v>13</v>
      </c>
      <c r="C14" s="23">
        <v>1089161</v>
      </c>
      <c r="D14" s="37">
        <v>763664</v>
      </c>
      <c r="E14" s="37">
        <v>703188</v>
      </c>
      <c r="F14" s="8"/>
      <c r="G14" s="8"/>
      <c r="H14" s="142" t="s">
        <v>13</v>
      </c>
      <c r="I14" s="144">
        <v>1089161</v>
      </c>
      <c r="J14" s="144">
        <v>703188</v>
      </c>
      <c r="K14" s="143" t="s">
        <v>37</v>
      </c>
      <c r="L14" s="143"/>
      <c r="M14" s="143"/>
      <c r="N14" s="143"/>
    </row>
    <row r="15" spans="1:17" s="25" customFormat="1" ht="12.75" customHeight="1" x14ac:dyDescent="0.3">
      <c r="A15" s="4"/>
      <c r="B15" s="26" t="s">
        <v>14</v>
      </c>
      <c r="C15" s="27">
        <v>2665</v>
      </c>
      <c r="D15" s="28">
        <v>2636</v>
      </c>
      <c r="E15" s="28">
        <v>2533</v>
      </c>
      <c r="F15" s="8"/>
      <c r="G15" s="8"/>
      <c r="H15" s="8"/>
    </row>
    <row r="16" spans="1:17" s="25" customFormat="1" ht="12.75" customHeight="1" x14ac:dyDescent="0.3">
      <c r="A16" s="4"/>
      <c r="B16" s="29" t="s">
        <v>15</v>
      </c>
      <c r="C16" s="30">
        <v>2131</v>
      </c>
      <c r="D16" s="31">
        <v>2381</v>
      </c>
      <c r="E16" s="31">
        <v>2381</v>
      </c>
      <c r="F16" s="8"/>
      <c r="G16" s="8"/>
      <c r="H16" s="8"/>
    </row>
    <row r="17" spans="1:8" x14ac:dyDescent="0.25">
      <c r="A17" s="8"/>
    </row>
    <row r="18" spans="1:8" x14ac:dyDescent="0.25">
      <c r="C18" s="132">
        <f>(E3-D3)/E3</f>
        <v>-5.0873196659073652E-2</v>
      </c>
      <c r="D18" s="132">
        <f>(E3-C3)/C3</f>
        <v>-3.0271373774910487E-2</v>
      </c>
    </row>
    <row r="19" spans="1:8" x14ac:dyDescent="0.25">
      <c r="C19" s="132">
        <f>(E4-D4)/E4</f>
        <v>1.1680669808835153E-2</v>
      </c>
      <c r="D19" s="132">
        <f>(E4-C4)/C4</f>
        <v>7.6738798089804411E-2</v>
      </c>
    </row>
    <row r="20" spans="1:8" x14ac:dyDescent="0.25">
      <c r="C20" s="132">
        <f>(E5-D5)/E5</f>
        <v>2.2652277557922425E-2</v>
      </c>
      <c r="D20" s="132">
        <f>(E5-C5)/C5</f>
        <v>0.12529897588371325</v>
      </c>
    </row>
    <row r="21" spans="1:8" x14ac:dyDescent="0.25">
      <c r="C21" s="132">
        <f>(E6-D6)/E6</f>
        <v>-1.9718999751486579E-2</v>
      </c>
      <c r="D21" s="132">
        <f>(E6-C6)/C6</f>
        <v>7.9795827237314539E-3</v>
      </c>
      <c r="H21" s="133">
        <f>65%-(E3/C14)</f>
        <v>0.31505502859540513</v>
      </c>
    </row>
    <row r="22" spans="1:8" x14ac:dyDescent="0.25">
      <c r="C22" s="132">
        <f>(E7-D7)/E7</f>
        <v>-3.8756461772253462E-2</v>
      </c>
      <c r="D22" s="132">
        <f>(E7-C7)/C7</f>
        <v>4.8200508263858417E-2</v>
      </c>
    </row>
    <row r="23" spans="1:8" x14ac:dyDescent="0.25">
      <c r="C23" s="132">
        <f>(E8-D8)/E8</f>
        <v>6.8047665015587668E-4</v>
      </c>
      <c r="D23" s="132">
        <f>(E8-C8)/C8</f>
        <v>-0.2357345008587117</v>
      </c>
    </row>
    <row r="24" spans="1:8" x14ac:dyDescent="0.25">
      <c r="C24" s="132">
        <f>(E9-D9)/E9</f>
        <v>-1.3895959739273404E-2</v>
      </c>
      <c r="D24" s="132">
        <f>(E9-C9)/C9</f>
        <v>-8.2697269198674025E-2</v>
      </c>
    </row>
    <row r="25" spans="1:8" x14ac:dyDescent="0.25">
      <c r="C25" s="132">
        <f>(E10-D10)/E10</f>
        <v>2.7606356020630236E-2</v>
      </c>
      <c r="D25" s="132" t="e">
        <f>(E10-C10)/C10</f>
        <v>#DIV/0!</v>
      </c>
    </row>
    <row r="26" spans="1:8" x14ac:dyDescent="0.25">
      <c r="C26" s="132">
        <f>(E11-D11)/E11</f>
        <v>1.5424908477911704E-2</v>
      </c>
      <c r="D26" s="132" t="e">
        <f>(E11-C11)/C11</f>
        <v>#DIV/0!</v>
      </c>
      <c r="G26" s="8">
        <f>(E13-C13)/C13</f>
        <v>-4.4557941143190853E-3</v>
      </c>
      <c r="H26" s="132"/>
    </row>
    <row r="27" spans="1:8" x14ac:dyDescent="0.25">
      <c r="C27" s="132">
        <f>(E12-D12)/E12</f>
        <v>4.0038774392042823E-4</v>
      </c>
      <c r="D27" s="132">
        <f>(E12-C12)/C12</f>
        <v>-0.26357689890360575</v>
      </c>
      <c r="G27" s="8">
        <f>(E14-C14)/C14</f>
        <v>-0.35437644205034885</v>
      </c>
      <c r="H27" s="132"/>
    </row>
  </sheetData>
  <sortState xmlns:xlrd2="http://schemas.microsoft.com/office/spreadsheetml/2017/richdata2" ref="I3:K12">
    <sortCondition descending="1" ref="K3:K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AFC4-E418-C746-A47C-31D297C10EF8}">
  <dimension ref="A1:H16"/>
  <sheetViews>
    <sheetView workbookViewId="0">
      <selection activeCell="D21" sqref="D21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6" width="11.453125" style="8"/>
    <col min="7" max="7" width="12.08984375" style="8" bestFit="1" customWidth="1"/>
    <col min="8" max="16384" width="11.453125" style="8"/>
  </cols>
  <sheetData>
    <row r="1" spans="1:8" s="3" customFormat="1" ht="30" customHeight="1" x14ac:dyDescent="0.25">
      <c r="A1" s="4"/>
      <c r="B1" s="2" t="s">
        <v>17</v>
      </c>
      <c r="C1" s="8"/>
      <c r="D1" s="8"/>
      <c r="E1" s="8"/>
      <c r="F1" s="8"/>
      <c r="G1" s="8"/>
      <c r="H1" s="8"/>
    </row>
    <row r="2" spans="1:8" ht="13" x14ac:dyDescent="0.3">
      <c r="B2" s="38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0</v>
      </c>
      <c r="D3" s="16">
        <v>0</v>
      </c>
      <c r="E3" s="16">
        <v>0</v>
      </c>
    </row>
    <row r="4" spans="1:8" ht="12.75" customHeight="1" x14ac:dyDescent="0.3">
      <c r="B4" s="9" t="s">
        <v>3</v>
      </c>
      <c r="C4" s="10">
        <v>5856</v>
      </c>
      <c r="D4" s="16">
        <v>8592</v>
      </c>
      <c r="E4" s="16">
        <v>8607</v>
      </c>
      <c r="G4" s="132"/>
      <c r="H4" s="132"/>
    </row>
    <row r="5" spans="1:8" ht="12.75" customHeight="1" x14ac:dyDescent="0.3">
      <c r="B5" s="9" t="s">
        <v>4</v>
      </c>
      <c r="C5" s="10">
        <v>0</v>
      </c>
      <c r="D5" s="16">
        <v>0</v>
      </c>
      <c r="E5" s="16">
        <v>0</v>
      </c>
      <c r="G5" s="132"/>
      <c r="H5" s="132"/>
    </row>
    <row r="6" spans="1:8" ht="12.75" customHeight="1" x14ac:dyDescent="0.3">
      <c r="B6" s="9" t="s">
        <v>5</v>
      </c>
      <c r="C6" s="10">
        <v>26511</v>
      </c>
      <c r="D6" s="11">
        <v>34511</v>
      </c>
      <c r="E6" s="11">
        <v>33868</v>
      </c>
      <c r="G6" s="132"/>
      <c r="H6" s="132"/>
    </row>
    <row r="7" spans="1:8" ht="12.75" customHeight="1" x14ac:dyDescent="0.3">
      <c r="B7" s="9" t="s">
        <v>6</v>
      </c>
      <c r="C7" s="10">
        <v>317263</v>
      </c>
      <c r="D7" s="16">
        <v>418119</v>
      </c>
      <c r="E7" s="16">
        <v>406022</v>
      </c>
      <c r="G7" s="132"/>
      <c r="H7" s="132"/>
    </row>
    <row r="8" spans="1:8" ht="12.75" customHeight="1" x14ac:dyDescent="0.3">
      <c r="B8" s="9" t="s">
        <v>7</v>
      </c>
      <c r="C8" s="10">
        <v>0</v>
      </c>
      <c r="D8" s="11">
        <v>0</v>
      </c>
      <c r="E8" s="11">
        <v>0</v>
      </c>
      <c r="G8" s="132"/>
      <c r="H8" s="132"/>
    </row>
    <row r="9" spans="1:8" ht="12.75" customHeight="1" x14ac:dyDescent="0.3">
      <c r="B9" s="9" t="s">
        <v>8</v>
      </c>
      <c r="C9" s="10">
        <v>7229</v>
      </c>
      <c r="D9" s="11">
        <v>8767</v>
      </c>
      <c r="E9" s="11">
        <v>9489</v>
      </c>
      <c r="G9" s="132"/>
      <c r="H9" s="132"/>
    </row>
    <row r="10" spans="1:8" ht="12.75" customHeight="1" x14ac:dyDescent="0.3">
      <c r="B10" s="9" t="s">
        <v>9</v>
      </c>
      <c r="C10" s="10"/>
      <c r="D10" s="16">
        <v>0</v>
      </c>
      <c r="E10" s="16">
        <v>0</v>
      </c>
    </row>
    <row r="11" spans="1:8" ht="12.75" customHeight="1" x14ac:dyDescent="0.3">
      <c r="B11" s="9" t="s">
        <v>10</v>
      </c>
      <c r="C11" s="10"/>
      <c r="D11" s="11">
        <v>0</v>
      </c>
      <c r="E11" s="11">
        <v>0</v>
      </c>
    </row>
    <row r="12" spans="1:8" ht="12.75" customHeight="1" x14ac:dyDescent="0.3">
      <c r="B12" s="9" t="s">
        <v>11</v>
      </c>
      <c r="C12" s="10">
        <v>0</v>
      </c>
      <c r="D12" s="16">
        <v>0</v>
      </c>
      <c r="E12" s="16">
        <v>0</v>
      </c>
    </row>
    <row r="13" spans="1:8" ht="12.75" customHeight="1" x14ac:dyDescent="0.3">
      <c r="B13" s="19" t="s">
        <v>12</v>
      </c>
      <c r="C13" s="20">
        <f t="shared" ref="C13:E13" si="0">SUM(C3:C12)</f>
        <v>356859</v>
      </c>
      <c r="D13" s="21">
        <f t="shared" si="0"/>
        <v>469989</v>
      </c>
      <c r="E13" s="21">
        <f t="shared" si="0"/>
        <v>457986</v>
      </c>
    </row>
    <row r="14" spans="1:8" s="25" customFormat="1" ht="12.75" customHeight="1" x14ac:dyDescent="0.3">
      <c r="A14" s="4"/>
      <c r="B14" s="22" t="s">
        <v>13</v>
      </c>
      <c r="C14" s="23">
        <v>347629</v>
      </c>
      <c r="D14" s="24">
        <v>449248</v>
      </c>
      <c r="E14" s="24">
        <v>438085</v>
      </c>
      <c r="F14" s="8"/>
      <c r="G14" s="8"/>
      <c r="H14" s="8"/>
    </row>
    <row r="15" spans="1:8" s="25" customFormat="1" ht="12.75" customHeight="1" x14ac:dyDescent="0.3">
      <c r="A15" s="4"/>
      <c r="B15" s="26" t="s">
        <v>14</v>
      </c>
      <c r="C15" s="27">
        <v>0</v>
      </c>
      <c r="D15" s="39">
        <v>0</v>
      </c>
      <c r="E15" s="39">
        <v>0</v>
      </c>
      <c r="F15" s="8"/>
      <c r="G15" s="8"/>
      <c r="H15" s="8"/>
    </row>
    <row r="16" spans="1:8" s="25" customFormat="1" ht="12.75" customHeight="1" x14ac:dyDescent="0.3">
      <c r="A16" s="4"/>
      <c r="B16" s="29" t="s">
        <v>15</v>
      </c>
      <c r="C16" s="30">
        <v>0</v>
      </c>
      <c r="D16" s="31">
        <v>0</v>
      </c>
      <c r="E16" s="31">
        <v>0</v>
      </c>
      <c r="F16" s="8"/>
      <c r="G16" s="8"/>
      <c r="H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32F3-747C-2042-BFDB-C1DAF150CC32}">
  <dimension ref="A1:AJ13"/>
  <sheetViews>
    <sheetView workbookViewId="0">
      <selection activeCell="H13" sqref="H13"/>
    </sheetView>
  </sheetViews>
  <sheetFormatPr baseColWidth="10" defaultColWidth="11.453125" defaultRowHeight="12.5" x14ac:dyDescent="0.25"/>
  <cols>
    <col min="1" max="1" width="5" style="4" customWidth="1"/>
    <col min="2" max="2" width="3.36328125" style="8" customWidth="1"/>
    <col min="3" max="3" width="18.81640625" style="8" bestFit="1" customWidth="1"/>
    <col min="4" max="4" width="11.36328125" style="8" bestFit="1" customWidth="1"/>
    <col min="5" max="5" width="12.36328125" style="8" bestFit="1" customWidth="1"/>
    <col min="6" max="6" width="8.36328125" style="8" customWidth="1"/>
    <col min="7" max="7" width="11.36328125" style="8" bestFit="1" customWidth="1"/>
    <col min="8" max="8" width="9.6328125" style="8" customWidth="1"/>
    <col min="9" max="9" width="8.36328125" style="8" customWidth="1"/>
    <col min="10" max="12" width="8.6328125" style="8" customWidth="1"/>
    <col min="13" max="13" width="11.453125" style="8"/>
    <col min="14" max="14" width="11.6328125" style="8" customWidth="1"/>
    <col min="15" max="15" width="8" style="8" customWidth="1"/>
    <col min="16" max="16" width="11.453125" style="8"/>
    <col min="17" max="17" width="11.6328125" style="8" customWidth="1"/>
    <col min="18" max="18" width="8.36328125" style="8" customWidth="1"/>
    <col min="19" max="19" width="11.36328125" style="8" bestFit="1" customWidth="1"/>
    <col min="20" max="20" width="9.6328125" style="8" customWidth="1"/>
    <col min="21" max="21" width="7.6328125" style="8" customWidth="1"/>
    <col min="22" max="22" width="11.36328125" style="8" bestFit="1" customWidth="1"/>
    <col min="23" max="23" width="8.6328125" style="8" customWidth="1"/>
    <col min="24" max="24" width="7" style="8" customWidth="1"/>
    <col min="25" max="25" width="11.36328125" style="8" bestFit="1" customWidth="1"/>
    <col min="26" max="26" width="8.6328125" style="8" customWidth="1"/>
    <col min="27" max="27" width="7" style="8" customWidth="1"/>
    <col min="28" max="28" width="11.36328125" style="8" bestFit="1" customWidth="1"/>
    <col min="29" max="29" width="8.6328125" style="8" customWidth="1"/>
    <col min="30" max="30" width="7" style="8" customWidth="1"/>
    <col min="31" max="31" width="11.36328125" style="8" bestFit="1" customWidth="1"/>
    <col min="32" max="32" width="11.36328125" style="8" customWidth="1"/>
    <col min="33" max="33" width="7.6328125" style="8" customWidth="1"/>
    <col min="34" max="34" width="11.36328125" style="8" bestFit="1" customWidth="1"/>
    <col min="35" max="35" width="10.453125" style="8" bestFit="1" customWidth="1"/>
    <col min="36" max="36" width="9.81640625" style="8" customWidth="1"/>
    <col min="37" max="16384" width="11.453125" style="41"/>
  </cols>
  <sheetData>
    <row r="1" spans="2:36" ht="18" x14ac:dyDescent="0.4">
      <c r="B1" s="40" t="s">
        <v>30</v>
      </c>
      <c r="C1" s="41"/>
      <c r="D1" s="41"/>
      <c r="E1" s="41"/>
      <c r="F1" s="41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2:36" ht="13" x14ac:dyDescent="0.25">
      <c r="C2" s="128" t="s">
        <v>1</v>
      </c>
      <c r="D2" s="129" t="s">
        <v>28</v>
      </c>
      <c r="E2" s="130" t="s">
        <v>29</v>
      </c>
      <c r="F2" s="131" t="s">
        <v>19</v>
      </c>
    </row>
    <row r="3" spans="2:36" ht="13" x14ac:dyDescent="0.25">
      <c r="C3" s="127" t="s">
        <v>2</v>
      </c>
      <c r="D3" s="120">
        <v>352567</v>
      </c>
      <c r="E3" s="116">
        <v>149709</v>
      </c>
      <c r="F3" s="122">
        <f t="shared" ref="F3:F12" si="0">E3/D3</f>
        <v>0.42462567398537016</v>
      </c>
    </row>
    <row r="4" spans="2:36" ht="13" x14ac:dyDescent="0.25">
      <c r="C4" s="127" t="s">
        <v>3</v>
      </c>
      <c r="D4" s="121">
        <v>74292</v>
      </c>
      <c r="E4" s="117">
        <v>31759</v>
      </c>
      <c r="F4" s="123">
        <f t="shared" si="0"/>
        <v>0.42748882786841114</v>
      </c>
    </row>
    <row r="5" spans="2:36" ht="13" x14ac:dyDescent="0.25">
      <c r="C5" s="127" t="s">
        <v>4</v>
      </c>
      <c r="D5" s="121">
        <v>81633</v>
      </c>
      <c r="E5" s="117">
        <v>47460</v>
      </c>
      <c r="F5" s="123">
        <f t="shared" si="0"/>
        <v>0.58138252912425126</v>
      </c>
    </row>
    <row r="6" spans="2:36" ht="13" x14ac:dyDescent="0.25">
      <c r="C6" s="127" t="s">
        <v>5</v>
      </c>
      <c r="D6" s="121">
        <v>303121</v>
      </c>
      <c r="E6" s="117">
        <v>163255</v>
      </c>
      <c r="F6" s="123">
        <f t="shared" si="0"/>
        <v>0.53858030291533743</v>
      </c>
    </row>
    <row r="7" spans="2:36" ht="13" x14ac:dyDescent="0.25">
      <c r="C7" s="127" t="s">
        <v>6</v>
      </c>
      <c r="D7" s="121">
        <v>832167</v>
      </c>
      <c r="E7" s="117">
        <v>505207</v>
      </c>
      <c r="F7" s="123">
        <f t="shared" si="0"/>
        <v>0.60709809449305252</v>
      </c>
    </row>
    <row r="8" spans="2:36" ht="13" x14ac:dyDescent="0.25">
      <c r="C8" s="127" t="s">
        <v>7</v>
      </c>
      <c r="D8" s="121">
        <v>150788</v>
      </c>
      <c r="E8" s="117">
        <v>75059</v>
      </c>
      <c r="F8" s="123">
        <f t="shared" si="0"/>
        <v>0.49777833779876385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2:36" ht="13" x14ac:dyDescent="0.25">
      <c r="C9" s="127" t="s">
        <v>8</v>
      </c>
      <c r="D9" s="121">
        <v>121039</v>
      </c>
      <c r="E9" s="117">
        <v>63745</v>
      </c>
      <c r="F9" s="123">
        <f t="shared" si="0"/>
        <v>0.52664843562818597</v>
      </c>
    </row>
    <row r="10" spans="2:36" ht="13" x14ac:dyDescent="0.25">
      <c r="C10" s="127" t="s">
        <v>9</v>
      </c>
      <c r="D10" s="121">
        <v>33460</v>
      </c>
      <c r="E10" s="117">
        <v>20055</v>
      </c>
      <c r="F10" s="123">
        <f t="shared" si="0"/>
        <v>0.59937238493723854</v>
      </c>
    </row>
    <row r="11" spans="2:36" ht="13" x14ac:dyDescent="0.25">
      <c r="C11" s="127" t="s">
        <v>10</v>
      </c>
      <c r="D11" s="121">
        <v>67103</v>
      </c>
      <c r="E11" s="117">
        <v>34729</v>
      </c>
      <c r="F11" s="123">
        <f t="shared" si="0"/>
        <v>0.51754765062664854</v>
      </c>
    </row>
    <row r="12" spans="2:36" ht="13" x14ac:dyDescent="0.25">
      <c r="C12" s="127" t="s">
        <v>11</v>
      </c>
      <c r="D12" s="121">
        <v>150910</v>
      </c>
      <c r="E12" s="117">
        <v>73489</v>
      </c>
      <c r="F12" s="124">
        <f t="shared" si="0"/>
        <v>0.48697236763633955</v>
      </c>
    </row>
    <row r="13" spans="2:36" ht="13" x14ac:dyDescent="0.25">
      <c r="C13" s="126" t="s">
        <v>18</v>
      </c>
      <c r="D13" s="118">
        <v>2167080</v>
      </c>
      <c r="E13" s="125">
        <v>1164467</v>
      </c>
      <c r="F13" s="119">
        <v>0.53734379902910834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E8D-9C89-4BB0-9EA0-9EFAFC672DFE}">
  <sheetPr>
    <pageSetUpPr fitToPage="1"/>
  </sheetPr>
  <dimension ref="A1:M36"/>
  <sheetViews>
    <sheetView showGridLines="0" tabSelected="1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 activeCell="N7" sqref="N7"/>
    </sheetView>
  </sheetViews>
  <sheetFormatPr baseColWidth="10" defaultColWidth="9.36328125" defaultRowHeight="12.5" x14ac:dyDescent="0.25"/>
  <cols>
    <col min="1" max="1" width="5.453125" style="48" customWidth="1"/>
    <col min="2" max="2" width="27.453125" style="52" customWidth="1"/>
    <col min="3" max="5" width="12.453125" style="52" customWidth="1"/>
    <col min="6" max="9" width="9.36328125" style="52"/>
    <col min="10" max="10" width="11.54296875" style="52" customWidth="1"/>
    <col min="11" max="16384" width="9.36328125" style="52"/>
  </cols>
  <sheetData>
    <row r="1" spans="1:13" s="47" customFormat="1" ht="30.75" customHeight="1" x14ac:dyDescent="0.25">
      <c r="A1" s="43"/>
      <c r="B1" s="44" t="s">
        <v>20</v>
      </c>
      <c r="C1" s="45"/>
      <c r="D1" s="45"/>
      <c r="E1" s="46" t="e" vm="1">
        <v>#VALUE!</v>
      </c>
    </row>
    <row r="2" spans="1:13" ht="13" x14ac:dyDescent="0.3">
      <c r="B2" s="49" t="s">
        <v>1</v>
      </c>
      <c r="C2" s="50">
        <v>45170</v>
      </c>
      <c r="D2" s="51">
        <v>45505</v>
      </c>
      <c r="E2" s="51">
        <v>45536</v>
      </c>
      <c r="J2" s="49" t="s">
        <v>1</v>
      </c>
      <c r="K2" s="50">
        <v>45170</v>
      </c>
      <c r="L2" s="51">
        <v>45505</v>
      </c>
      <c r="M2" s="51">
        <v>45536</v>
      </c>
    </row>
    <row r="3" spans="1:13" ht="13" x14ac:dyDescent="0.3">
      <c r="B3" s="53" t="s">
        <v>2</v>
      </c>
      <c r="C3" s="54">
        <v>13806</v>
      </c>
      <c r="D3" s="55">
        <v>14611</v>
      </c>
      <c r="E3" s="55">
        <v>14489</v>
      </c>
      <c r="J3" s="53" t="s">
        <v>21</v>
      </c>
      <c r="K3" s="54">
        <v>14767</v>
      </c>
      <c r="L3" s="55">
        <v>15531</v>
      </c>
      <c r="M3" s="55">
        <v>15241</v>
      </c>
    </row>
    <row r="4" spans="1:13" ht="13" x14ac:dyDescent="0.3">
      <c r="B4" s="53" t="s">
        <v>3</v>
      </c>
      <c r="C4" s="54">
        <v>1454</v>
      </c>
      <c r="D4" s="55">
        <v>1494</v>
      </c>
      <c r="E4" s="55">
        <v>1490</v>
      </c>
      <c r="J4" s="53" t="s">
        <v>2</v>
      </c>
      <c r="K4" s="54">
        <v>13806</v>
      </c>
      <c r="L4" s="55">
        <v>14611</v>
      </c>
      <c r="M4" s="55">
        <v>14489</v>
      </c>
    </row>
    <row r="5" spans="1:13" ht="13" x14ac:dyDescent="0.3">
      <c r="B5" s="53" t="s">
        <v>4</v>
      </c>
      <c r="C5" s="54">
        <v>797</v>
      </c>
      <c r="D5" s="55">
        <v>1298</v>
      </c>
      <c r="E5" s="55">
        <v>1304</v>
      </c>
      <c r="J5" s="53" t="s">
        <v>5</v>
      </c>
      <c r="K5" s="54">
        <v>7194</v>
      </c>
      <c r="L5" s="55">
        <v>7524</v>
      </c>
      <c r="M5" s="55">
        <v>7502</v>
      </c>
    </row>
    <row r="6" spans="1:13" ht="13" x14ac:dyDescent="0.3">
      <c r="B6" s="53" t="s">
        <v>5</v>
      </c>
      <c r="C6" s="54">
        <v>7194</v>
      </c>
      <c r="D6" s="55">
        <v>7524</v>
      </c>
      <c r="E6" s="55">
        <v>7502</v>
      </c>
      <c r="J6" s="53" t="s">
        <v>11</v>
      </c>
      <c r="K6" s="54">
        <v>2603</v>
      </c>
      <c r="L6" s="55">
        <v>2932</v>
      </c>
      <c r="M6" s="55">
        <v>2953</v>
      </c>
    </row>
    <row r="7" spans="1:13" ht="13" x14ac:dyDescent="0.3">
      <c r="B7" s="53" t="s">
        <v>21</v>
      </c>
      <c r="C7" s="54">
        <v>14767</v>
      </c>
      <c r="D7" s="55">
        <v>15531</v>
      </c>
      <c r="E7" s="55">
        <v>15241</v>
      </c>
      <c r="J7" s="53" t="s">
        <v>7</v>
      </c>
      <c r="K7" s="54">
        <v>2500</v>
      </c>
      <c r="L7" s="55">
        <v>2943</v>
      </c>
      <c r="M7" s="55">
        <v>2939</v>
      </c>
    </row>
    <row r="8" spans="1:13" ht="13" x14ac:dyDescent="0.3">
      <c r="B8" s="53" t="s">
        <v>7</v>
      </c>
      <c r="C8" s="54">
        <v>2500</v>
      </c>
      <c r="D8" s="55">
        <v>2943</v>
      </c>
      <c r="E8" s="55">
        <v>2939</v>
      </c>
      <c r="J8" s="53" t="s">
        <v>8</v>
      </c>
      <c r="K8" s="54">
        <v>1662</v>
      </c>
      <c r="L8" s="55">
        <v>1905</v>
      </c>
      <c r="M8" s="55">
        <v>1908</v>
      </c>
    </row>
    <row r="9" spans="1:13" ht="13" x14ac:dyDescent="0.3">
      <c r="B9" s="53" t="s">
        <v>8</v>
      </c>
      <c r="C9" s="54">
        <v>1662</v>
      </c>
      <c r="D9" s="55">
        <v>1905</v>
      </c>
      <c r="E9" s="55">
        <v>1908</v>
      </c>
      <c r="J9" s="53" t="s">
        <v>3</v>
      </c>
      <c r="K9" s="54">
        <v>1454</v>
      </c>
      <c r="L9" s="55">
        <v>1494</v>
      </c>
      <c r="M9" s="55">
        <v>1490</v>
      </c>
    </row>
    <row r="10" spans="1:13" ht="13" x14ac:dyDescent="0.3">
      <c r="B10" s="53" t="s">
        <v>9</v>
      </c>
      <c r="C10" s="150"/>
      <c r="D10" s="55">
        <v>418</v>
      </c>
      <c r="E10" s="55">
        <v>414</v>
      </c>
      <c r="J10" s="53" t="s">
        <v>4</v>
      </c>
      <c r="K10" s="54">
        <v>797</v>
      </c>
      <c r="L10" s="55">
        <v>1298</v>
      </c>
      <c r="M10" s="55">
        <v>1304</v>
      </c>
    </row>
    <row r="11" spans="1:13" ht="13" x14ac:dyDescent="0.3">
      <c r="B11" s="53" t="s">
        <v>10</v>
      </c>
      <c r="C11" s="150"/>
      <c r="D11" s="55">
        <v>1051</v>
      </c>
      <c r="E11" s="55">
        <v>1064</v>
      </c>
      <c r="J11" s="53" t="s">
        <v>10</v>
      </c>
      <c r="K11" s="150"/>
      <c r="L11" s="55">
        <v>1051</v>
      </c>
      <c r="M11" s="55">
        <v>1064</v>
      </c>
    </row>
    <row r="12" spans="1:13" ht="13" x14ac:dyDescent="0.3">
      <c r="B12" s="53" t="s">
        <v>11</v>
      </c>
      <c r="C12" s="54">
        <v>2603</v>
      </c>
      <c r="D12" s="55">
        <v>2932</v>
      </c>
      <c r="E12" s="55">
        <v>2953</v>
      </c>
      <c r="J12" s="53" t="s">
        <v>9</v>
      </c>
      <c r="K12" s="150"/>
      <c r="L12" s="55">
        <v>418</v>
      </c>
      <c r="M12" s="55">
        <v>414</v>
      </c>
    </row>
    <row r="13" spans="1:13" s="60" customFormat="1" ht="14" x14ac:dyDescent="0.3">
      <c r="A13" s="56"/>
      <c r="B13" s="57" t="s">
        <v>12</v>
      </c>
      <c r="C13" s="58">
        <f>SUM(C3:C12)</f>
        <v>44783</v>
      </c>
      <c r="D13" s="59">
        <f>SUM(D3:D12)</f>
        <v>49707</v>
      </c>
      <c r="E13" s="59">
        <f>SUM(E3:E12)</f>
        <v>49304</v>
      </c>
    </row>
    <row r="14" spans="1:13" s="65" customFormat="1" ht="13" x14ac:dyDescent="0.3">
      <c r="A14" s="61"/>
      <c r="B14" s="62" t="s">
        <v>13</v>
      </c>
      <c r="C14" s="63">
        <v>19984</v>
      </c>
      <c r="D14" s="64">
        <v>20944</v>
      </c>
      <c r="E14" s="64">
        <v>20215</v>
      </c>
    </row>
    <row r="15" spans="1:13" ht="13" x14ac:dyDescent="0.3">
      <c r="B15" s="66" t="s">
        <v>14</v>
      </c>
      <c r="C15" s="67">
        <v>1</v>
      </c>
      <c r="D15" s="68">
        <v>1</v>
      </c>
      <c r="E15" s="68">
        <v>1</v>
      </c>
    </row>
    <row r="16" spans="1:13" ht="13" x14ac:dyDescent="0.3">
      <c r="B16" s="69" t="s">
        <v>15</v>
      </c>
      <c r="C16" s="70">
        <v>1</v>
      </c>
      <c r="D16" s="71">
        <v>1</v>
      </c>
      <c r="E16" s="71">
        <v>1</v>
      </c>
    </row>
    <row r="18" spans="1:5" x14ac:dyDescent="0.25">
      <c r="B18" s="48" t="s">
        <v>22</v>
      </c>
      <c r="C18" s="72"/>
      <c r="D18" s="72"/>
      <c r="E18" s="72"/>
    </row>
    <row r="19" spans="1:5" ht="13" x14ac:dyDescent="0.3">
      <c r="B19" s="32"/>
    </row>
    <row r="20" spans="1:5" x14ac:dyDescent="0.25">
      <c r="B20" s="48"/>
    </row>
    <row r="21" spans="1:5" x14ac:dyDescent="0.25">
      <c r="B21" s="48"/>
    </row>
    <row r="22" spans="1:5" x14ac:dyDescent="0.25">
      <c r="B22" s="48"/>
    </row>
    <row r="23" spans="1:5" x14ac:dyDescent="0.25">
      <c r="B23" s="48"/>
    </row>
    <row r="24" spans="1:5" x14ac:dyDescent="0.25">
      <c r="B24" s="48"/>
    </row>
    <row r="25" spans="1:5" x14ac:dyDescent="0.25">
      <c r="B25" s="48"/>
    </row>
    <row r="26" spans="1:5" x14ac:dyDescent="0.25">
      <c r="B26" s="48"/>
    </row>
    <row r="27" spans="1:5" x14ac:dyDescent="0.25">
      <c r="B27" s="48"/>
    </row>
    <row r="28" spans="1:5" x14ac:dyDescent="0.25">
      <c r="B28" s="48"/>
    </row>
    <row r="29" spans="1:5" x14ac:dyDescent="0.25">
      <c r="B29" s="48"/>
    </row>
    <row r="30" spans="1:5" x14ac:dyDescent="0.25">
      <c r="A30" s="52"/>
      <c r="B30" s="48"/>
    </row>
    <row r="31" spans="1:5" x14ac:dyDescent="0.25">
      <c r="A31" s="52"/>
      <c r="B31" s="48"/>
    </row>
    <row r="32" spans="1:5" x14ac:dyDescent="0.25">
      <c r="A32" s="52"/>
      <c r="B32" s="48"/>
    </row>
    <row r="33" spans="2:2" s="52" customFormat="1" x14ac:dyDescent="0.25">
      <c r="B33" s="48"/>
    </row>
    <row r="34" spans="2:2" s="52" customFormat="1" x14ac:dyDescent="0.25">
      <c r="B34" s="48"/>
    </row>
    <row r="35" spans="2:2" s="52" customFormat="1" x14ac:dyDescent="0.25">
      <c r="B35" s="48"/>
    </row>
    <row r="36" spans="2:2" s="52" customFormat="1" x14ac:dyDescent="0.25">
      <c r="B36" s="48"/>
    </row>
  </sheetData>
  <sortState xmlns:xlrd2="http://schemas.microsoft.com/office/spreadsheetml/2017/richdata2" ref="J3:M12">
    <sortCondition descending="1" ref="M2:M12"/>
  </sortState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8376-0202-4180-A768-B771492F0A52}">
  <dimension ref="A1:AC36"/>
  <sheetViews>
    <sheetView zoomScale="82" zoomScaleNormal="82" workbookViewId="0">
      <pane xSplit="3" ySplit="4" topLeftCell="D5" activePane="bottomRight" state="frozen"/>
      <selection activeCell="C94" sqref="C94"/>
      <selection pane="topRight" activeCell="C94" sqref="C94"/>
      <selection pane="bottomLeft" activeCell="C94" sqref="C94"/>
      <selection pane="bottomRight" activeCell="F8" sqref="F8"/>
    </sheetView>
  </sheetViews>
  <sheetFormatPr baseColWidth="10" defaultColWidth="11.453125" defaultRowHeight="12.5" x14ac:dyDescent="0.25"/>
  <cols>
    <col min="1" max="1" width="4.36328125" style="80" customWidth="1"/>
    <col min="2" max="3" width="22.453125" style="80" customWidth="1"/>
    <col min="4" max="4" width="10.453125" style="80" customWidth="1"/>
    <col min="5" max="5" width="14.453125" style="80" bestFit="1" customWidth="1"/>
    <col min="6" max="6" width="14.453125" style="80" customWidth="1"/>
    <col min="7" max="7" width="16.453125" style="80" customWidth="1"/>
    <col min="8" max="8" width="14" style="80" customWidth="1"/>
    <col min="9" max="9" width="14.453125" style="80" bestFit="1" customWidth="1"/>
    <col min="10" max="10" width="12.36328125" style="80" bestFit="1" customWidth="1"/>
    <col min="11" max="11" width="12.36328125" style="113" customWidth="1"/>
    <col min="12" max="12" width="12.36328125" style="80" customWidth="1"/>
    <col min="13" max="13" width="14.1796875" style="80" customWidth="1"/>
    <col min="14" max="14" width="10.453125" style="80" customWidth="1"/>
    <col min="15" max="16384" width="11.453125" style="80"/>
  </cols>
  <sheetData>
    <row r="1" spans="1:29" s="76" customFormat="1" ht="28.5" customHeight="1" x14ac:dyDescent="0.25">
      <c r="A1" s="73" t="s">
        <v>23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3" t="e" vm="1">
        <v>#VALUE!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5.5" x14ac:dyDescent="0.35">
      <c r="A2" s="77"/>
      <c r="B2" s="78" t="s">
        <v>24</v>
      </c>
      <c r="C2" s="77"/>
      <c r="D2" s="77"/>
      <c r="E2" s="77"/>
      <c r="F2" s="77"/>
      <c r="G2" s="77"/>
      <c r="H2" s="77"/>
      <c r="I2" s="77"/>
      <c r="J2" s="77"/>
      <c r="K2" s="79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 ht="13" thickBot="1" x14ac:dyDescent="0.3">
      <c r="B3" s="77"/>
      <c r="C3" s="77"/>
      <c r="D3" s="77"/>
      <c r="E3" s="77"/>
      <c r="F3" s="77"/>
      <c r="G3" s="77"/>
      <c r="H3" s="77"/>
      <c r="I3" s="77"/>
      <c r="J3" s="77"/>
      <c r="K3" s="79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 s="76" customFormat="1" ht="26.25" customHeight="1" x14ac:dyDescent="0.25">
      <c r="A4" s="74"/>
      <c r="B4" s="81"/>
      <c r="C4" s="82" t="s">
        <v>25</v>
      </c>
      <c r="D4" s="83" t="s">
        <v>2</v>
      </c>
      <c r="E4" s="83" t="s">
        <v>3</v>
      </c>
      <c r="F4" s="83" t="s">
        <v>4</v>
      </c>
      <c r="G4" s="84" t="s">
        <v>5</v>
      </c>
      <c r="H4" s="83" t="s">
        <v>6</v>
      </c>
      <c r="I4" s="83" t="s">
        <v>7</v>
      </c>
      <c r="J4" s="83" t="s">
        <v>8</v>
      </c>
      <c r="K4" s="85" t="s">
        <v>9</v>
      </c>
      <c r="L4" s="83" t="s">
        <v>10</v>
      </c>
      <c r="M4" s="86" t="s">
        <v>11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1:29" ht="13" x14ac:dyDescent="0.3">
      <c r="A5" s="87"/>
      <c r="B5" s="88" t="s">
        <v>2</v>
      </c>
      <c r="C5" s="89">
        <v>312251</v>
      </c>
      <c r="D5" s="90"/>
      <c r="E5" s="90"/>
      <c r="F5" s="90"/>
      <c r="G5" s="90"/>
      <c r="H5" s="90"/>
      <c r="I5" s="90"/>
      <c r="J5" s="90"/>
      <c r="K5" s="90"/>
      <c r="L5" s="90"/>
      <c r="M5" s="91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77"/>
      <c r="Z5" s="77"/>
      <c r="AA5" s="77"/>
      <c r="AB5" s="77"/>
      <c r="AC5" s="77"/>
    </row>
    <row r="6" spans="1:29" ht="13" x14ac:dyDescent="0.3">
      <c r="A6" s="87"/>
      <c r="B6" s="88" t="s">
        <v>3</v>
      </c>
      <c r="C6" s="89">
        <v>41657</v>
      </c>
      <c r="D6" s="90">
        <v>21858</v>
      </c>
      <c r="E6" s="90"/>
      <c r="F6" s="90"/>
      <c r="G6" s="90"/>
      <c r="H6" s="90"/>
      <c r="I6" s="90"/>
      <c r="J6" s="90"/>
      <c r="K6" s="90"/>
      <c r="L6" s="90"/>
      <c r="M6" s="91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77"/>
      <c r="Z6" s="77"/>
      <c r="AA6" s="77"/>
      <c r="AB6" s="77"/>
      <c r="AC6" s="77"/>
    </row>
    <row r="7" spans="1:29" ht="13" x14ac:dyDescent="0.3">
      <c r="A7" s="87"/>
      <c r="B7" s="88" t="s">
        <v>4</v>
      </c>
      <c r="C7" s="89">
        <v>75617</v>
      </c>
      <c r="D7" s="90">
        <v>46602</v>
      </c>
      <c r="E7" s="90">
        <v>2271</v>
      </c>
      <c r="F7" s="90"/>
      <c r="G7" s="90"/>
      <c r="H7" s="90"/>
      <c r="I7" s="90"/>
      <c r="J7" s="90"/>
      <c r="K7" s="90"/>
      <c r="L7" s="90"/>
      <c r="M7" s="91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77"/>
      <c r="Z7" s="77"/>
      <c r="AA7" s="77"/>
      <c r="AB7" s="77"/>
      <c r="AC7" s="77"/>
    </row>
    <row r="8" spans="1:29" ht="13" x14ac:dyDescent="0.3">
      <c r="A8" s="87"/>
      <c r="B8" s="88" t="s">
        <v>5</v>
      </c>
      <c r="C8" s="89">
        <v>228951</v>
      </c>
      <c r="D8" s="90">
        <v>143148</v>
      </c>
      <c r="E8" s="90">
        <v>30809</v>
      </c>
      <c r="F8" s="90">
        <v>48743</v>
      </c>
      <c r="G8" s="90"/>
      <c r="H8" s="90"/>
      <c r="I8" s="90"/>
      <c r="J8" s="90"/>
      <c r="K8" s="90"/>
      <c r="L8" s="90"/>
      <c r="M8" s="91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77"/>
      <c r="Z8" s="77"/>
      <c r="AA8" s="77"/>
      <c r="AB8" s="77"/>
      <c r="AC8" s="77"/>
    </row>
    <row r="9" spans="1:29" ht="13" x14ac:dyDescent="0.3">
      <c r="A9" s="87"/>
      <c r="B9" s="88" t="s">
        <v>6</v>
      </c>
      <c r="C9" s="89">
        <v>367317</v>
      </c>
      <c r="D9" s="92">
        <v>285428</v>
      </c>
      <c r="E9" s="92">
        <v>32166</v>
      </c>
      <c r="F9" s="92">
        <v>58427</v>
      </c>
      <c r="G9" s="90">
        <v>182329</v>
      </c>
      <c r="H9" s="90"/>
      <c r="I9" s="90"/>
      <c r="J9" s="90"/>
      <c r="K9" s="90"/>
      <c r="L9" s="90"/>
      <c r="M9" s="91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77"/>
      <c r="Z9" s="77"/>
      <c r="AA9" s="77"/>
      <c r="AB9" s="77"/>
      <c r="AC9" s="77"/>
    </row>
    <row r="10" spans="1:29" ht="13" x14ac:dyDescent="0.3">
      <c r="A10" s="87"/>
      <c r="B10" s="88" t="s">
        <v>7</v>
      </c>
      <c r="C10" s="89">
        <v>150415</v>
      </c>
      <c r="D10" s="90">
        <v>81700</v>
      </c>
      <c r="E10" s="90">
        <v>11730</v>
      </c>
      <c r="F10" s="90">
        <v>44027</v>
      </c>
      <c r="G10" s="90">
        <v>82564</v>
      </c>
      <c r="H10" s="90">
        <v>98733</v>
      </c>
      <c r="I10" s="90"/>
      <c r="J10" s="90"/>
      <c r="K10" s="90"/>
      <c r="L10" s="90"/>
      <c r="M10" s="91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77"/>
      <c r="Z10" s="77"/>
      <c r="AA10" s="77"/>
      <c r="AB10" s="77"/>
      <c r="AC10" s="77"/>
    </row>
    <row r="11" spans="1:29" ht="13" x14ac:dyDescent="0.3">
      <c r="A11" s="87"/>
      <c r="B11" s="88" t="s">
        <v>8</v>
      </c>
      <c r="C11" s="89">
        <v>83396</v>
      </c>
      <c r="D11" s="90">
        <v>46003</v>
      </c>
      <c r="E11" s="90">
        <v>19087</v>
      </c>
      <c r="F11" s="90">
        <v>9768</v>
      </c>
      <c r="G11" s="90">
        <v>50042</v>
      </c>
      <c r="H11" s="90">
        <v>64978</v>
      </c>
      <c r="I11" s="90">
        <v>28284</v>
      </c>
      <c r="J11" s="90"/>
      <c r="K11" s="90"/>
      <c r="L11" s="90"/>
      <c r="M11" s="91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77"/>
      <c r="Z11" s="77"/>
      <c r="AA11" s="77"/>
      <c r="AB11" s="77"/>
      <c r="AC11" s="77"/>
    </row>
    <row r="12" spans="1:29" ht="13" x14ac:dyDescent="0.3">
      <c r="A12" s="87"/>
      <c r="B12" s="88" t="s">
        <v>9</v>
      </c>
      <c r="C12" s="89">
        <v>10076</v>
      </c>
      <c r="D12" s="90">
        <v>5007</v>
      </c>
      <c r="E12" s="90">
        <v>654</v>
      </c>
      <c r="F12" s="90">
        <v>6391</v>
      </c>
      <c r="G12" s="90">
        <v>5665</v>
      </c>
      <c r="H12" s="90">
        <v>7724</v>
      </c>
      <c r="I12" s="90">
        <v>3708</v>
      </c>
      <c r="J12" s="90">
        <v>2412</v>
      </c>
      <c r="K12" s="90"/>
      <c r="L12" s="90"/>
      <c r="M12" s="91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77"/>
      <c r="Z12" s="77"/>
      <c r="AA12" s="77"/>
      <c r="AB12" s="77"/>
      <c r="AC12" s="77"/>
    </row>
    <row r="13" spans="1:29" ht="13" x14ac:dyDescent="0.3">
      <c r="A13" s="87"/>
      <c r="B13" s="88" t="s">
        <v>10</v>
      </c>
      <c r="C13" s="89">
        <v>59296</v>
      </c>
      <c r="D13" s="90">
        <v>35874</v>
      </c>
      <c r="E13" s="90">
        <v>3523</v>
      </c>
      <c r="F13" s="90">
        <v>15179</v>
      </c>
      <c r="G13" s="90">
        <v>35291</v>
      </c>
      <c r="H13" s="90">
        <v>42257</v>
      </c>
      <c r="I13" s="90">
        <v>26072</v>
      </c>
      <c r="J13" s="90">
        <v>9631</v>
      </c>
      <c r="K13" s="90">
        <v>1</v>
      </c>
      <c r="L13" s="90"/>
      <c r="M13" s="91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77"/>
      <c r="Z13" s="77"/>
      <c r="AA13" s="77"/>
      <c r="AB13" s="77"/>
      <c r="AC13" s="77"/>
    </row>
    <row r="14" spans="1:29" ht="13.5" thickBot="1" x14ac:dyDescent="0.35">
      <c r="A14" s="87"/>
      <c r="B14" s="93" t="s">
        <v>11</v>
      </c>
      <c r="C14" s="94">
        <v>149764</v>
      </c>
      <c r="D14" s="95">
        <v>81304</v>
      </c>
      <c r="E14" s="95">
        <v>11673</v>
      </c>
      <c r="F14" s="95">
        <v>43834</v>
      </c>
      <c r="G14" s="95">
        <v>82224</v>
      </c>
      <c r="H14" s="95">
        <v>98270</v>
      </c>
      <c r="I14" s="95">
        <v>149513</v>
      </c>
      <c r="J14" s="95">
        <v>28014</v>
      </c>
      <c r="K14" s="95">
        <v>3697</v>
      </c>
      <c r="L14" s="95">
        <v>25871</v>
      </c>
      <c r="M14" s="96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77"/>
      <c r="Z14" s="77"/>
      <c r="AA14" s="77"/>
      <c r="AB14" s="77"/>
      <c r="AC14" s="77"/>
    </row>
    <row r="15" spans="1:29" ht="13" x14ac:dyDescent="0.3">
      <c r="A15" s="87"/>
      <c r="B15" s="97"/>
      <c r="C15" s="98"/>
      <c r="D15" s="92"/>
      <c r="E15" s="92"/>
      <c r="F15" s="92"/>
      <c r="G15" s="92"/>
      <c r="H15" s="92"/>
      <c r="I15" s="92"/>
      <c r="J15" s="92"/>
      <c r="K15" s="99"/>
      <c r="L15" s="92"/>
      <c r="M15" s="92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77"/>
      <c r="Z15" s="77"/>
      <c r="AA15" s="77"/>
      <c r="AB15" s="77"/>
      <c r="AC15" s="77"/>
    </row>
    <row r="16" spans="1:29" ht="12" customHeight="1" x14ac:dyDescent="0.3">
      <c r="A16" s="77"/>
      <c r="B16" s="97"/>
      <c r="C16" s="98"/>
      <c r="D16" s="90"/>
      <c r="E16" s="90"/>
      <c r="F16" s="90"/>
      <c r="G16" s="90"/>
      <c r="H16" s="90"/>
      <c r="I16" s="90"/>
      <c r="J16" s="90"/>
      <c r="K16" s="100"/>
      <c r="L16" s="90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  <row r="17" spans="1:29" ht="12" customHeight="1" x14ac:dyDescent="0.3">
      <c r="A17" s="101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spans="1:29" ht="12" customHeight="1" x14ac:dyDescent="0.3">
      <c r="A18" s="77"/>
      <c r="B18" s="115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9" ht="12" customHeight="1" x14ac:dyDescent="0.25">
      <c r="A19" s="77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9" x14ac:dyDescent="0.25"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spans="1:29" x14ac:dyDescent="0.25">
      <c r="A21" s="77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</row>
    <row r="22" spans="1:29" s="76" customFormat="1" ht="29.25" customHeight="1" x14ac:dyDescent="0.25">
      <c r="A22" s="74"/>
      <c r="B22" s="80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74"/>
      <c r="O22" s="74"/>
      <c r="P22" s="77"/>
      <c r="Q22" s="77"/>
      <c r="R22" s="77"/>
      <c r="S22" s="77"/>
      <c r="T22" s="77"/>
      <c r="U22" s="77"/>
      <c r="V22" s="77"/>
      <c r="W22" s="77"/>
      <c r="X22" s="74"/>
      <c r="Y22" s="74"/>
      <c r="Z22" s="74"/>
      <c r="AA22" s="74"/>
      <c r="AB22" s="74"/>
      <c r="AC22" s="74"/>
    </row>
    <row r="23" spans="1:29" x14ac:dyDescent="0.25"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06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spans="1:29" x14ac:dyDescent="0.25"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06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9" x14ac:dyDescent="0.2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06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9" x14ac:dyDescent="0.25"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06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9" x14ac:dyDescent="0.25"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06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9" x14ac:dyDescent="0.25"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06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9" x14ac:dyDescent="0.25"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06"/>
      <c r="O29" s="77"/>
      <c r="P29" s="74"/>
      <c r="Q29" s="74"/>
      <c r="R29" s="74"/>
      <c r="S29" s="74"/>
      <c r="T29" s="74"/>
      <c r="U29" s="74"/>
      <c r="V29" s="74"/>
      <c r="W29" s="74"/>
      <c r="X29" s="77"/>
      <c r="Y29" s="77"/>
      <c r="Z29" s="77"/>
      <c r="AA29" s="77"/>
      <c r="AB29" s="77"/>
    </row>
    <row r="30" spans="1:29" x14ac:dyDescent="0.25">
      <c r="N30" s="106"/>
      <c r="O30" s="77"/>
      <c r="P30" s="74"/>
      <c r="Q30" s="74"/>
      <c r="R30" s="74"/>
      <c r="S30" s="74"/>
      <c r="T30" s="74"/>
      <c r="U30" s="74"/>
      <c r="V30" s="74"/>
      <c r="W30" s="74"/>
      <c r="X30" s="77"/>
      <c r="Y30" s="77"/>
      <c r="Z30" s="77"/>
      <c r="AA30" s="77"/>
      <c r="AB30" s="77"/>
    </row>
    <row r="31" spans="1:29" x14ac:dyDescent="0.25">
      <c r="N31" s="106"/>
      <c r="O31" s="77"/>
      <c r="P31" s="74"/>
      <c r="Q31" s="74"/>
      <c r="R31" s="74"/>
      <c r="S31" s="74"/>
      <c r="T31" s="74"/>
      <c r="U31" s="74"/>
      <c r="V31" s="74"/>
      <c r="W31" s="74"/>
      <c r="X31" s="77"/>
      <c r="Y31" s="77"/>
      <c r="Z31" s="77"/>
      <c r="AA31" s="77"/>
      <c r="AB31" s="77"/>
    </row>
    <row r="32" spans="1:29" x14ac:dyDescent="0.25">
      <c r="N32" s="106"/>
      <c r="O32" s="77"/>
      <c r="P32" s="87"/>
      <c r="Q32" s="87"/>
      <c r="R32" s="87"/>
      <c r="S32" s="87"/>
      <c r="T32" s="87"/>
      <c r="U32" s="87"/>
      <c r="V32" s="87"/>
      <c r="W32" s="87"/>
      <c r="X32" s="77"/>
      <c r="Y32" s="77"/>
      <c r="Z32" s="77"/>
      <c r="AA32" s="77"/>
      <c r="AB32" s="77"/>
    </row>
    <row r="33" spans="1:29" x14ac:dyDescent="0.25">
      <c r="N33" s="77"/>
      <c r="O33" s="77"/>
      <c r="P33" s="87"/>
      <c r="Q33" s="87"/>
      <c r="R33" s="87"/>
      <c r="S33" s="87"/>
      <c r="T33" s="87"/>
      <c r="U33" s="87"/>
      <c r="V33" s="87"/>
      <c r="W33" s="87"/>
      <c r="X33" s="77"/>
      <c r="Y33" s="77"/>
      <c r="Z33" s="77"/>
      <c r="AA33" s="77"/>
      <c r="AB33" s="77"/>
    </row>
    <row r="34" spans="1:29" x14ac:dyDescent="0.25">
      <c r="N34" s="77"/>
      <c r="O34" s="77"/>
      <c r="P34" s="87"/>
      <c r="Q34" s="87"/>
      <c r="R34" s="87"/>
      <c r="S34" s="87"/>
      <c r="T34" s="87"/>
      <c r="U34" s="87"/>
      <c r="V34" s="87"/>
      <c r="W34" s="87"/>
      <c r="X34" s="77"/>
      <c r="Y34" s="77"/>
      <c r="Z34" s="77"/>
      <c r="AA34" s="77"/>
      <c r="AB34" s="77"/>
      <c r="AC34" s="77"/>
    </row>
    <row r="35" spans="1:29" ht="13" x14ac:dyDescent="0.3">
      <c r="A35" s="101"/>
      <c r="N35" s="77"/>
      <c r="O35" s="77"/>
      <c r="P35" s="87"/>
      <c r="Q35" s="87"/>
      <c r="R35" s="87"/>
      <c r="S35" s="87"/>
      <c r="T35" s="87"/>
      <c r="U35" s="87"/>
      <c r="V35" s="87"/>
      <c r="W35" s="87"/>
      <c r="X35" s="77"/>
      <c r="Y35" s="77"/>
      <c r="Z35" s="77"/>
      <c r="AA35" s="77"/>
      <c r="AB35" s="77"/>
      <c r="AC35" s="77"/>
    </row>
    <row r="36" spans="1:29" x14ac:dyDescent="0.25">
      <c r="N36" s="87"/>
      <c r="O36" s="87"/>
    </row>
  </sheetData>
  <pageMargins left="0.74791666666666667" right="0.74791666666666667" top="0.98402777777777772" bottom="0.98402777777777772" header="0.51180555555555551" footer="0.51180555555555551"/>
  <pageSetup paperSize="8" scale="80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A17B-AEDD-C148-956C-74B70D44A827}">
  <dimension ref="A1:AC29"/>
  <sheetViews>
    <sheetView workbookViewId="0">
      <selection activeCell="I17" sqref="I17"/>
    </sheetView>
  </sheetViews>
  <sheetFormatPr baseColWidth="10" defaultColWidth="11.453125" defaultRowHeight="12.5" x14ac:dyDescent="0.25"/>
  <cols>
    <col min="1" max="1" width="4.36328125" style="80" customWidth="1"/>
    <col min="2" max="3" width="22.453125" style="80" customWidth="1"/>
    <col min="4" max="4" width="10.453125" style="80" customWidth="1"/>
    <col min="5" max="5" width="14.453125" style="80" bestFit="1" customWidth="1"/>
    <col min="6" max="6" width="14.453125" style="80" customWidth="1"/>
    <col min="7" max="7" width="16.453125" style="80" customWidth="1"/>
    <col min="8" max="8" width="14" style="80" customWidth="1"/>
    <col min="9" max="9" width="14.453125" style="80" bestFit="1" customWidth="1"/>
    <col min="10" max="10" width="12.36328125" style="80" bestFit="1" customWidth="1"/>
    <col min="11" max="11" width="12.36328125" style="113" customWidth="1"/>
    <col min="12" max="12" width="12.36328125" style="80" customWidth="1"/>
    <col min="13" max="13" width="14.1796875" style="80" customWidth="1"/>
    <col min="14" max="14" width="10.453125" style="80" customWidth="1"/>
    <col min="15" max="16384" width="11.453125" style="80"/>
  </cols>
  <sheetData>
    <row r="1" spans="1:29" s="76" customFormat="1" ht="28.5" customHeight="1" x14ac:dyDescent="0.25">
      <c r="A1" s="73" t="s">
        <v>23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3" t="e" vm="1">
        <v>#VALUE!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5.5" x14ac:dyDescent="0.35">
      <c r="B2" s="78" t="s">
        <v>26</v>
      </c>
      <c r="C2" s="87"/>
      <c r="D2" s="77"/>
      <c r="E2" s="77"/>
      <c r="F2" s="77"/>
      <c r="G2" s="77"/>
      <c r="H2" s="77"/>
      <c r="I2" s="77"/>
      <c r="J2" s="77"/>
      <c r="K2" s="79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 ht="13" thickBot="1" x14ac:dyDescent="0.3">
      <c r="A3" s="77"/>
      <c r="B3" s="107"/>
      <c r="C3" s="87"/>
      <c r="D3" s="77"/>
      <c r="E3" s="77"/>
      <c r="F3" s="77"/>
      <c r="G3" s="77"/>
      <c r="H3" s="77"/>
      <c r="I3" s="77"/>
      <c r="J3" s="77"/>
      <c r="K3" s="79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 s="76" customFormat="1" ht="29.25" customHeight="1" x14ac:dyDescent="0.25">
      <c r="A4" s="74"/>
      <c r="B4" s="81"/>
      <c r="C4" s="82" t="s">
        <v>27</v>
      </c>
      <c r="D4" s="102" t="s">
        <v>2</v>
      </c>
      <c r="E4" s="102" t="s">
        <v>3</v>
      </c>
      <c r="F4" s="102" t="s">
        <v>4</v>
      </c>
      <c r="G4" s="103" t="s">
        <v>5</v>
      </c>
      <c r="H4" s="102" t="s">
        <v>6</v>
      </c>
      <c r="I4" s="102" t="s">
        <v>7</v>
      </c>
      <c r="J4" s="102" t="s">
        <v>8</v>
      </c>
      <c r="K4" s="104" t="s">
        <v>9</v>
      </c>
      <c r="L4" s="102" t="s">
        <v>10</v>
      </c>
      <c r="M4" s="105" t="s">
        <v>11</v>
      </c>
      <c r="N4" s="74"/>
      <c r="O4" s="74"/>
      <c r="P4" s="77"/>
      <c r="Q4" s="77"/>
      <c r="R4" s="77"/>
      <c r="S4" s="77"/>
      <c r="T4" s="77"/>
      <c r="U4" s="77"/>
      <c r="V4" s="77"/>
      <c r="W4" s="77"/>
      <c r="X4" s="74"/>
      <c r="Y4" s="74"/>
      <c r="Z4" s="74"/>
      <c r="AA4" s="74"/>
      <c r="AB4" s="74"/>
      <c r="AC4" s="74"/>
    </row>
    <row r="5" spans="1:29" ht="13" x14ac:dyDescent="0.3">
      <c r="B5" s="88" t="s">
        <v>2</v>
      </c>
      <c r="C5" s="89">
        <v>14489</v>
      </c>
      <c r="D5" s="92"/>
      <c r="E5" s="92"/>
      <c r="F5" s="92"/>
      <c r="G5" s="92"/>
      <c r="H5" s="92"/>
      <c r="I5" s="92"/>
      <c r="J5" s="92"/>
      <c r="K5" s="92"/>
      <c r="L5" s="92"/>
      <c r="M5" s="108"/>
      <c r="N5" s="106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1:29" ht="13" x14ac:dyDescent="0.3">
      <c r="B6" s="88" t="s">
        <v>3</v>
      </c>
      <c r="C6" s="89">
        <v>1490</v>
      </c>
      <c r="D6" s="92">
        <v>811</v>
      </c>
      <c r="E6" s="92"/>
      <c r="F6" s="92"/>
      <c r="G6" s="92"/>
      <c r="H6" s="92"/>
      <c r="I6" s="92"/>
      <c r="J6" s="92"/>
      <c r="K6" s="92"/>
      <c r="L6" s="92"/>
      <c r="M6" s="108"/>
      <c r="N6" s="10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9" ht="13" x14ac:dyDescent="0.3">
      <c r="B7" s="88" t="s">
        <v>4</v>
      </c>
      <c r="C7" s="89">
        <v>1304</v>
      </c>
      <c r="D7" s="92">
        <v>1062</v>
      </c>
      <c r="E7" s="92">
        <v>46</v>
      </c>
      <c r="F7" s="92"/>
      <c r="G7" s="92"/>
      <c r="H7" s="92"/>
      <c r="I7" s="92"/>
      <c r="J7" s="92"/>
      <c r="K7" s="92"/>
      <c r="L7" s="92"/>
      <c r="M7" s="108"/>
      <c r="N7" s="106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9" ht="13" x14ac:dyDescent="0.3">
      <c r="B8" s="88" t="s">
        <v>5</v>
      </c>
      <c r="C8" s="89">
        <v>7502</v>
      </c>
      <c r="D8" s="92">
        <v>4787</v>
      </c>
      <c r="E8" s="92">
        <v>733</v>
      </c>
      <c r="F8" s="92">
        <v>893</v>
      </c>
      <c r="G8" s="92"/>
      <c r="H8" s="92"/>
      <c r="I8" s="92"/>
      <c r="J8" s="92"/>
      <c r="K8" s="92"/>
      <c r="L8" s="92"/>
      <c r="M8" s="108"/>
      <c r="N8" s="106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9" ht="13" x14ac:dyDescent="0.3">
      <c r="B9" s="88" t="s">
        <v>6</v>
      </c>
      <c r="C9" s="89">
        <v>15241</v>
      </c>
      <c r="D9" s="92">
        <v>12958</v>
      </c>
      <c r="E9" s="92">
        <v>851</v>
      </c>
      <c r="F9" s="92">
        <v>1082</v>
      </c>
      <c r="G9" s="92">
        <v>4941</v>
      </c>
      <c r="H9" s="92"/>
      <c r="I9" s="92"/>
      <c r="J9" s="92"/>
      <c r="K9" s="92"/>
      <c r="L9" s="92"/>
      <c r="M9" s="108"/>
      <c r="N9" s="106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9" ht="13" x14ac:dyDescent="0.3">
      <c r="B10" s="88" t="s">
        <v>7</v>
      </c>
      <c r="C10" s="89">
        <v>2939</v>
      </c>
      <c r="D10" s="92">
        <v>2084</v>
      </c>
      <c r="E10" s="92">
        <v>203</v>
      </c>
      <c r="F10" s="92">
        <v>779</v>
      </c>
      <c r="G10" s="92">
        <v>1649</v>
      </c>
      <c r="H10" s="92">
        <v>2112</v>
      </c>
      <c r="I10" s="92"/>
      <c r="J10" s="92"/>
      <c r="K10" s="92"/>
      <c r="L10" s="92"/>
      <c r="M10" s="108"/>
      <c r="N10" s="106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9" ht="13" x14ac:dyDescent="0.3">
      <c r="B11" s="88" t="s">
        <v>8</v>
      </c>
      <c r="C11" s="89">
        <v>1908</v>
      </c>
      <c r="D11" s="92">
        <v>1309</v>
      </c>
      <c r="E11" s="92">
        <v>329</v>
      </c>
      <c r="F11" s="92">
        <v>141</v>
      </c>
      <c r="G11" s="92">
        <v>1004</v>
      </c>
      <c r="H11" s="92">
        <v>1281</v>
      </c>
      <c r="I11" s="92">
        <v>408</v>
      </c>
      <c r="J11" s="92"/>
      <c r="K11" s="92"/>
      <c r="L11" s="92"/>
      <c r="M11" s="108"/>
      <c r="N11" s="106"/>
      <c r="O11" s="77"/>
      <c r="P11" s="74"/>
      <c r="Q11" s="74"/>
      <c r="R11" s="74"/>
      <c r="S11" s="74"/>
      <c r="T11" s="74"/>
      <c r="U11" s="74"/>
      <c r="V11" s="74"/>
      <c r="W11" s="74"/>
      <c r="X11" s="77"/>
      <c r="Y11" s="77"/>
      <c r="Z11" s="77"/>
      <c r="AA11" s="77"/>
      <c r="AB11" s="77"/>
    </row>
    <row r="12" spans="1:29" ht="13" x14ac:dyDescent="0.3">
      <c r="B12" s="88" t="s">
        <v>9</v>
      </c>
      <c r="C12" s="89">
        <v>414</v>
      </c>
      <c r="D12" s="92">
        <v>301</v>
      </c>
      <c r="E12" s="92">
        <v>47</v>
      </c>
      <c r="F12" s="92">
        <v>224</v>
      </c>
      <c r="G12" s="92">
        <v>295</v>
      </c>
      <c r="H12" s="92">
        <v>310</v>
      </c>
      <c r="I12" s="92">
        <v>151</v>
      </c>
      <c r="J12" s="92">
        <v>99</v>
      </c>
      <c r="K12" s="92"/>
      <c r="L12" s="92"/>
      <c r="M12" s="108"/>
      <c r="N12" s="106"/>
      <c r="O12" s="77"/>
      <c r="P12" s="74"/>
      <c r="Q12" s="74"/>
      <c r="R12" s="74"/>
      <c r="S12" s="74"/>
      <c r="T12" s="74"/>
      <c r="U12" s="74"/>
      <c r="V12" s="74"/>
      <c r="W12" s="74"/>
      <c r="X12" s="77"/>
      <c r="Y12" s="77"/>
      <c r="Z12" s="77"/>
      <c r="AA12" s="77"/>
      <c r="AB12" s="77"/>
    </row>
    <row r="13" spans="1:29" ht="13" x14ac:dyDescent="0.3">
      <c r="B13" s="88" t="s">
        <v>10</v>
      </c>
      <c r="C13" s="89">
        <v>1064</v>
      </c>
      <c r="D13" s="92">
        <v>646</v>
      </c>
      <c r="E13" s="92">
        <v>64</v>
      </c>
      <c r="F13" s="92">
        <v>213</v>
      </c>
      <c r="G13" s="92">
        <v>650</v>
      </c>
      <c r="H13" s="92">
        <v>662</v>
      </c>
      <c r="I13" s="92">
        <v>380</v>
      </c>
      <c r="J13" s="92">
        <v>136</v>
      </c>
      <c r="K13" s="92">
        <v>3</v>
      </c>
      <c r="L13" s="92"/>
      <c r="M13" s="108"/>
      <c r="N13" s="106"/>
      <c r="O13" s="77"/>
      <c r="P13" s="74"/>
      <c r="Q13" s="74"/>
      <c r="R13" s="74"/>
      <c r="S13" s="74"/>
      <c r="T13" s="74"/>
      <c r="U13" s="74"/>
      <c r="V13" s="74"/>
      <c r="W13" s="74"/>
      <c r="X13" s="77"/>
      <c r="Y13" s="77"/>
      <c r="Z13" s="77"/>
      <c r="AA13" s="77"/>
      <c r="AB13" s="77"/>
    </row>
    <row r="14" spans="1:29" ht="13.5" thickBot="1" x14ac:dyDescent="0.35">
      <c r="B14" s="109" t="s">
        <v>11</v>
      </c>
      <c r="C14" s="94">
        <v>2953</v>
      </c>
      <c r="D14" s="110">
        <v>2087</v>
      </c>
      <c r="E14" s="110">
        <v>204</v>
      </c>
      <c r="F14" s="110">
        <v>781</v>
      </c>
      <c r="G14" s="110">
        <v>1652</v>
      </c>
      <c r="H14" s="110">
        <v>2115</v>
      </c>
      <c r="I14" s="110">
        <v>2936</v>
      </c>
      <c r="J14" s="110">
        <v>408</v>
      </c>
      <c r="K14" s="110">
        <v>152</v>
      </c>
      <c r="L14" s="110">
        <v>380</v>
      </c>
      <c r="M14" s="111"/>
      <c r="N14" s="106"/>
      <c r="O14" s="77"/>
      <c r="P14" s="87"/>
      <c r="Q14" s="87"/>
      <c r="R14" s="87"/>
      <c r="S14" s="87"/>
      <c r="T14" s="87"/>
      <c r="U14" s="87"/>
      <c r="V14" s="87"/>
      <c r="W14" s="87"/>
      <c r="X14" s="77"/>
      <c r="Y14" s="77"/>
      <c r="Z14" s="77"/>
      <c r="AA14" s="77"/>
      <c r="AB14" s="77"/>
    </row>
    <row r="15" spans="1:29" x14ac:dyDescent="0.25">
      <c r="C15" s="112"/>
      <c r="M15" s="77"/>
      <c r="N15" s="77"/>
      <c r="O15" s="77"/>
      <c r="P15" s="87"/>
      <c r="Q15" s="87"/>
      <c r="R15" s="87"/>
      <c r="S15" s="87"/>
      <c r="T15" s="87"/>
      <c r="U15" s="87"/>
      <c r="V15" s="87"/>
      <c r="W15" s="87"/>
      <c r="X15" s="77"/>
      <c r="Y15" s="77"/>
      <c r="Z15" s="77"/>
      <c r="AA15" s="77"/>
      <c r="AB15" s="77"/>
    </row>
    <row r="16" spans="1:29" x14ac:dyDescent="0.25">
      <c r="C16" s="87"/>
      <c r="D16" s="77"/>
      <c r="E16" s="77"/>
      <c r="F16" s="77"/>
      <c r="G16" s="77"/>
      <c r="H16" s="77"/>
      <c r="I16" s="77"/>
      <c r="J16" s="77"/>
      <c r="K16" s="79"/>
      <c r="L16" s="77"/>
      <c r="M16" s="77"/>
      <c r="N16" s="77"/>
      <c r="O16" s="77"/>
      <c r="P16" s="87"/>
      <c r="Q16" s="87"/>
      <c r="R16" s="87"/>
      <c r="S16" s="87"/>
      <c r="T16" s="87"/>
      <c r="U16" s="87"/>
      <c r="V16" s="87"/>
      <c r="W16" s="87"/>
      <c r="X16" s="77"/>
      <c r="Y16" s="77"/>
      <c r="Z16" s="77"/>
      <c r="AA16" s="77"/>
      <c r="AB16" s="77"/>
      <c r="AC16" s="77"/>
    </row>
    <row r="17" spans="1:29" ht="13" x14ac:dyDescent="0.3">
      <c r="A17" s="101"/>
      <c r="M17" s="77"/>
      <c r="N17" s="77"/>
      <c r="O17" s="77"/>
      <c r="P17" s="87"/>
      <c r="Q17" s="87"/>
      <c r="R17" s="87"/>
      <c r="S17" s="87"/>
      <c r="T17" s="87"/>
      <c r="U17" s="87"/>
      <c r="V17" s="87"/>
      <c r="W17" s="87"/>
      <c r="X17" s="77"/>
      <c r="Y17" s="77"/>
      <c r="Z17" s="77"/>
      <c r="AA17" s="77"/>
      <c r="AB17" s="77"/>
      <c r="AC17" s="77"/>
    </row>
    <row r="18" spans="1:29" ht="13" x14ac:dyDescent="0.3">
      <c r="B18" s="115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87"/>
      <c r="O18" s="87"/>
    </row>
    <row r="19" spans="1:29" x14ac:dyDescent="0.25"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</row>
    <row r="20" spans="1:29" x14ac:dyDescent="0.25"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</row>
    <row r="21" spans="1:29" x14ac:dyDescent="0.25"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</row>
    <row r="22" spans="1:29" x14ac:dyDescent="0.25"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</row>
    <row r="23" spans="1:29" x14ac:dyDescent="0.25"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</row>
    <row r="24" spans="1:29" x14ac:dyDescent="0.25"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</row>
    <row r="25" spans="1:29" x14ac:dyDescent="0.2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</row>
    <row r="26" spans="1:29" x14ac:dyDescent="0.25"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</row>
    <row r="27" spans="1:29" x14ac:dyDescent="0.25"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</row>
    <row r="28" spans="1:29" x14ac:dyDescent="0.25"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</row>
    <row r="29" spans="1:29" x14ac:dyDescent="0.25"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Annonces totales</vt:lpstr>
      <vt:lpstr>Annonces pros</vt:lpstr>
      <vt:lpstr>Annonces particuliers</vt:lpstr>
      <vt:lpstr>Fraicheur</vt:lpstr>
      <vt:lpstr>Annonceurs pro</vt:lpstr>
      <vt:lpstr>Dedoub pros</vt:lpstr>
      <vt:lpstr>Commun pros</vt:lpstr>
      <vt:lpstr>'Annonces totales'!Zone_d_impression</vt:lpstr>
      <vt:lpstr>'Annonceurs pro'!Zone_d_impression</vt:lpstr>
      <vt:lpstr>'Dedoub pros'!Zone_d_impression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 ZRINEH</dc:creator>
  <cp:lastModifiedBy>Raul Claros</cp:lastModifiedBy>
  <dcterms:created xsi:type="dcterms:W3CDTF">2024-10-07T13:10:28Z</dcterms:created>
  <dcterms:modified xsi:type="dcterms:W3CDTF">2025-01-22T13:11:54Z</dcterms:modified>
</cp:coreProperties>
</file>