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b704d003e5b38c/UnB/Princípios de Controle/tclab/hardware/"/>
    </mc:Choice>
  </mc:AlternateContent>
  <xr:revisionPtr revIDLastSave="82" documentId="11_B588DD2344F78A752DBEE5C8F30E4A626D00246D" xr6:coauthVersionLast="46" xr6:coauthVersionMax="46" xr10:uidLastSave="{3AAE60D5-A019-E747-8229-6A5266476ACD}"/>
  <bookViews>
    <workbookView xWindow="0" yWindow="500" windowWidth="28800" windowHeight="15980" xr2:uid="{00000000-000D-0000-FFFF-FFFF00000000}"/>
  </bookViews>
  <sheets>
    <sheet name="V3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3" i="1"/>
  <c r="I4" i="1"/>
  <c r="I5" i="1"/>
  <c r="I6" i="1"/>
  <c r="I7" i="1"/>
  <c r="I8" i="1"/>
  <c r="I9" i="1"/>
  <c r="I10" i="1"/>
  <c r="I11" i="1"/>
  <c r="I12" i="1"/>
  <c r="I2" i="1"/>
  <c r="G12" i="1"/>
  <c r="G11" i="1"/>
  <c r="G10" i="1"/>
  <c r="G9" i="1"/>
  <c r="G7" i="1"/>
  <c r="G5" i="1"/>
  <c r="G4" i="1"/>
  <c r="G3" i="1"/>
  <c r="G2" i="1"/>
  <c r="H12" i="1"/>
  <c r="H11" i="1"/>
  <c r="H10" i="1"/>
  <c r="H9" i="1"/>
  <c r="H8" i="1"/>
  <c r="H7" i="1"/>
  <c r="H6" i="1"/>
  <c r="H5" i="1"/>
  <c r="H4" i="1"/>
  <c r="H3" i="1"/>
  <c r="H2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<sst xmlns="http://schemas.openxmlformats.org/spreadsheetml/2006/main" count="54" uniqueCount="44">
  <si>
    <t>Nº</t>
  </si>
  <si>
    <t>Identificador</t>
  </si>
  <si>
    <t>Valor</t>
  </si>
  <si>
    <t>Encapsulamento</t>
  </si>
  <si>
    <t>ID</t>
  </si>
  <si>
    <t>Qnt.</t>
  </si>
  <si>
    <t>Preço Un. (R$)</t>
  </si>
  <si>
    <t>TOTAL (R$)</t>
  </si>
  <si>
    <t>Resistor</t>
  </si>
  <si>
    <t>10Ω - 5W</t>
  </si>
  <si>
    <t>AXIAL-0.8</t>
  </si>
  <si>
    <t>R4, R8</t>
  </si>
  <si>
    <t>220Ω - 1/4W</t>
  </si>
  <si>
    <t>AXIAL-0.3</t>
  </si>
  <si>
    <t>R1, R2</t>
  </si>
  <si>
    <t>5.6KΩ - 1/4W</t>
  </si>
  <si>
    <t>R3, R7</t>
  </si>
  <si>
    <t>10KΩ - 1/4W</t>
  </si>
  <si>
    <t>R5, R9</t>
  </si>
  <si>
    <t>Capacitor</t>
  </si>
  <si>
    <t>100nF/50V</t>
  </si>
  <si>
    <t>RAD-0.1</t>
  </si>
  <si>
    <t>C2, C4, C5</t>
  </si>
  <si>
    <t>4.7uF/25V</t>
  </si>
  <si>
    <t>CAP-D6.3XF2.5</t>
  </si>
  <si>
    <t>C3</t>
  </si>
  <si>
    <t>100uF/25V</t>
  </si>
  <si>
    <t>C1</t>
  </si>
  <si>
    <t>LED</t>
  </si>
  <si>
    <t>Verde</t>
  </si>
  <si>
    <t>5mm</t>
  </si>
  <si>
    <t>LED1</t>
  </si>
  <si>
    <t>Azul</t>
  </si>
  <si>
    <t>LED2</t>
  </si>
  <si>
    <t>Transistor NPN</t>
  </si>
  <si>
    <t>2N2222A</t>
  </si>
  <si>
    <t>TO-92</t>
  </si>
  <si>
    <t>Q1, Q2</t>
  </si>
  <si>
    <t>Sensor NTC</t>
  </si>
  <si>
    <t>10KΩ</t>
  </si>
  <si>
    <t>-</t>
  </si>
  <si>
    <t>R6, R10</t>
  </si>
  <si>
    <t>Referência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</si>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</sst>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R$]#,##0.0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center"/>
    </xf>
    <xf numFmtId="44" fontId="4" fillId="0" borderId="0" xfId="1" applyNumberFormat="1" applyAlignment="1">
      <alignment horizontal="center"/>
    </xf>
    <xf numFmtId="44" fontId="5" fillId="0" borderId="0" xfId="1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3"/>
  <sheetViews>
    <sheetView tabSelected="1" zoomScale="120" zoomScaleNormal="120" workbookViewId="0">
      <selection activeCell="D19" sqref="D19"/>
    </sheetView>
  </sheetViews>
  <sheetFormatPr baseColWidth="10" defaultColWidth="14.5" defaultRowHeight="15.75" customHeight="1" x14ac:dyDescent="0.15"/>
  <cols>
    <col min="1" max="1" width="5.5" customWidth="1"/>
    <col min="2" max="2" width="22.1640625" customWidth="1"/>
    <col min="3" max="3" width="23.5" customWidth="1"/>
    <col min="4" max="4" width="17.5" customWidth="1"/>
    <col min="5" max="5" width="26.6640625" customWidth="1"/>
    <col min="6" max="6" width="9.5" customWidth="1"/>
    <col min="7" max="8" width="15.83203125" customWidth="1"/>
    <col min="9" max="9" width="13.1640625" customWidth="1"/>
  </cols>
  <sheetData>
    <row r="1" spans="1:9" ht="15.75" customHeigh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42</v>
      </c>
      <c r="I1" s="12" t="s">
        <v>7</v>
      </c>
    </row>
    <row r="2" spans="1:9" ht="15.75" customHeight="1" x14ac:dyDescent="0.15">
      <c r="A2" s="1">
        <v>1</v>
      </c>
      <c r="B2" s="2" t="s">
        <v>8</v>
      </c>
      <c r="C2" s="1" t="s">
        <v>9</v>
      </c>
      <c r="D2" s="2" t="s">
        <v>10</v>
      </c>
      <c r="E2" s="2" t="s">
        <v>11</v>
      </c>
      <c r="F2" s="2">
        <f>2</f>
        <v>2</v>
      </c>
      <c r="G2" s="8">
        <f>0.74</f>
        <v>0.74</v>
      </c>
      <c r="H2" s="7" t="str">
        <f>HYPERLINK("https://www.huinfinito.com.br/resistores-de-fio/334-resistor-de-fio-10r-5w.html","ref")</f>
        <v>ref</v>
      </c>
      <c r="I2" s="10">
        <f>F2*G2</f>
        <v>1.48</v>
      </c>
    </row>
    <row r="3" spans="1:9" ht="15.75" customHeight="1" x14ac:dyDescent="0.15">
      <c r="A3" s="3">
        <v>2</v>
      </c>
      <c r="B3" s="3" t="s">
        <v>8</v>
      </c>
      <c r="C3" s="3" t="s">
        <v>12</v>
      </c>
      <c r="D3" s="3" t="s">
        <v>13</v>
      </c>
      <c r="E3" s="3" t="s">
        <v>14</v>
      </c>
      <c r="F3" s="3">
        <f>2</f>
        <v>2</v>
      </c>
      <c r="G3" s="9">
        <f>0.04</f>
        <v>0.04</v>
      </c>
      <c r="H3" s="7" t="str">
        <f>HYPERLINK("https://www.huinfinito.com.br/resistores-de-filme-de-carbono/294-resistor-de-filme-de-carbono-220r-1-4w.html","ref")</f>
        <v>ref</v>
      </c>
      <c r="I3" s="10">
        <f t="shared" ref="I3:I12" si="0">F3*G3</f>
        <v>0.08</v>
      </c>
    </row>
    <row r="4" spans="1:9" ht="15.75" customHeight="1" x14ac:dyDescent="0.15">
      <c r="A4" s="3">
        <v>3</v>
      </c>
      <c r="B4" s="3" t="s">
        <v>8</v>
      </c>
      <c r="C4" s="3" t="s">
        <v>15</v>
      </c>
      <c r="D4" s="3" t="s">
        <v>13</v>
      </c>
      <c r="E4" s="3" t="s">
        <v>16</v>
      </c>
      <c r="F4" s="3">
        <f>2</f>
        <v>2</v>
      </c>
      <c r="G4" s="9">
        <f>0.04</f>
        <v>0.04</v>
      </c>
      <c r="H4" s="7" t="str">
        <f>HYPERLINK("https://www.huinfinito.com.br/resistores-de-filme-de-carbono/310-resistor-de-filme-de-carbono-5k6-1-4w.html","ref")</f>
        <v>ref</v>
      </c>
      <c r="I4" s="10">
        <f t="shared" si="0"/>
        <v>0.08</v>
      </c>
    </row>
    <row r="5" spans="1:9" ht="15.75" customHeight="1" x14ac:dyDescent="0.15">
      <c r="A5" s="3">
        <v>4</v>
      </c>
      <c r="B5" s="3" t="s">
        <v>8</v>
      </c>
      <c r="C5" s="3" t="s">
        <v>17</v>
      </c>
      <c r="D5" s="3" t="s">
        <v>13</v>
      </c>
      <c r="E5" s="3" t="s">
        <v>18</v>
      </c>
      <c r="F5" s="3">
        <f>2</f>
        <v>2</v>
      </c>
      <c r="G5" s="9">
        <f>0.04</f>
        <v>0.04</v>
      </c>
      <c r="H5" s="7" t="str">
        <f>HYPERLINK("https://www.huinfinito.com.br/resistores-de-filme-de-carbono/313-resistor-de-filme-de-carbono-10k-1-4w.html","ref")</f>
        <v>ref</v>
      </c>
      <c r="I5" s="10">
        <f t="shared" si="0"/>
        <v>0.08</v>
      </c>
    </row>
    <row r="6" spans="1:9" ht="15.75" customHeight="1" x14ac:dyDescent="0.15">
      <c r="A6" s="3">
        <v>5</v>
      </c>
      <c r="B6" s="3" t="s">
        <v>19</v>
      </c>
      <c r="C6" s="3" t="s">
        <v>20</v>
      </c>
      <c r="D6" s="3" t="s">
        <v>21</v>
      </c>
      <c r="E6" s="3" t="s">
        <v>22</v>
      </c>
      <c r="F6" s="3">
        <f>3</f>
        <v>3</v>
      </c>
      <c r="G6" s="9">
        <v>0.05</v>
      </c>
      <c r="H6" s="7" t="str">
        <f>HYPERLINK("https://www.huinfinito.com.br/capacitor-ceramico/40-capacitor-ceramico-100nf-50v.html","ref")</f>
        <v>ref</v>
      </c>
      <c r="I6" s="10">
        <f t="shared" si="0"/>
        <v>0.15000000000000002</v>
      </c>
    </row>
    <row r="7" spans="1:9" ht="15.75" customHeight="1" x14ac:dyDescent="0.15">
      <c r="A7" s="3">
        <v>6</v>
      </c>
      <c r="B7" s="3" t="s">
        <v>19</v>
      </c>
      <c r="C7" s="3" t="s">
        <v>23</v>
      </c>
      <c r="D7" s="3" t="s">
        <v>24</v>
      </c>
      <c r="E7" s="3" t="s">
        <v>25</v>
      </c>
      <c r="F7" s="3">
        <f>1</f>
        <v>1</v>
      </c>
      <c r="G7" s="9">
        <f>0.06</f>
        <v>0.06</v>
      </c>
      <c r="H7" s="7" t="str">
        <f>HYPERLINK("https://www.huinfinito.com.br/capacitor-eletrolitico/63-capacitor-eletrolitico-47uf-50v.html","ref")</f>
        <v>ref</v>
      </c>
      <c r="I7" s="10">
        <f t="shared" si="0"/>
        <v>0.06</v>
      </c>
    </row>
    <row r="8" spans="1:9" ht="15.75" customHeight="1" x14ac:dyDescent="0.15">
      <c r="A8" s="1">
        <v>7</v>
      </c>
      <c r="B8" s="2" t="s">
        <v>19</v>
      </c>
      <c r="C8" s="2" t="s">
        <v>26</v>
      </c>
      <c r="D8" s="2" t="s">
        <v>24</v>
      </c>
      <c r="E8" s="2" t="s">
        <v>27</v>
      </c>
      <c r="F8" s="1">
        <f>1</f>
        <v>1</v>
      </c>
      <c r="G8" s="9">
        <v>0.13</v>
      </c>
      <c r="H8" s="7" t="str">
        <f>HYPERLINK("https://www.huinfinito.com.br/capacitor-eletrolitico/92-capacitor-eletrolitico-100uf-25v.html","ref")</f>
        <v>ref</v>
      </c>
      <c r="I8" s="10">
        <f t="shared" si="0"/>
        <v>0.13</v>
      </c>
    </row>
    <row r="9" spans="1:9" ht="15.75" customHeight="1" x14ac:dyDescent="0.15">
      <c r="A9" s="3">
        <v>8</v>
      </c>
      <c r="B9" s="3" t="s">
        <v>28</v>
      </c>
      <c r="C9" s="3" t="s">
        <v>29</v>
      </c>
      <c r="D9" s="3" t="s">
        <v>30</v>
      </c>
      <c r="E9" s="3" t="s">
        <v>31</v>
      </c>
      <c r="F9" s="3">
        <f>1</f>
        <v>1</v>
      </c>
      <c r="G9" s="9">
        <f>0.12</f>
        <v>0.12</v>
      </c>
      <c r="H9" s="7" t="str">
        <f>HYPERLINK("https://www.huinfinito.com.br/leds/263-led-difuso-verde-5mm.html","ref")</f>
        <v>ref</v>
      </c>
      <c r="I9" s="10">
        <f t="shared" si="0"/>
        <v>0.12</v>
      </c>
    </row>
    <row r="10" spans="1:9" ht="15.75" customHeight="1" x14ac:dyDescent="0.15">
      <c r="A10" s="3">
        <v>9</v>
      </c>
      <c r="B10" s="3" t="s">
        <v>28</v>
      </c>
      <c r="C10" s="3" t="s">
        <v>32</v>
      </c>
      <c r="D10" s="3" t="s">
        <v>30</v>
      </c>
      <c r="E10" s="3" t="s">
        <v>33</v>
      </c>
      <c r="F10" s="3">
        <f>2</f>
        <v>2</v>
      </c>
      <c r="G10" s="9">
        <f>0.41</f>
        <v>0.41</v>
      </c>
      <c r="H10" s="7" t="str">
        <f>HYPERLINK("https://www.huinfinito.com.br/leds/665-led-difuso-azul-5mm.html","ref")</f>
        <v>ref</v>
      </c>
      <c r="I10" s="10">
        <f t="shared" si="0"/>
        <v>0.82</v>
      </c>
    </row>
    <row r="11" spans="1:9" ht="15.75" customHeight="1" x14ac:dyDescent="0.15">
      <c r="A11" s="3">
        <v>10</v>
      </c>
      <c r="B11" s="3" t="s">
        <v>34</v>
      </c>
      <c r="C11" s="3" t="s">
        <v>35</v>
      </c>
      <c r="D11" s="3" t="s">
        <v>36</v>
      </c>
      <c r="E11" s="3" t="s">
        <v>37</v>
      </c>
      <c r="F11" s="3">
        <f>2</f>
        <v>2</v>
      </c>
      <c r="G11" s="9">
        <f>0.17</f>
        <v>0.17</v>
      </c>
      <c r="H11" s="7" t="str">
        <f>HYPERLINK("https://www.huinfinito.com.br/npn/749-transistor-2n2222-npn-plastico.html","ref")</f>
        <v>ref</v>
      </c>
      <c r="I11" s="10">
        <f t="shared" si="0"/>
        <v>0.34</v>
      </c>
    </row>
    <row r="12" spans="1:9" ht="15.75" customHeight="1" x14ac:dyDescent="0.15">
      <c r="A12" s="3">
        <v>11</v>
      </c>
      <c r="B12" s="3" t="s">
        <v>38</v>
      </c>
      <c r="C12" s="3" t="s">
        <v>39</v>
      </c>
      <c r="D12" s="3" t="s">
        <v>40</v>
      </c>
      <c r="E12" s="3" t="s">
        <v>41</v>
      </c>
      <c r="F12" s="3">
        <f>2</f>
        <v>2</v>
      </c>
      <c r="G12" s="9">
        <f>0.31</f>
        <v>0.31</v>
      </c>
      <c r="H12" s="7" t="str">
        <f>HYPERLINK("https://www.huinfinito.com.br/home/1084-termistor-ntc-10k-5mm.html","ref")</f>
        <v>ref</v>
      </c>
      <c r="I12" s="10">
        <f t="shared" si="0"/>
        <v>0.62</v>
      </c>
    </row>
    <row r="13" spans="1:9" ht="15.75" customHeight="1" x14ac:dyDescent="0.15">
      <c r="A13" s="4"/>
      <c r="B13" s="4"/>
      <c r="C13" s="4"/>
      <c r="D13" s="4"/>
      <c r="E13" s="5"/>
      <c r="F13" s="5"/>
      <c r="G13" s="5"/>
      <c r="H13" s="11" t="s">
        <v>43</v>
      </c>
      <c r="I13" s="6">
        <f>SUM(I2:I12)</f>
        <v>3.96</v>
      </c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V3-BOM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Leonardo</cp:lastModifiedBy>
  <dcterms:modified xsi:type="dcterms:W3CDTF">2021-02-28T20:21:25Z</dcterms:modified>
</cp:coreProperties>
</file>