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aafat\Downloads\"/>
    </mc:Choice>
  </mc:AlternateContent>
  <xr:revisionPtr revIDLastSave="0" documentId="13_ncr:1_{AE272DFC-A9DA-466B-A3DA-7E2750F62A9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definedNames>
    <definedName name="Cost_Revenue">Sheet1!$F$2:$F$13</definedName>
    <definedName name="Gross">Sheet1!$I$2:$I$13</definedName>
    <definedName name="OP_Margin">Sheet1!$K$2:$K$13</definedName>
    <definedName name="OP_Profit">Sheet1!$J$2:$J$13</definedName>
    <definedName name="Other">Sheet1!$H$2:$H$13</definedName>
    <definedName name="Symbol">Sheet1!$B$2:$B$13</definedName>
    <definedName name="Total_Revenue">Sheet1!$E$2:$E$13</definedName>
    <definedName name="Years">Sheet1!$C$2:$C$13</definedName>
  </definedName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1" l="1" a="1"/>
  <c r="G17" i="1" s="1"/>
  <c r="G20" i="1" s="1"/>
  <c r="D20" i="1"/>
  <c r="C20" i="1"/>
  <c r="B20" i="1"/>
  <c r="D17" i="1" a="1"/>
  <c r="D17" i="1" s="1"/>
  <c r="C17" i="1"/>
  <c r="B17" i="1"/>
  <c r="I2" i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2" i="1"/>
  <c r="K2" i="1" s="1"/>
  <c r="I3" i="1"/>
  <c r="I4" i="1"/>
  <c r="I5" i="1"/>
  <c r="I6" i="1"/>
  <c r="I7" i="1"/>
  <c r="I8" i="1"/>
  <c r="I9" i="1"/>
  <c r="I10" i="1"/>
  <c r="I11" i="1"/>
  <c r="I12" i="1"/>
  <c r="I13" i="1"/>
  <c r="E20" i="1" l="1"/>
  <c r="F20" i="1"/>
  <c r="E17" i="1"/>
  <c r="F17" i="1"/>
</calcChain>
</file>

<file path=xl/sharedStrings.xml><?xml version="1.0" encoding="utf-8"?>
<sst xmlns="http://schemas.openxmlformats.org/spreadsheetml/2006/main" count="78" uniqueCount="39">
  <si>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</si>
  <si>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</si>
  <si>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</si>
  <si>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</si>
  <si>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</si>
  <si>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</si>
  <si>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</si>
  <si>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NAVI</t>
  </si>
  <si>
    <t>Year 1</t>
  </si>
  <si>
    <t>Year 2</t>
  </si>
  <si>
    <t>Year 3</t>
  </si>
  <si>
    <t>PYPL</t>
  </si>
  <si>
    <t>QRVO</t>
  </si>
  <si>
    <t>WRK</t>
  </si>
  <si>
    <t>Gross Margin</t>
  </si>
  <si>
    <t>Operating Profit</t>
  </si>
  <si>
    <t>Operating Margin</t>
  </si>
  <si>
    <t>Row Labels</t>
  </si>
  <si>
    <t>Grand Total</t>
  </si>
  <si>
    <t>Year 4 Gross Margin</t>
  </si>
  <si>
    <t>Year 5 Gross Margin</t>
  </si>
  <si>
    <t>Symbol</t>
  </si>
  <si>
    <t>Year 4 Revenue Growth</t>
  </si>
  <si>
    <t>Year 5 Revenue Growth</t>
  </si>
  <si>
    <t>Strong Case</t>
  </si>
  <si>
    <t>Base Case</t>
  </si>
  <si>
    <t>Weak Case</t>
  </si>
  <si>
    <t>Revenue Growth</t>
  </si>
  <si>
    <t>Case</t>
  </si>
  <si>
    <t>Year 4</t>
  </si>
  <si>
    <t>Year 5</t>
  </si>
  <si>
    <t>Year 4 Gross Profit</t>
  </si>
  <si>
    <t>Year 4 Operation Margin</t>
  </si>
  <si>
    <t>Year 4 Operation Profit</t>
  </si>
  <si>
    <t>Year 5 Operation Margin</t>
  </si>
  <si>
    <t>Year 5 Operation Profit</t>
  </si>
  <si>
    <t>Year 5 Gross Profit</t>
  </si>
  <si>
    <t>Year 4 Total Revenue</t>
  </si>
  <si>
    <t>Year 5 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</si>
</sst>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1" applyNumberFormat="1" applyFont="1"/>
    <xf numFmtId="0" fontId="3" fillId="0" borderId="0" xfId="0" applyFont="1" applyBorder="1" applyAlignment="1">
      <alignment wrapText="1"/>
    </xf>
    <xf numFmtId="14" fontId="3" fillId="0" borderId="0" xfId="1" applyNumberFormat="1" applyFont="1" applyBorder="1" applyAlignment="1">
      <alignment wrapText="1"/>
    </xf>
    <xf numFmtId="164" fontId="3" fillId="0" borderId="0" xfId="1" applyNumberFormat="1" applyFont="1" applyBorder="1" applyAlignment="1">
      <alignment wrapText="1"/>
    </xf>
    <xf numFmtId="164" fontId="0" fillId="0" borderId="0" xfId="1" applyNumberFormat="1" applyFont="1" applyAlignment="1">
      <alignment horizontal="left" vertical="top"/>
    </xf>
    <xf numFmtId="164" fontId="2" fillId="0" borderId="0" xfId="1" applyNumberFormat="1" applyFont="1" applyBorder="1" applyAlignment="1">
      <alignment horizontal="left" vertical="top" wrapText="1"/>
    </xf>
    <xf numFmtId="164" fontId="0" fillId="0" borderId="0" xfId="1" applyNumberFormat="1" applyFont="1" applyBorder="1" applyAlignment="1">
      <alignment horizontal="left" vertical="top" wrapText="1"/>
    </xf>
    <xf numFmtId="0" fontId="3" fillId="0" borderId="0" xfId="0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afat" refreshedDate="44040.193327893518" createdVersion="6" refreshedVersion="6" minRefreshableVersion="3" recordCount="12" xr:uid="{8DAE0BF9-3FA1-4AE8-A32C-5ADF3804ABB7}">
  <cacheSource type="worksheet">
    <worksheetSource ref="B1:B13" sheet="Sheet1"/>
  </cacheSource>
  <cacheFields count="1">
    <cacheField name="Ticker Symbol" numFmtId="0">
      <sharedItems count="4">
        <s v="NAVI"/>
        <s v="PYPL"/>
        <s v="QRVO"/>
        <s v="WR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</r>
  <r>
    <x v="0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43F2B9-979D-44D2-BC74-F0848CB250EE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8" firstHeaderRow="1" firstDataRow="1" firstDataCol="1"/>
  <pivotFields count="1">
    <pivotField axis="axisRow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59B3-3536-4C83-8DCC-C8654CDF517D}">
  <dimension ref="A3:C8"/>
  <sheetViews>
    <sheetView workbookViewId="0">
      <selection activeCell="C4" sqref="C4:C7"/>
    </sheetView>
  </sheetViews>
  <sheetFormatPr defaultRowHeight="14.4" x14ac:dyDescent="0.3"/>
  <cols>
    <col min="1" max="1" width="12.5546875" bestFit="1" customWidth="1"/>
  </cols>
  <sheetData>
    <row r="3" spans="1:3" x14ac:dyDescent="0.3">
      <c r="A3" s="10" t="s">
        <v>17</v>
      </c>
    </row>
    <row r="4" spans="1:3" x14ac:dyDescent="0.3">
      <c r="A4" s="11" t="s">
        <v>7</v>
      </c>
      <c r="C4" s="11" t="s">
        <v>7</v>
      </c>
    </row>
    <row r="5" spans="1:3" x14ac:dyDescent="0.3">
      <c r="A5" s="11" t="s">
        <v>11</v>
      </c>
      <c r="C5" s="11" t="s">
        <v>11</v>
      </c>
    </row>
    <row r="6" spans="1:3" x14ac:dyDescent="0.3">
      <c r="A6" s="11" t="s">
        <v>12</v>
      </c>
      <c r="C6" s="11" t="s">
        <v>12</v>
      </c>
    </row>
    <row r="7" spans="1:3" x14ac:dyDescent="0.3">
      <c r="A7" s="11" t="s">
        <v>13</v>
      </c>
      <c r="C7" s="11" t="s">
        <v>13</v>
      </c>
    </row>
    <row r="8" spans="1:3" x14ac:dyDescent="0.3">
      <c r="A8" s="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1" workbookViewId="0">
      <selection activeCell="G21" sqref="G21"/>
    </sheetView>
  </sheetViews>
  <sheetFormatPr defaultRowHeight="14.4" x14ac:dyDescent="0.3"/>
  <cols>
    <col min="1" max="1" width="21.77734375" customWidth="1"/>
    <col min="2" max="2" width="23.6640625" customWidth="1"/>
    <col min="3" max="3" width="21.109375" customWidth="1"/>
    <col min="4" max="4" width="23" customWidth="1"/>
    <col min="5" max="5" width="22.77734375" customWidth="1"/>
    <col min="6" max="6" width="17.44140625" customWidth="1"/>
    <col min="7" max="7" width="21.88671875" customWidth="1"/>
    <col min="8" max="8" width="19.33203125" customWidth="1"/>
    <col min="9" max="9" width="12.109375" customWidth="1"/>
    <col min="10" max="10" width="15.21875" customWidth="1"/>
    <col min="11" max="11" width="16.5546875" customWidth="1"/>
  </cols>
  <sheetData>
    <row r="1" spans="1:11" ht="28.8" x14ac:dyDescent="0.3"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8" t="s">
        <v>14</v>
      </c>
      <c r="J1" s="8" t="s">
        <v>15</v>
      </c>
      <c r="K1" s="8" t="s">
        <v>16</v>
      </c>
    </row>
    <row r="2" spans="1:11" x14ac:dyDescent="0.3">
      <c r="A2">
        <v>1</v>
      </c>
      <c r="B2" t="s">
        <v>7</v>
      </c>
      <c r="C2" t="s">
        <v>8</v>
      </c>
      <c r="D2" s="1">
        <v>41639</v>
      </c>
      <c r="E2" s="5">
        <v>5015000000</v>
      </c>
      <c r="F2" s="5">
        <v>1844000000</v>
      </c>
      <c r="G2" s="5">
        <v>446000000</v>
      </c>
      <c r="H2" s="5">
        <v>104000000</v>
      </c>
      <c r="I2">
        <f>1-(F2/E2)</f>
        <v>0.63230309072781654</v>
      </c>
      <c r="J2" s="9">
        <f>(E2-F2)-(G2+H2)</f>
        <v>2621000000</v>
      </c>
      <c r="K2">
        <f>J2/E2</f>
        <v>0.5226321036889332</v>
      </c>
    </row>
    <row r="3" spans="1:11" x14ac:dyDescent="0.3">
      <c r="A3">
        <v>2</v>
      </c>
      <c r="B3" t="s">
        <v>7</v>
      </c>
      <c r="C3" t="s">
        <v>9</v>
      </c>
      <c r="D3" s="1">
        <v>42004</v>
      </c>
      <c r="E3" s="5">
        <v>5115000000</v>
      </c>
      <c r="F3" s="5">
        <v>1945000000</v>
      </c>
      <c r="G3" s="5">
        <v>495000000</v>
      </c>
      <c r="H3" s="5">
        <v>122000000</v>
      </c>
      <c r="I3">
        <f t="shared" ref="I3:I13" si="0">1-(F3/E3)</f>
        <v>0.61974584555229717</v>
      </c>
      <c r="J3" s="9">
        <f t="shared" ref="J3:J13" si="1">(E3-F3)-(G3+H3)</f>
        <v>2553000000</v>
      </c>
      <c r="K3">
        <f t="shared" ref="K3:K13" si="2">J3/E3</f>
        <v>0.49912023460410559</v>
      </c>
    </row>
    <row r="4" spans="1:11" x14ac:dyDescent="0.3">
      <c r="A4">
        <v>3</v>
      </c>
      <c r="B4" t="s">
        <v>7</v>
      </c>
      <c r="C4" t="s">
        <v>10</v>
      </c>
      <c r="D4" s="1">
        <v>42369</v>
      </c>
      <c r="E4" s="5">
        <v>4183000000</v>
      </c>
      <c r="F4" s="5">
        <v>1479000000</v>
      </c>
      <c r="G4" s="5">
        <v>545000000</v>
      </c>
      <c r="H4" s="5">
        <v>137000000</v>
      </c>
      <c r="I4">
        <f t="shared" si="0"/>
        <v>0.64642601004064071</v>
      </c>
      <c r="J4" s="9">
        <f t="shared" si="1"/>
        <v>2022000000</v>
      </c>
      <c r="K4">
        <f t="shared" si="2"/>
        <v>0.48338513028926605</v>
      </c>
    </row>
    <row r="5" spans="1:11" x14ac:dyDescent="0.3">
      <c r="A5">
        <v>4</v>
      </c>
      <c r="B5" t="s">
        <v>11</v>
      </c>
      <c r="C5" t="s">
        <v>8</v>
      </c>
      <c r="D5" s="1">
        <v>42004</v>
      </c>
      <c r="E5" s="6">
        <v>8025000000</v>
      </c>
      <c r="F5" s="6">
        <v>747000000</v>
      </c>
      <c r="G5" s="6">
        <v>5494000000</v>
      </c>
      <c r="H5" s="7">
        <v>516000000</v>
      </c>
      <c r="I5">
        <f t="shared" si="0"/>
        <v>0.90691588785046728</v>
      </c>
      <c r="J5" s="9">
        <f t="shared" si="1"/>
        <v>1268000000</v>
      </c>
      <c r="K5">
        <f t="shared" si="2"/>
        <v>0.158006230529595</v>
      </c>
    </row>
    <row r="6" spans="1:11" x14ac:dyDescent="0.3">
      <c r="A6">
        <v>5</v>
      </c>
      <c r="B6" t="s">
        <v>11</v>
      </c>
      <c r="C6" t="s">
        <v>9</v>
      </c>
      <c r="D6" s="1">
        <v>42369</v>
      </c>
      <c r="E6" s="6">
        <v>9248000000</v>
      </c>
      <c r="F6" s="6">
        <v>792000000</v>
      </c>
      <c r="G6" s="6">
        <v>6339000000</v>
      </c>
      <c r="H6" s="7">
        <v>608000000</v>
      </c>
      <c r="I6">
        <f t="shared" si="0"/>
        <v>0.91435986159169547</v>
      </c>
      <c r="J6" s="9">
        <f t="shared" si="1"/>
        <v>1509000000</v>
      </c>
      <c r="K6">
        <f t="shared" si="2"/>
        <v>0.16317041522491349</v>
      </c>
    </row>
    <row r="7" spans="1:11" x14ac:dyDescent="0.3">
      <c r="A7">
        <v>6</v>
      </c>
      <c r="B7" t="s">
        <v>11</v>
      </c>
      <c r="C7" t="s">
        <v>10</v>
      </c>
      <c r="D7" s="1">
        <v>42735</v>
      </c>
      <c r="E7" s="6">
        <v>10842000000</v>
      </c>
      <c r="F7" s="6">
        <v>834000000</v>
      </c>
      <c r="G7" s="6">
        <v>7698000000</v>
      </c>
      <c r="H7" s="7">
        <v>724000000</v>
      </c>
      <c r="I7">
        <f t="shared" si="0"/>
        <v>0.92307692307692313</v>
      </c>
      <c r="J7" s="9">
        <f t="shared" si="1"/>
        <v>1586000000</v>
      </c>
      <c r="K7">
        <f t="shared" si="2"/>
        <v>0.14628297362110312</v>
      </c>
    </row>
    <row r="8" spans="1:11" x14ac:dyDescent="0.3">
      <c r="A8">
        <v>7</v>
      </c>
      <c r="B8" t="s">
        <v>12</v>
      </c>
      <c r="C8" t="s">
        <v>8</v>
      </c>
      <c r="D8" s="1">
        <v>41727</v>
      </c>
      <c r="E8" s="6">
        <v>1148231000</v>
      </c>
      <c r="F8" s="6">
        <v>940573000</v>
      </c>
      <c r="G8" s="6">
        <v>180317000</v>
      </c>
      <c r="H8" s="7">
        <v>0</v>
      </c>
      <c r="I8">
        <f t="shared" si="0"/>
        <v>0.18085036895885931</v>
      </c>
      <c r="J8" s="9">
        <f t="shared" si="1"/>
        <v>27341000</v>
      </c>
      <c r="K8">
        <f t="shared" si="2"/>
        <v>2.3811410770132491E-2</v>
      </c>
    </row>
    <row r="9" spans="1:11" x14ac:dyDescent="0.3">
      <c r="A9">
        <v>8</v>
      </c>
      <c r="B9" t="s">
        <v>12</v>
      </c>
      <c r="C9" t="s">
        <v>9</v>
      </c>
      <c r="D9" s="1">
        <v>42091</v>
      </c>
      <c r="E9" s="6">
        <v>1710966000</v>
      </c>
      <c r="F9" s="6">
        <v>1279152000</v>
      </c>
      <c r="G9" s="6">
        <v>309348000</v>
      </c>
      <c r="H9" s="7">
        <v>0</v>
      </c>
      <c r="I9">
        <f t="shared" si="0"/>
        <v>0.25238023432376799</v>
      </c>
      <c r="J9" s="9">
        <f t="shared" si="1"/>
        <v>122466000</v>
      </c>
      <c r="K9">
        <f t="shared" si="2"/>
        <v>7.1577109071717382E-2</v>
      </c>
    </row>
    <row r="10" spans="1:11" x14ac:dyDescent="0.3">
      <c r="A10">
        <v>9</v>
      </c>
      <c r="B10" t="s">
        <v>12</v>
      </c>
      <c r="C10" t="s">
        <v>10</v>
      </c>
      <c r="D10" s="1">
        <v>42462</v>
      </c>
      <c r="E10" s="6">
        <v>2610726000</v>
      </c>
      <c r="F10" s="6">
        <v>2009936000</v>
      </c>
      <c r="G10" s="6">
        <v>588822000</v>
      </c>
      <c r="H10" s="7">
        <v>0</v>
      </c>
      <c r="I10">
        <f t="shared" si="0"/>
        <v>0.23012372803580305</v>
      </c>
      <c r="J10" s="9">
        <f t="shared" si="1"/>
        <v>11968000</v>
      </c>
      <c r="K10">
        <f t="shared" si="2"/>
        <v>4.5841654773423179E-3</v>
      </c>
    </row>
    <row r="11" spans="1:11" x14ac:dyDescent="0.3">
      <c r="A11">
        <v>10</v>
      </c>
      <c r="B11" t="s">
        <v>13</v>
      </c>
      <c r="C11" t="s">
        <v>8</v>
      </c>
      <c r="D11" s="1">
        <v>41912</v>
      </c>
      <c r="E11" s="6">
        <v>9895100000</v>
      </c>
      <c r="F11" s="6">
        <v>7961500000</v>
      </c>
      <c r="G11" s="6">
        <v>937600000</v>
      </c>
      <c r="H11" s="7">
        <v>86000000</v>
      </c>
      <c r="I11">
        <f t="shared" si="0"/>
        <v>0.19540984931936012</v>
      </c>
      <c r="J11" s="9">
        <f t="shared" si="1"/>
        <v>910000000</v>
      </c>
      <c r="K11">
        <f t="shared" si="2"/>
        <v>9.1964709805863507E-2</v>
      </c>
    </row>
    <row r="12" spans="1:11" x14ac:dyDescent="0.3">
      <c r="A12">
        <v>11</v>
      </c>
      <c r="B12" t="s">
        <v>13</v>
      </c>
      <c r="C12" t="s">
        <v>9</v>
      </c>
      <c r="D12" s="1">
        <v>42277</v>
      </c>
      <c r="E12" s="6">
        <v>11124800000</v>
      </c>
      <c r="F12" s="6">
        <v>8986500000</v>
      </c>
      <c r="G12" s="6">
        <v>1026100000</v>
      </c>
      <c r="H12" s="7">
        <v>118900000</v>
      </c>
      <c r="I12">
        <f t="shared" si="0"/>
        <v>0.19221019703725006</v>
      </c>
      <c r="J12" s="9">
        <f t="shared" si="1"/>
        <v>993300000</v>
      </c>
      <c r="K12">
        <f t="shared" si="2"/>
        <v>8.9286998417949084E-2</v>
      </c>
    </row>
    <row r="13" spans="1:11" x14ac:dyDescent="0.3">
      <c r="A13">
        <v>12</v>
      </c>
      <c r="B13" t="s">
        <v>13</v>
      </c>
      <c r="C13" t="s">
        <v>10</v>
      </c>
      <c r="D13" s="1">
        <v>42643</v>
      </c>
      <c r="E13" s="6">
        <v>14171800000</v>
      </c>
      <c r="F13" s="6">
        <v>11413200000</v>
      </c>
      <c r="G13" s="6">
        <v>1750100000</v>
      </c>
      <c r="H13" s="7">
        <v>211800000</v>
      </c>
      <c r="I13">
        <f t="shared" si="0"/>
        <v>0.19465417237048221</v>
      </c>
      <c r="J13" s="9">
        <f t="shared" si="1"/>
        <v>796700000</v>
      </c>
      <c r="K13">
        <f t="shared" si="2"/>
        <v>5.6217276563315884E-2</v>
      </c>
    </row>
    <row r="16" spans="1:11" x14ac:dyDescent="0.3">
      <c r="A16" s="8" t="s">
        <v>21</v>
      </c>
      <c r="B16" s="8" t="s">
        <v>19</v>
      </c>
      <c r="C16" s="8" t="s">
        <v>22</v>
      </c>
      <c r="D16" s="8" t="s">
        <v>32</v>
      </c>
      <c r="E16" s="8" t="s">
        <v>33</v>
      </c>
      <c r="F16" s="8" t="s">
        <v>31</v>
      </c>
      <c r="G16" s="8" t="s">
        <v>37</v>
      </c>
    </row>
    <row r="17" spans="1:7" x14ac:dyDescent="0.3">
      <c r="A17" t="s">
        <v>11</v>
      </c>
      <c r="B17">
        <f ca="1">OFFSET($A$44, MATCH($A$19,$A$45:$A$47, 0),1)</f>
        <v>0.92</v>
      </c>
      <c r="C17">
        <f ca="1">OFFSET($A$40, MATCH($A$19,$A$45:$A$47, 0),1)</f>
        <v>0.155</v>
      </c>
      <c r="D17">
        <f t="array" aca="1" ref="D17" ca="1">OFFSET($A$48, MATCH($A$19,$A$45:$A$47, 0),1)</f>
        <v>0.15</v>
      </c>
      <c r="E17">
        <f ca="1">G17*D17</f>
        <v>1878376500</v>
      </c>
      <c r="F17">
        <f ca="1">B17*G17</f>
        <v>11520709200</v>
      </c>
      <c r="G17">
        <f t="array" aca="1" ref="G17" ca="1">INDEX(Total_Revenue, MATCH(1, (A17=Symbol)*("Year 3"=Years),0))*(1+C17)</f>
        <v>12522510000</v>
      </c>
    </row>
    <row r="18" spans="1:7" x14ac:dyDescent="0.3">
      <c r="A18" s="8" t="s">
        <v>28</v>
      </c>
    </row>
    <row r="19" spans="1:7" x14ac:dyDescent="0.3">
      <c r="A19" t="s">
        <v>25</v>
      </c>
      <c r="B19" s="8" t="s">
        <v>20</v>
      </c>
      <c r="C19" s="8" t="s">
        <v>23</v>
      </c>
      <c r="D19" s="8" t="s">
        <v>34</v>
      </c>
      <c r="E19" s="8" t="s">
        <v>35</v>
      </c>
      <c r="F19" s="8" t="s">
        <v>36</v>
      </c>
      <c r="G19" s="8" t="s">
        <v>38</v>
      </c>
    </row>
    <row r="20" spans="1:7" x14ac:dyDescent="0.3">
      <c r="B20">
        <f ca="1">OFFSET($A$44, MATCH($A$19,$A$45:$A$47, 0),2)</f>
        <v>0.92</v>
      </c>
      <c r="C20">
        <f ca="1">OFFSET($A$40, MATCH($A$19,$A$45:$A$47, 0),2)</f>
        <v>0.155</v>
      </c>
      <c r="D20">
        <f ca="1">OFFSET($A$48, MATCH($A$19,$A$45:$A$47, 0),2)</f>
        <v>0.15</v>
      </c>
      <c r="E20">
        <f ca="1">G20*D20</f>
        <v>2169524857.5</v>
      </c>
      <c r="F20">
        <f ca="1">B20*G20</f>
        <v>13306419126</v>
      </c>
      <c r="G20">
        <f ca="1">G17*(1+C20)</f>
        <v>14463499050</v>
      </c>
    </row>
    <row r="40" spans="1:3" x14ac:dyDescent="0.3">
      <c r="A40" s="8" t="s">
        <v>27</v>
      </c>
      <c r="B40" s="8" t="s">
        <v>29</v>
      </c>
      <c r="C40" s="8" t="s">
        <v>30</v>
      </c>
    </row>
    <row r="41" spans="1:3" x14ac:dyDescent="0.3">
      <c r="A41" t="s">
        <v>24</v>
      </c>
      <c r="B41">
        <v>0.16</v>
      </c>
      <c r="C41">
        <v>0.17</v>
      </c>
    </row>
    <row r="42" spans="1:3" x14ac:dyDescent="0.3">
      <c r="A42" t="s">
        <v>25</v>
      </c>
      <c r="B42">
        <v>0.155</v>
      </c>
      <c r="C42">
        <v>0.155</v>
      </c>
    </row>
    <row r="43" spans="1:3" x14ac:dyDescent="0.3">
      <c r="A43" t="s">
        <v>26</v>
      </c>
      <c r="B43">
        <v>0.14000000000000001</v>
      </c>
      <c r="C43">
        <v>0.14000000000000001</v>
      </c>
    </row>
    <row r="44" spans="1:3" x14ac:dyDescent="0.3">
      <c r="A44" s="8" t="s">
        <v>14</v>
      </c>
      <c r="B44" s="8" t="s">
        <v>29</v>
      </c>
      <c r="C44" s="8" t="s">
        <v>30</v>
      </c>
    </row>
    <row r="45" spans="1:3" x14ac:dyDescent="0.3">
      <c r="A45" t="s">
        <v>24</v>
      </c>
      <c r="B45">
        <v>0.93</v>
      </c>
      <c r="C45">
        <v>0.93</v>
      </c>
    </row>
    <row r="46" spans="1:3" x14ac:dyDescent="0.3">
      <c r="A46" t="s">
        <v>25</v>
      </c>
      <c r="B46">
        <v>0.92</v>
      </c>
      <c r="C46">
        <v>0.92</v>
      </c>
    </row>
    <row r="47" spans="1:3" x14ac:dyDescent="0.3">
      <c r="A47" t="s">
        <v>26</v>
      </c>
      <c r="B47">
        <v>0.9</v>
      </c>
      <c r="C47">
        <v>0.9</v>
      </c>
    </row>
    <row r="48" spans="1:3" x14ac:dyDescent="0.3">
      <c r="A48" s="8" t="s">
        <v>16</v>
      </c>
      <c r="B48" s="8" t="s">
        <v>29</v>
      </c>
      <c r="C48" s="8" t="s">
        <v>30</v>
      </c>
    </row>
    <row r="49" spans="1:3" x14ac:dyDescent="0.3">
      <c r="A49" t="s">
        <v>24</v>
      </c>
      <c r="B49">
        <v>0.17</v>
      </c>
      <c r="C49">
        <v>0.17</v>
      </c>
    </row>
    <row r="50" spans="1:3" x14ac:dyDescent="0.3">
      <c r="A50" t="s">
        <v>25</v>
      </c>
      <c r="B50">
        <v>0.15</v>
      </c>
      <c r="C50">
        <v>0.15</v>
      </c>
    </row>
    <row r="51" spans="1:3" x14ac:dyDescent="0.3">
      <c r="A51" t="s">
        <v>26</v>
      </c>
      <c r="B51">
        <v>0.14000000000000001</v>
      </c>
      <c r="C51">
        <v>0.14000000000000001</v>
      </c>
    </row>
  </sheetData>
  <dataValidations count="1">
    <dataValidation type="list" allowBlank="1" showInputMessage="1" showErrorMessage="1" sqref="A19" xr:uid="{C5333C62-5FF8-4E5A-A272-C779B11BD8AE}">
      <formula1>$A$41:$A$43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650D8D-FD1E-4346-B92D-B021975D8D66}">
          <x14:formula1>
            <xm:f>Sheet2!$C$4:$C$7</xm:f>
          </x14:formula1>
          <xm:sqref>A17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Sheet2</vt:lpstr>
      <vt:lpstr>Sheet1</vt:lpstr>
      <vt:lpstr>Cost_Revenue</vt:lpstr>
      <vt:lpstr>Gross</vt:lpstr>
      <vt:lpstr>OP_Margin</vt:lpstr>
      <vt:lpstr>OP_Profit</vt:lpstr>
      <vt:lpstr>Other</vt:lpstr>
      <vt:lpstr>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Raafat</cp:lastModifiedBy>
  <dcterms:created xsi:type="dcterms:W3CDTF">2018-11-12T02:46:02Z</dcterms:created>
  <dcterms:modified xsi:type="dcterms:W3CDTF">2020-07-28T04:14:38Z</dcterms:modified>
</cp:coreProperties>
</file>