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M INFO" sheetId="2" r:id="rId2"/>
    <sheet name="VM DISK INFO" sheetId="3" r:id="rId3"/>
    <sheet name="VM NETWORK" sheetId="4" r:id="rId4"/>
    <sheet name="STORAGE CONTAINER" sheetId="5" r:id="rId5"/>
    <sheet name="HOST AHV" sheetId="6" r:id="rId6"/>
    <sheet name="VOLUME GROUP" sheetId="7" r:id="rId7"/>
    <sheet name="VDISK INFO" sheetId="8" r:id="rId8"/>
    <sheet name="PE IMAGE" sheetId="9" r:id="rId9"/>
    <sheet name="PC IMAGE" sheetId="10" r:id="rId10"/>
    <sheet name="PHYSICAL DISK" sheetId="11" r:id="rId11"/>
    <sheet name="STORAGE POOL" sheetId="12" r:id="rId12"/>
  </sheets>
  <definedNames>
    <definedName name="_xlnm._FilterDatabase" localSheetId="5" hidden="1">'HOST AHV'!$A$1:$Z$1</definedName>
    <definedName name="_xlnm._FilterDatabase" localSheetId="9" hidden="1">'PC IMAGE'!$A$1:$Z$1</definedName>
    <definedName name="_xlnm._FilterDatabase" localSheetId="8" hidden="1">'PE IMAGE'!$A$1:$Z$1</definedName>
    <definedName name="_xlnm._FilterDatabase" localSheetId="10" hidden="1">'PHYSICAL DISK'!$A$1:$Z$1</definedName>
    <definedName name="_xlnm._FilterDatabase" localSheetId="4" hidden="1">'STORAGE CONTAINER'!$A$1:$Z$1</definedName>
    <definedName name="_xlnm._FilterDatabase" localSheetId="11" hidden="1">'STORAGE POOL'!$A$1:$Z$1</definedName>
    <definedName name="_xlnm._FilterDatabase" localSheetId="7" hidden="1">'VDISK INFO'!$A$1:$Z$1</definedName>
    <definedName name="_xlnm._FilterDatabase" localSheetId="2" hidden="1">'VM DISK INFO'!$A$1:$Z$1</definedName>
    <definedName name="_xlnm._FilterDatabase" localSheetId="1" hidden="1">'VM INFO'!$D$1:$Z$1</definedName>
    <definedName name="_xlnm._FilterDatabase" localSheetId="3" hidden="1">'VM NETWORK'!$A$1:$Z$1</definedName>
    <definedName name="_xlnm._FilterDatabase" localSheetId="6" hidden="1">'VOLUME GROUP'!$A$1:$Z$1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1" authorId="0">
      <text>
        <r>
          <rPr>
            <sz val="8"/>
            <color indexed="81"/>
            <rFont val="Tahoma"/>
            <family val="2"/>
          </rPr>
          <t>IF CLUSTER IS FULL SSD THIS OPTION NOT´S APPLY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IF CLUSTER IS FULL SSD THIS OPTION NOT´S APPLY</t>
        </r>
      </text>
    </comment>
  </commentList>
</comments>
</file>

<file path=xl/sharedStrings.xml><?xml version="1.0" encoding="utf-8"?>
<sst xmlns="http://schemas.openxmlformats.org/spreadsheetml/2006/main" count="685" uniqueCount="303">
  <si>
    <t>CLUSTER NAME</t>
  </si>
  <si>
    <t>CLUSTER AOS VERSION</t>
  </si>
  <si>
    <t>CLUSTER AHV VERSION</t>
  </si>
  <si>
    <t>CLUSTER NCC VERSION</t>
  </si>
  <si>
    <t>CLUSTER SUBNET</t>
  </si>
  <si>
    <t>CLUSTER TIMEZONE</t>
  </si>
  <si>
    <t>CLUSTER DNS</t>
  </si>
  <si>
    <t>CLUSTER NTP</t>
  </si>
  <si>
    <t>CLUSTER N°NODES</t>
  </si>
  <si>
    <t>CLUSTER STORAGE TYPE</t>
  </si>
  <si>
    <t>TOTAL DISK</t>
  </si>
  <si>
    <t>CLUSTER IP</t>
  </si>
  <si>
    <t>CLUSTER DATA SERVICE IP</t>
  </si>
  <si>
    <t>CLUSTER REDUNDANCY FACTOR</t>
  </si>
  <si>
    <t>TOTAL VM</t>
  </si>
  <si>
    <t>HA ENABLED</t>
  </si>
  <si>
    <t>HA RESERVATION</t>
  </si>
  <si>
    <t>HA HOST TOLERATE</t>
  </si>
  <si>
    <t>HA STATE</t>
  </si>
  <si>
    <t>RESILIENCY STATUS LEVEL</t>
  </si>
  <si>
    <t>N°DISK CAN BE FAIL ON METADATA</t>
  </si>
  <si>
    <t xml:space="preserve">DISK IS REBUILDING </t>
  </si>
  <si>
    <t>N°DISK CAN BE FAIL ON ERASURE_CODE_STRIP_SIZE</t>
  </si>
  <si>
    <t>N°DISK CAN BE FAIL ON EXTENT_GROUPS</t>
  </si>
  <si>
    <t>N°DISK CAN BE FAIL ON OPLOG</t>
  </si>
  <si>
    <t xml:space="preserve">DIRECTORY NAME </t>
  </si>
  <si>
    <t xml:space="preserve">DIRECTORY TYPE </t>
  </si>
  <si>
    <t xml:space="preserve">DIRECTORY CONNECTION </t>
  </si>
  <si>
    <t xml:space="preserve">DIRECTORY URL </t>
  </si>
  <si>
    <t xml:space="preserve">DIRECTORY DOMAIN </t>
  </si>
  <si>
    <t xml:space="preserve">DIRECTORY USER ACCOUNT </t>
  </si>
  <si>
    <t xml:space="preserve">DIRECTORY SEARCH TYPE </t>
  </si>
  <si>
    <t>PRISM CENTRAL URL</t>
  </si>
  <si>
    <t>DATE</t>
  </si>
  <si>
    <t>VERSION SCRIPT TOOLS</t>
  </si>
  <si>
    <t>VM UUID</t>
  </si>
  <si>
    <t>VM Name</t>
  </si>
  <si>
    <t>Host_uuid</t>
  </si>
  <si>
    <t>Host_Name</t>
  </si>
  <si>
    <t>Power_state</t>
  </si>
  <si>
    <t>Ip_address</t>
  </si>
  <si>
    <t>Mac_address</t>
  </si>
  <si>
    <t>Is_connected</t>
  </si>
  <si>
    <t>Network_UUID</t>
  </si>
  <si>
    <t>VLAN NAME</t>
  </si>
  <si>
    <t>Num_cores_per_vcpu</t>
  </si>
  <si>
    <t>Num_vcpus</t>
  </si>
  <si>
    <t>Memory in MB</t>
  </si>
  <si>
    <t>Timezone</t>
  </si>
  <si>
    <t>Description</t>
  </si>
  <si>
    <t>Project</t>
  </si>
  <si>
    <t>NGT State</t>
  </si>
  <si>
    <t>NGT Install status</t>
  </si>
  <si>
    <t>NGT Version</t>
  </si>
  <si>
    <t>NGT Reachable</t>
  </si>
  <si>
    <t>VM CREATION TIME</t>
  </si>
  <si>
    <t>VM NAME</t>
  </si>
  <si>
    <t>DISK INTERFACE</t>
  </si>
  <si>
    <t>DISK INTERFACE LABEL</t>
  </si>
  <si>
    <t>DISK INDEX</t>
  </si>
  <si>
    <t>DISK VMDISK/VOLUME GROUP</t>
  </si>
  <si>
    <t>VDISK UUID</t>
  </si>
  <si>
    <t>VDISK SIZE IN GB</t>
  </si>
  <si>
    <t>VDISK ON STORAGE CONTAINER UUID</t>
  </si>
  <si>
    <t>VDISK ON STORAGE NAME</t>
  </si>
  <si>
    <t>VOLUME GROUP UUID</t>
  </si>
  <si>
    <t>VOLUME GROUP NAME</t>
  </si>
  <si>
    <t>VM FLASH MODE</t>
  </si>
  <si>
    <t>CDROM</t>
  </si>
  <si>
    <t>CDROM ISO MOUNTED</t>
  </si>
  <si>
    <t>UUID</t>
  </si>
  <si>
    <t>Network Name</t>
  </si>
  <si>
    <t>Vlan ID</t>
  </si>
  <si>
    <t>Name</t>
  </si>
  <si>
    <t>Used Space Bytes</t>
  </si>
  <si>
    <t>Used Space GB</t>
  </si>
  <si>
    <t>Max_capacity_in_Bytes</t>
  </si>
  <si>
    <t>Max_capacity_in_GB</t>
  </si>
  <si>
    <t>Replication_factor</t>
  </si>
  <si>
    <t>erasure_code</t>
  </si>
  <si>
    <t>on_disk_dedup</t>
  </si>
  <si>
    <t>compression_enabled</t>
  </si>
  <si>
    <t>NAME</t>
  </si>
  <si>
    <t>HYPERVISOR IP</t>
  </si>
  <si>
    <t>SERIAL NODE</t>
  </si>
  <si>
    <t>CVM IP</t>
  </si>
  <si>
    <t>SERIAL BLOCK</t>
  </si>
  <si>
    <t>BLOCK MODEL</t>
  </si>
  <si>
    <t>CPU MODEL</t>
  </si>
  <si>
    <t>TOTAL CPU</t>
  </si>
  <si>
    <t>TOTAL THREADS</t>
  </si>
  <si>
    <t>TOTAL SOCKET</t>
  </si>
  <si>
    <t>MEMORY IN GB</t>
  </si>
  <si>
    <t>HYPERVISOR VERSION</t>
  </si>
  <si>
    <t>TOTAL VM ON NODE</t>
  </si>
  <si>
    <t>DEGRADED</t>
  </si>
  <si>
    <t>MAINTENANCE MODE</t>
  </si>
  <si>
    <t>IPMI IP</t>
  </si>
  <si>
    <t>NODE STATE</t>
  </si>
  <si>
    <t>BIOS VERSION</t>
  </si>
  <si>
    <t>BMC VERSION</t>
  </si>
  <si>
    <t>VMDISK UUID</t>
  </si>
  <si>
    <t>VMDISK SIZE GB</t>
  </si>
  <si>
    <t>FLASH MODE</t>
  </si>
  <si>
    <t>DEVICE ADDRESS</t>
  </si>
  <si>
    <t>DEVICE IN GB</t>
  </si>
  <si>
    <t>STORAGECONTENT UUID</t>
  </si>
  <si>
    <t>STORAGECONTENT NAME</t>
  </si>
  <si>
    <t>NDFS PATH</t>
  </si>
  <si>
    <t>Image Type</t>
  </si>
  <si>
    <t>Image Size in GB</t>
  </si>
  <si>
    <t>Image State</t>
  </si>
  <si>
    <t>created_time_in_usecs</t>
  </si>
  <si>
    <t>Image Owner</t>
  </si>
  <si>
    <t>HOST IP</t>
  </si>
  <si>
    <t>HOST NAME</t>
  </si>
  <si>
    <t>TIER</t>
  </si>
  <si>
    <t>LOCATION</t>
  </si>
  <si>
    <t>DISK SIZE</t>
  </si>
  <si>
    <t>DISK ONLINE</t>
  </si>
  <si>
    <t>DISK STATUS</t>
  </si>
  <si>
    <t>DISK MODEL</t>
  </si>
  <si>
    <t>DISK FIRMWARE</t>
  </si>
  <si>
    <t>DISK SERIAL</t>
  </si>
  <si>
    <t>DISK UUID</t>
  </si>
  <si>
    <t>DISK HEALTH</t>
  </si>
  <si>
    <t>POOL UUID</t>
  </si>
  <si>
    <t>POOL NAME</t>
  </si>
  <si>
    <t>POOL CAPACITY IN TB</t>
  </si>
  <si>
    <t>POOL DISK UUID</t>
  </si>
  <si>
    <t>DISK HOST OWNER</t>
  </si>
  <si>
    <t>DISK TIER</t>
  </si>
  <si>
    <t>THANOS</t>
  </si>
  <si>
    <t>1976dcd6-7a2d-4339-a8cd-dfae691e5b36</t>
  </si>
  <si>
    <t>THANOS-PC</t>
  </si>
  <si>
    <t>9fe29b90-2684-43ba-bf31-4bda3506f424</t>
  </si>
  <si>
    <t>on</t>
  </si>
  <si>
    <t>10.48.70.114</t>
  </si>
  <si>
    <t>50:6b:8d:8c:dc:33</t>
  </si>
  <si>
    <t>01e35a85-eb88-4fb2-8b57-481eda63e2b2</t>
  </si>
  <si>
    <t>21504</t>
  </si>
  <si>
    <t>UTC</t>
  </si>
  <si>
    <t>NutanixPrismCentral</t>
  </si>
  <si>
    <t>default</t>
  </si>
  <si>
    <t>Enable for check</t>
  </si>
  <si>
    <t>-</t>
  </si>
  <si>
    <t>2019-07-15T02:29:13Z</t>
  </si>
  <si>
    <t>7c17d92b-b74e-4acd-a748-242c4d8dbcff</t>
  </si>
  <si>
    <t>centOS-tbh-01</t>
  </si>
  <si>
    <t>cedd7efa-26fa-480a-aa87-9d3b21e2f5e6</t>
  </si>
  <si>
    <t>10.48.111.19</t>
  </si>
  <si>
    <t>50:6b:8d:82:5a:32</t>
  </si>
  <si>
    <t>082acfe3-bbf4-4588-a9c9-d5699a4426a8</t>
  </si>
  <si>
    <t>2048</t>
  </si>
  <si>
    <t>America/Chicago</t>
  </si>
  <si>
    <t>2019-07-16T05:35:13Z</t>
  </si>
  <si>
    <t>a2e90e2a-c5bf-4be0-ab1d-5c72a533e263</t>
  </si>
  <si>
    <t>centOS-tbh-02</t>
  </si>
  <si>
    <t>28dd40d6-0552-4e9d-a2b0-601d04dcaa93</t>
  </si>
  <si>
    <t>10.48.111.4</t>
  </si>
  <si>
    <t>50:6b:8d:dd:b2:e8</t>
  </si>
  <si>
    <t>2019-07-16T05:47:13Z</t>
  </si>
  <si>
    <t>be41edf1-8075-491f-a7c5-86283425d8d6</t>
  </si>
  <si>
    <t>TCS-0-190718-215230</t>
  </si>
  <si>
    <t>50:6b:8d:68:87:f4</t>
  </si>
  <si>
    <t>16384</t>
  </si>
  <si>
    <t>2019-07-19T04:52:34Z</t>
  </si>
  <si>
    <t>scsi</t>
  </si>
  <si>
    <t>scsi.0</t>
  </si>
  <si>
    <t>VDISK</t>
  </si>
  <si>
    <t>a9b86397-eb96-4843-8e42-e1c4ae973efa</t>
  </si>
  <si>
    <t>d873c63c-8880-4178-bf61-02751bafbf19</t>
  </si>
  <si>
    <t>scsi.1</t>
  </si>
  <si>
    <t>2427e98a-f07c-45d7-9eb7-9db877fe8aa4</t>
  </si>
  <si>
    <t>scsi.3</t>
  </si>
  <si>
    <t>30a7bfee-90e9-4f42-9f48-1d231ac0524a</t>
  </si>
  <si>
    <t>scsi.4</t>
  </si>
  <si>
    <t>e955ceb8-88e9-4d5c-b7c5-0bc8fd9f2b01</t>
  </si>
  <si>
    <t>ide</t>
  </si>
  <si>
    <t>ide.0</t>
  </si>
  <si>
    <t>25e2ef0c-4c71-4224-869e-f19aebc56586</t>
  </si>
  <si>
    <t>ISO MOUNTED</t>
  </si>
  <si>
    <t>NO ISO MOUNTED</t>
  </si>
  <si>
    <t>543de952-a635-4e79-ba03-030ef3436996</t>
  </si>
  <si>
    <t>6a6bbf21-8cd3-4352-98f3-535bbfcfe387</t>
  </si>
  <si>
    <t>7a43d68a-a8d0-439b-b7b3-cab4b8c6363e</t>
  </si>
  <si>
    <t>d19bb757-7e8c-404f-8368-132fea8b59c2</t>
  </si>
  <si>
    <t>cea71195-cab2-4b3f-ba83-870fc1f0d803</t>
  </si>
  <si>
    <t>vlan0</t>
  </si>
  <si>
    <t>vlan568</t>
  </si>
  <si>
    <t>THANOS-CNT01</t>
  </si>
  <si>
    <t>104109834240</t>
  </si>
  <si>
    <t>off</t>
  </si>
  <si>
    <t>OFF</t>
  </si>
  <si>
    <t>0dcdf576-6219-47c3-9335-eb91afeadaea</t>
  </si>
  <si>
    <t>NutanixManagementShare</t>
  </si>
  <si>
    <t>14368038912</t>
  </si>
  <si>
    <t>SelfServiceContainer</t>
  </si>
  <si>
    <t>28636676096</t>
  </si>
  <si>
    <t>6b0627b3-7aed-460a-b2e1-8f3437951a05</t>
  </si>
  <si>
    <t>kafka_data</t>
  </si>
  <si>
    <t>0</t>
  </si>
  <si>
    <t>THANOS-D</t>
  </si>
  <si>
    <t>10.48.70.108</t>
  </si>
  <si>
    <t>OM158S008039</t>
  </si>
  <si>
    <t>10.48.70.112</t>
  </si>
  <si>
    <t>15SM65410042</t>
  </si>
  <si>
    <t>NX-1065-G4</t>
  </si>
  <si>
    <t>Intel(R) Xeon(R) CPU E5-2620 v3 @ 2.40GHz</t>
  </si>
  <si>
    <t>Nutanix 20170830.279</t>
  </si>
  <si>
    <t>10.49.44.189</t>
  </si>
  <si>
    <t>NORMAL</t>
  </si>
  <si>
    <t>20151207</t>
  </si>
  <si>
    <t>01.97</t>
  </si>
  <si>
    <t>THANOS-A</t>
  </si>
  <si>
    <t>10.48.70.105</t>
  </si>
  <si>
    <t>OM158S008001</t>
  </si>
  <si>
    <t>10.48.70.109</t>
  </si>
  <si>
    <t>10.49.44.186</t>
  </si>
  <si>
    <t>729cea16-d53d-4140-8ae9-ea2e8954a042</t>
  </si>
  <si>
    <t>THANOS-B</t>
  </si>
  <si>
    <t>10.48.70.106</t>
  </si>
  <si>
    <t>OM158S007997</t>
  </si>
  <si>
    <t>10.48.70.110</t>
  </si>
  <si>
    <t>10.49.44.187</t>
  </si>
  <si>
    <t>THANOS-C</t>
  </si>
  <si>
    <t>10.48.70.107</t>
  </si>
  <si>
    <t>OM158S007924</t>
  </si>
  <si>
    <t>10.48.70.111</t>
  </si>
  <si>
    <t>10.49.44.188</t>
  </si>
  <si>
    <t>be73a5e0-8f58-4ee1-aaf5-18d953baed67</t>
  </si>
  <si>
    <t>calm-cbf1c83e</t>
  </si>
  <si>
    <t>58192423-4bd9-4f2a-a468-ec6bf541d1e2</t>
  </si>
  <si>
    <t>FALSE</t>
  </si>
  <si>
    <t>/THANOS-CNT01/.acropolis/vmdisk/2427e98a-f07c-45d7-9eb7-9db877fe8aa4</t>
  </si>
  <si>
    <t>/THANOS-CNT01/.acropolis/vmdisk/25e2ef0c-4c71-4224-869e-f19aebc56586</t>
  </si>
  <si>
    <t>/THANOS-CNT01/.acropolis/vmdisk/30a7bfee-90e9-4f42-9f48-1d231ac0524a</t>
  </si>
  <si>
    <t>/THANOS-CNT01/.acropolis/vmdisk/543de952-a635-4e79-ba03-030ef3436996</t>
  </si>
  <si>
    <t>/THANOS-CNT01/.acropolis/vmdisk/6a6bbf21-8cd3-4352-98f3-535bbfcfe387</t>
  </si>
  <si>
    <t>/SelfServiceContainer/.acropolis/vmdisk/7a43d68a-a8d0-439b-b7b3-cab4b8c6363e</t>
  </si>
  <si>
    <t>/THANOS-CNT01/.acropolis/vmdisk/a9b86397-eb96-4843-8e42-e1c4ae973efa</t>
  </si>
  <si>
    <t>/SelfServiceContainer/.acropolis/vmdisk/cea71195-cab2-4b3f-ba83-870fc1f0d803</t>
  </si>
  <si>
    <t>/THANOS-CNT01/.acropolis/vmdisk/e955ceb8-88e9-4d5c-b7c5-0bc8fd9f2b01</t>
  </si>
  <si>
    <t>virtio_1.1.4</t>
  </si>
  <si>
    <t>ISO_IMAGE</t>
  </si>
  <si>
    <t>ACTIVE</t>
  </si>
  <si>
    <t>centos_1810</t>
  </si>
  <si>
    <t>windows_2019</t>
  </si>
  <si>
    <t>CentOS</t>
  </si>
  <si>
    <t>HDD</t>
  </si>
  <si>
    <t>ST4000NM0033-9ZM170</t>
  </si>
  <si>
    <t>SN04</t>
  </si>
  <si>
    <t>Z1Z7Q63T</t>
  </si>
  <si>
    <t>088f8c8e-28ae-4b76-bec5-d74d1ea6bcfd</t>
  </si>
  <si>
    <t>Healthy</t>
  </si>
  <si>
    <t>Z1Z8BGBK</t>
  </si>
  <si>
    <t>1e871684-e542-4b6f-9369-e51c61bdcfa6</t>
  </si>
  <si>
    <t>SSD</t>
  </si>
  <si>
    <t>INTEL SSDSC2BX480G4</t>
  </si>
  <si>
    <t>0140</t>
  </si>
  <si>
    <t>BTHC520303T7480MGN</t>
  </si>
  <si>
    <t>e4c52520-2c48-48e8-b163-3e00aa8ae457</t>
  </si>
  <si>
    <t>Z1Z8215N</t>
  </si>
  <si>
    <t>8bc56db8-4387-4439-9a61-a97724c121f5</t>
  </si>
  <si>
    <t>Z1Z7P03C</t>
  </si>
  <si>
    <t>d3c9702c-3158-435d-b186-6c8acbf03c3f</t>
  </si>
  <si>
    <t>BTHC520303A1480MGN</t>
  </si>
  <si>
    <t>ef13a759-2d68-4f94-89a7-e65ece09035e</t>
  </si>
  <si>
    <t>Z1Z856LQ</t>
  </si>
  <si>
    <t>101f9e34-826b-42c1-895b-b79fe0328c10</t>
  </si>
  <si>
    <t>Z1Z7BTMM</t>
  </si>
  <si>
    <t>a45660c3-e073-40e2-8045-d00ad8275fab</t>
  </si>
  <si>
    <t>0150</t>
  </si>
  <si>
    <t>BTHC640102NT480MGN</t>
  </si>
  <si>
    <t>61a277ca-ad89-4c2d-b0a2-6ab227457c93</t>
  </si>
  <si>
    <t>Z1Z83LVQ</t>
  </si>
  <si>
    <t>f87b47e6-f10a-4301-8c1b-f51c0c1579af</t>
  </si>
  <si>
    <t>Z1Z7Q62F</t>
  </si>
  <si>
    <t>d95ff34f-0117-4856-b9f4-0dd1fd8f461d</t>
  </si>
  <si>
    <t>BTHC520402GM480MGN</t>
  </si>
  <si>
    <t>a158df73-c691-4d0c-a570-16039e685026</t>
  </si>
  <si>
    <t>90acc028-bb58-4b4f-8357-68c85d963856</t>
  </si>
  <si>
    <t>THANOS-SP01</t>
  </si>
  <si>
    <t>5.10.5</t>
  </si>
  <si>
    <t>ncc-3.7.1.2</t>
  </si>
  <si>
    <t>10.48.68.0/255.255.252.0</t>
  </si>
  <si>
    <t>['10.48.104.10', '10.48.108.10']</t>
  </si>
  <si>
    <t>mixed</t>
  </si>
  <si>
    <t>10.48.70.113</t>
  </si>
  <si>
    <t>10.48.70.119</t>
  </si>
  <si>
    <t>NoReservations</t>
  </si>
  <si>
    <t>BestEffort</t>
  </si>
  <si>
    <t>DISK</t>
  </si>
  <si>
    <t>gso</t>
  </si>
  <si>
    <t>ACTIVE_DIRECTORY</t>
  </si>
  <si>
    <t>LDAP</t>
  </si>
  <si>
    <t>ldap://gso.lab:389</t>
  </si>
  <si>
    <t>gso.lab</t>
  </si>
  <si>
    <t>tim.hammond@gso.lab</t>
  </si>
  <si>
    <t>NON_RECURSIVE</t>
  </si>
  <si>
    <t>https://10.48.70.114:9440</t>
  </si>
  <si>
    <t>Running on 02, Aug 2019</t>
  </si>
  <si>
    <t>Nutanix tools for AHV v1.7.9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</si>
</sst>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10.48.70.114:94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2" width="45.7109375" customWidth="1"/>
  </cols>
  <sheetData>
    <row r="1" spans="1:2">
      <c r="A1" s="2" t="s">
        <v>0</v>
      </c>
      <c r="B1" s="3" t="s">
        <v>132</v>
      </c>
    </row>
    <row r="2" spans="1:2">
      <c r="A2" s="2" t="s">
        <v>1</v>
      </c>
      <c r="B2" s="3" t="s">
        <v>283</v>
      </c>
    </row>
    <row r="3" spans="1:2">
      <c r="A3" s="2" t="s">
        <v>2</v>
      </c>
      <c r="B3" s="3" t="s">
        <v>209</v>
      </c>
    </row>
    <row r="4" spans="1:2">
      <c r="A4" s="2" t="s">
        <v>3</v>
      </c>
      <c r="B4" s="3" t="s">
        <v>284</v>
      </c>
    </row>
    <row r="5" spans="1:2">
      <c r="A5" s="2" t="s">
        <v>4</v>
      </c>
      <c r="B5" s="3" t="s">
        <v>285</v>
      </c>
    </row>
    <row r="6" spans="1:2">
      <c r="A6" s="2" t="s">
        <v>5</v>
      </c>
      <c r="B6" s="3" t="s">
        <v>154</v>
      </c>
    </row>
    <row r="7" spans="1:2">
      <c r="A7" s="2" t="s">
        <v>6</v>
      </c>
      <c r="B7" s="3" t="s">
        <v>286</v>
      </c>
    </row>
    <row r="8" spans="1:2">
      <c r="A8" s="2" t="s">
        <v>7</v>
      </c>
      <c r="B8" s="3" t="s">
        <v>286</v>
      </c>
    </row>
    <row r="9" spans="1:2">
      <c r="A9" s="2" t="s">
        <v>8</v>
      </c>
      <c r="B9" s="3">
        <v>4</v>
      </c>
    </row>
    <row r="10" spans="1:2">
      <c r="A10" s="2" t="s">
        <v>9</v>
      </c>
      <c r="B10" s="3" t="s">
        <v>287</v>
      </c>
    </row>
    <row r="11" spans="1:2">
      <c r="A11" s="2" t="s">
        <v>10</v>
      </c>
      <c r="B11" s="3">
        <v>12</v>
      </c>
    </row>
    <row r="12" spans="1:2">
      <c r="A12" s="2" t="s">
        <v>11</v>
      </c>
      <c r="B12" s="3" t="s">
        <v>288</v>
      </c>
    </row>
    <row r="13" spans="1:2">
      <c r="A13" s="2" t="s">
        <v>12</v>
      </c>
      <c r="B13" s="3" t="s">
        <v>289</v>
      </c>
    </row>
    <row r="14" spans="1:2">
      <c r="A14" s="2" t="s">
        <v>13</v>
      </c>
      <c r="B14" s="3">
        <v>2</v>
      </c>
    </row>
    <row r="15" spans="1:2">
      <c r="A15" s="2" t="s">
        <v>14</v>
      </c>
      <c r="B15" s="3">
        <v>4</v>
      </c>
    </row>
    <row r="16" spans="1:2">
      <c r="A16" s="2" t="s">
        <v>15</v>
      </c>
      <c r="B16" s="3" t="b">
        <v>1</v>
      </c>
    </row>
    <row r="17" spans="1:2">
      <c r="A17" s="2" t="s">
        <v>16</v>
      </c>
      <c r="B17" s="3" t="s">
        <v>290</v>
      </c>
    </row>
    <row r="18" spans="1:2">
      <c r="A18" s="2" t="s">
        <v>17</v>
      </c>
      <c r="B18" s="3">
        <v>0</v>
      </c>
    </row>
    <row r="19" spans="1:2">
      <c r="A19" s="2" t="s">
        <v>18</v>
      </c>
      <c r="B19" s="3" t="s">
        <v>291</v>
      </c>
    </row>
    <row r="20" spans="1:2">
      <c r="A20" s="2" t="s">
        <v>19</v>
      </c>
      <c r="B20" s="3" t="s">
        <v>292</v>
      </c>
    </row>
    <row r="21" spans="1:2">
      <c r="A21" s="2" t="s">
        <v>20</v>
      </c>
      <c r="B21" s="3">
        <v>1</v>
      </c>
    </row>
    <row r="22" spans="1:2">
      <c r="A22" s="2" t="s">
        <v>21</v>
      </c>
      <c r="B22" s="3" t="b">
        <v>0</v>
      </c>
    </row>
    <row r="23" spans="1:2">
      <c r="A23" s="2" t="s">
        <v>22</v>
      </c>
      <c r="B23" s="3">
        <v>1</v>
      </c>
    </row>
    <row r="24" spans="1:2">
      <c r="A24" s="2" t="s">
        <v>21</v>
      </c>
      <c r="B24" s="3" t="b">
        <v>0</v>
      </c>
    </row>
    <row r="25" spans="1:2">
      <c r="A25" s="2" t="s">
        <v>23</v>
      </c>
      <c r="B25" s="3">
        <v>1</v>
      </c>
    </row>
    <row r="26" spans="1:2">
      <c r="A26" s="2" t="s">
        <v>21</v>
      </c>
      <c r="B26" s="3" t="b">
        <v>0</v>
      </c>
    </row>
    <row r="27" spans="1:2">
      <c r="A27" s="2" t="s">
        <v>24</v>
      </c>
      <c r="B27" s="3">
        <v>1</v>
      </c>
    </row>
    <row r="28" spans="1:2">
      <c r="A28" s="2" t="s">
        <v>21</v>
      </c>
      <c r="B28" s="3" t="b">
        <v>0</v>
      </c>
    </row>
    <row r="29" spans="1:2">
      <c r="A29" s="2" t="s">
        <v>25</v>
      </c>
      <c r="B29" s="3" t="s">
        <v>293</v>
      </c>
    </row>
    <row r="30" spans="1:2">
      <c r="A30" s="2" t="s">
        <v>26</v>
      </c>
      <c r="B30" s="3" t="s">
        <v>294</v>
      </c>
    </row>
    <row r="31" spans="1:2">
      <c r="A31" s="2" t="s">
        <v>27</v>
      </c>
      <c r="B31" s="3" t="s">
        <v>295</v>
      </c>
    </row>
    <row r="32" spans="1:2">
      <c r="A32" s="2" t="s">
        <v>28</v>
      </c>
      <c r="B32" s="3" t="s">
        <v>296</v>
      </c>
    </row>
    <row r="33" spans="1:2">
      <c r="A33" s="2" t="s">
        <v>29</v>
      </c>
      <c r="B33" s="3" t="s">
        <v>297</v>
      </c>
    </row>
    <row r="34" spans="1:2">
      <c r="A34" s="2" t="s">
        <v>30</v>
      </c>
      <c r="B34" s="3" t="s">
        <v>298</v>
      </c>
    </row>
    <row r="35" spans="1:2">
      <c r="A35" s="2" t="s">
        <v>31</v>
      </c>
      <c r="B35" s="3" t="s">
        <v>299</v>
      </c>
    </row>
    <row r="36" spans="1:2">
      <c r="A36" s="2" t="s">
        <v>32</v>
      </c>
      <c r="B36" s="3" t="s">
        <v>300</v>
      </c>
    </row>
    <row r="37" spans="1:2">
      <c r="A37" s="2" t="s">
        <v>33</v>
      </c>
      <c r="B37" s="3" t="s">
        <v>301</v>
      </c>
    </row>
    <row r="38" spans="1:2">
      <c r="A38" s="2" t="s">
        <v>34</v>
      </c>
      <c r="B38" s="3" t="s">
        <v>302</v>
      </c>
    </row>
  </sheetData>
  <hyperlinks>
    <hyperlink ref="B3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Y5"/>
  <sheetViews>
    <sheetView workbookViewId="0"/>
  </sheetViews>
  <sheetFormatPr defaultRowHeight="15"/>
  <cols>
    <col min="1" max="3" width="0" hidden="1" customWidth="1"/>
    <col min="4" max="25" width="25.7109375" customWidth="1"/>
  </cols>
  <sheetData>
    <row r="1" spans="4:25">
      <c r="D1" s="4" t="s">
        <v>0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</row>
    <row r="2" spans="4:25">
      <c r="D2" s="5" t="s">
        <v>132</v>
      </c>
      <c r="E2" s="5" t="s">
        <v>133</v>
      </c>
      <c r="F2" s="5" t="s">
        <v>134</v>
      </c>
      <c r="G2" s="5" t="s">
        <v>135</v>
      </c>
      <c r="H2" s="5">
        <f>IF(G2="-","-",VLOOKUP(G2,'HOST AHV'!$A$2:$B$1000000,COLUMN('HOST AHV'!B:B)-COLUMN('HOST AHV'!$A$2:$B$1000000)+1,0))</f>
        <v>0</v>
      </c>
      <c r="I2" s="5" t="s">
        <v>136</v>
      </c>
      <c r="J2" s="5" t="s">
        <v>137</v>
      </c>
      <c r="K2" s="5" t="s">
        <v>138</v>
      </c>
      <c r="L2" s="5" t="b">
        <v>1</v>
      </c>
      <c r="M2" s="5" t="s">
        <v>139</v>
      </c>
      <c r="N2" s="5">
        <f>VLOOKUP(M2,'VM NETWORK'!$A$2:$B$1000000,COLUMN('VM NETWORK'!B:B)-COLUMN('VM NETWORK'!$A$2:$B$1000000)+1,0)</f>
        <v>0</v>
      </c>
      <c r="O2" s="5">
        <v>1</v>
      </c>
      <c r="P2" s="5">
        <v>4</v>
      </c>
      <c r="Q2" s="5" t="s">
        <v>140</v>
      </c>
      <c r="R2" s="5" t="s">
        <v>141</v>
      </c>
      <c r="S2" s="5" t="s">
        <v>142</v>
      </c>
      <c r="T2" s="5" t="s">
        <v>143</v>
      </c>
      <c r="U2" s="5" t="s">
        <v>144</v>
      </c>
      <c r="V2" s="5" t="s">
        <v>145</v>
      </c>
      <c r="W2" s="5" t="s">
        <v>145</v>
      </c>
      <c r="X2" s="5" t="s">
        <v>145</v>
      </c>
      <c r="Y2" s="5" t="s">
        <v>146</v>
      </c>
    </row>
    <row r="3" spans="4:25">
      <c r="D3" s="5" t="s">
        <v>132</v>
      </c>
      <c r="E3" s="5" t="s">
        <v>147</v>
      </c>
      <c r="F3" s="5" t="s">
        <v>148</v>
      </c>
      <c r="G3" s="5" t="s">
        <v>149</v>
      </c>
      <c r="H3" s="5">
        <f>IF(G3="-","-",VLOOKUP(G3,'HOST AHV'!$A$2:$B$1000000,COLUMN('HOST AHV'!B:B)-COLUMN('HOST AHV'!$A$2:$B$1000000)+1,0))</f>
        <v>0</v>
      </c>
      <c r="I3" s="5" t="s">
        <v>136</v>
      </c>
      <c r="J3" s="5" t="s">
        <v>150</v>
      </c>
      <c r="K3" s="5" t="s">
        <v>151</v>
      </c>
      <c r="L3" s="5" t="b">
        <v>1</v>
      </c>
      <c r="M3" s="5" t="s">
        <v>152</v>
      </c>
      <c r="N3" s="5">
        <f>VLOOKUP(M3,'VM NETWORK'!$A$2:$B$1000000,COLUMN('VM NETWORK'!B:B)-COLUMN('VM NETWORK'!$A$2:$B$1000000)+1,0)</f>
        <v>0</v>
      </c>
      <c r="O3" s="5">
        <v>1</v>
      </c>
      <c r="P3" s="5">
        <v>2</v>
      </c>
      <c r="Q3" s="5" t="s">
        <v>153</v>
      </c>
      <c r="R3" s="5" t="s">
        <v>154</v>
      </c>
      <c r="S3" s="5" t="s">
        <v>145</v>
      </c>
      <c r="T3" s="5" t="s">
        <v>143</v>
      </c>
      <c r="U3" s="5" t="s">
        <v>144</v>
      </c>
      <c r="V3" s="5" t="s">
        <v>145</v>
      </c>
      <c r="W3" s="5" t="s">
        <v>145</v>
      </c>
      <c r="X3" s="5" t="s">
        <v>145</v>
      </c>
      <c r="Y3" s="5" t="s">
        <v>155</v>
      </c>
    </row>
    <row r="4" spans="4:25">
      <c r="D4" s="5" t="s">
        <v>132</v>
      </c>
      <c r="E4" s="5" t="s">
        <v>156</v>
      </c>
      <c r="F4" s="5" t="s">
        <v>157</v>
      </c>
      <c r="G4" s="5" t="s">
        <v>158</v>
      </c>
      <c r="H4" s="5">
        <f>IF(G4="-","-",VLOOKUP(G4,'HOST AHV'!$A$2:$B$1000000,COLUMN('HOST AHV'!B:B)-COLUMN('HOST AHV'!$A$2:$B$1000000)+1,0))</f>
        <v>0</v>
      </c>
      <c r="I4" s="5" t="s">
        <v>136</v>
      </c>
      <c r="J4" s="5" t="s">
        <v>159</v>
      </c>
      <c r="K4" s="5" t="s">
        <v>160</v>
      </c>
      <c r="L4" s="5" t="b">
        <v>1</v>
      </c>
      <c r="M4" s="5" t="s">
        <v>152</v>
      </c>
      <c r="N4" s="5">
        <f>VLOOKUP(M4,'VM NETWORK'!$A$2:$B$1000000,COLUMN('VM NETWORK'!B:B)-COLUMN('VM NETWORK'!$A$2:$B$1000000)+1,0)</f>
        <v>0</v>
      </c>
      <c r="O4" s="5">
        <v>1</v>
      </c>
      <c r="P4" s="5">
        <v>2</v>
      </c>
      <c r="Q4" s="5" t="s">
        <v>153</v>
      </c>
      <c r="R4" s="5" t="s">
        <v>154</v>
      </c>
      <c r="S4" s="5" t="s">
        <v>145</v>
      </c>
      <c r="T4" s="5" t="s">
        <v>143</v>
      </c>
      <c r="U4" s="5" t="s">
        <v>144</v>
      </c>
      <c r="V4" s="5" t="s">
        <v>145</v>
      </c>
      <c r="W4" s="5" t="s">
        <v>145</v>
      </c>
      <c r="X4" s="5" t="s">
        <v>145</v>
      </c>
      <c r="Y4" s="5" t="s">
        <v>161</v>
      </c>
    </row>
    <row r="5" spans="4:25">
      <c r="D5" s="5" t="s">
        <v>132</v>
      </c>
      <c r="E5" s="5" t="s">
        <v>162</v>
      </c>
      <c r="F5" s="5" t="s">
        <v>163</v>
      </c>
      <c r="G5" s="5" t="s">
        <v>158</v>
      </c>
      <c r="H5" s="5">
        <f>IF(G5="-","-",VLOOKUP(G5,'HOST AHV'!$A$2:$B$1000000,COLUMN('HOST AHV'!B:B)-COLUMN('HOST AHV'!$A$2:$B$1000000)+1,0))</f>
        <v>0</v>
      </c>
      <c r="I5" s="5" t="s">
        <v>136</v>
      </c>
      <c r="J5" s="5" t="s">
        <v>145</v>
      </c>
      <c r="K5" s="5" t="s">
        <v>164</v>
      </c>
      <c r="L5" s="5" t="b">
        <v>1</v>
      </c>
      <c r="M5" s="5" t="s">
        <v>152</v>
      </c>
      <c r="N5" s="5">
        <f>VLOOKUP(M5,'VM NETWORK'!$A$2:$B$1000000,COLUMN('VM NETWORK'!B:B)-COLUMN('VM NETWORK'!$A$2:$B$1000000)+1,0)</f>
        <v>0</v>
      </c>
      <c r="O5" s="5">
        <v>1</v>
      </c>
      <c r="P5" s="5">
        <v>2</v>
      </c>
      <c r="Q5" s="5" t="s">
        <v>165</v>
      </c>
      <c r="R5" s="5" t="s">
        <v>141</v>
      </c>
      <c r="S5" s="5" t="s">
        <v>145</v>
      </c>
      <c r="T5" s="5" t="s">
        <v>143</v>
      </c>
      <c r="U5" s="5" t="s">
        <v>144</v>
      </c>
      <c r="V5" s="5" t="s">
        <v>145</v>
      </c>
      <c r="W5" s="5" t="s">
        <v>145</v>
      </c>
      <c r="X5" s="5" t="s">
        <v>145</v>
      </c>
      <c r="Y5" s="5" t="s">
        <v>166</v>
      </c>
    </row>
  </sheetData>
  <autoFilter ref="D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20" width="25.7109375" customWidth="1"/>
  </cols>
  <sheetData>
    <row r="1" spans="1:15">
      <c r="A1" s="4" t="s">
        <v>56</v>
      </c>
      <c r="B1" s="4" t="s">
        <v>35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</row>
    <row r="2" spans="1:15">
      <c r="A2" s="5" t="s">
        <v>134</v>
      </c>
      <c r="B2" s="5" t="s">
        <v>133</v>
      </c>
      <c r="C2" s="5" t="s">
        <v>167</v>
      </c>
      <c r="D2" s="5" t="s">
        <v>168</v>
      </c>
      <c r="E2" s="5">
        <v>0</v>
      </c>
      <c r="F2" s="5" t="s">
        <v>169</v>
      </c>
      <c r="G2" t="s">
        <v>170</v>
      </c>
      <c r="H2" s="5">
        <f>IF(G2="-","-",VLOOKUP(G2,'VDISK INFO'!$C$2:$D$1000000,COLUMN('VDISK INFO'!D:D)-COLUMN('VDISK INFO'!$C$2:$D$1000000)+1,0))</f>
        <v>0</v>
      </c>
      <c r="I2" s="5" t="s">
        <v>171</v>
      </c>
      <c r="J2" s="5">
        <f>IF(G2="-","-",VLOOKUP(I2,'STORAGE CONTAINER'!$A$2:$B$1000000,COLUMN('STORAGE CONTAINER'!B:B)-COLUMN('STORAGE CONTAINER'!$A$2:$B$1000000)+1,0))</f>
        <v>0</v>
      </c>
      <c r="K2" s="5" t="s">
        <v>145</v>
      </c>
      <c r="L2" s="5" t="s">
        <v>145</v>
      </c>
      <c r="M2" s="5" t="b">
        <v>0</v>
      </c>
      <c r="N2" s="5" t="s">
        <v>145</v>
      </c>
      <c r="O2" s="5" t="s">
        <v>145</v>
      </c>
    </row>
    <row r="3" spans="1:15">
      <c r="A3" s="5" t="s">
        <v>134</v>
      </c>
      <c r="B3" s="5" t="s">
        <v>133</v>
      </c>
      <c r="C3" s="5" t="s">
        <v>167</v>
      </c>
      <c r="D3" s="5" t="s">
        <v>172</v>
      </c>
      <c r="E3" s="5">
        <v>1</v>
      </c>
      <c r="F3" s="5" t="s">
        <v>169</v>
      </c>
      <c r="G3" t="s">
        <v>173</v>
      </c>
      <c r="H3" s="5">
        <f>IF(G3="-","-",VLOOKUP(G3,'VDISK INFO'!$C$2:$D$1000000,COLUMN('VDISK INFO'!D:D)-COLUMN('VDISK INFO'!$C$2:$D$1000000)+1,0))</f>
        <v>0</v>
      </c>
      <c r="I3" s="5" t="s">
        <v>171</v>
      </c>
      <c r="J3" s="5">
        <f>IF(G3="-","-",VLOOKUP(I3,'STORAGE CONTAINER'!$A$2:$B$1000000,COLUMN('STORAGE CONTAINER'!B:B)-COLUMN('STORAGE CONTAINER'!$A$2:$B$1000000)+1,0))</f>
        <v>0</v>
      </c>
      <c r="K3" s="5" t="s">
        <v>145</v>
      </c>
      <c r="L3" s="5" t="s">
        <v>145</v>
      </c>
      <c r="M3" s="5" t="b">
        <v>0</v>
      </c>
      <c r="N3" s="5" t="s">
        <v>145</v>
      </c>
      <c r="O3" s="5" t="s">
        <v>145</v>
      </c>
    </row>
    <row r="4" spans="1:15">
      <c r="A4" s="5" t="s">
        <v>134</v>
      </c>
      <c r="B4" s="5" t="s">
        <v>133</v>
      </c>
      <c r="C4" s="5" t="s">
        <v>167</v>
      </c>
      <c r="D4" s="5" t="s">
        <v>174</v>
      </c>
      <c r="E4" s="5">
        <v>3</v>
      </c>
      <c r="F4" s="5" t="s">
        <v>169</v>
      </c>
      <c r="G4" t="s">
        <v>175</v>
      </c>
      <c r="H4" s="5">
        <f>IF(G4="-","-",VLOOKUP(G4,'VDISK INFO'!$C$2:$D$1000000,COLUMN('VDISK INFO'!D:D)-COLUMN('VDISK INFO'!$C$2:$D$1000000)+1,0))</f>
        <v>0</v>
      </c>
      <c r="I4" s="5" t="s">
        <v>171</v>
      </c>
      <c r="J4" s="5">
        <f>IF(G4="-","-",VLOOKUP(I4,'STORAGE CONTAINER'!$A$2:$B$1000000,COLUMN('STORAGE CONTAINER'!B:B)-COLUMN('STORAGE CONTAINER'!$A$2:$B$1000000)+1,0))</f>
        <v>0</v>
      </c>
      <c r="K4" s="5" t="s">
        <v>145</v>
      </c>
      <c r="L4" s="5" t="s">
        <v>145</v>
      </c>
      <c r="M4" s="5" t="b">
        <v>0</v>
      </c>
      <c r="N4" s="5" t="s">
        <v>145</v>
      </c>
      <c r="O4" s="5" t="s">
        <v>145</v>
      </c>
    </row>
    <row r="5" spans="1:15">
      <c r="A5" s="5" t="s">
        <v>134</v>
      </c>
      <c r="B5" s="5" t="s">
        <v>133</v>
      </c>
      <c r="C5" s="5" t="s">
        <v>167</v>
      </c>
      <c r="D5" s="5" t="s">
        <v>176</v>
      </c>
      <c r="E5" s="5">
        <v>4</v>
      </c>
      <c r="F5" s="5" t="s">
        <v>169</v>
      </c>
      <c r="G5" t="s">
        <v>177</v>
      </c>
      <c r="H5" s="5">
        <f>IF(G5="-","-",VLOOKUP(G5,'VDISK INFO'!$C$2:$D$1000000,COLUMN('VDISK INFO'!D:D)-COLUMN('VDISK INFO'!$C$2:$D$1000000)+1,0))</f>
        <v>0</v>
      </c>
      <c r="I5" s="5" t="s">
        <v>171</v>
      </c>
      <c r="J5" s="5">
        <f>IF(G5="-","-",VLOOKUP(I5,'STORAGE CONTAINER'!$A$2:$B$1000000,COLUMN('STORAGE CONTAINER'!B:B)-COLUMN('STORAGE CONTAINER'!$A$2:$B$1000000)+1,0))</f>
        <v>0</v>
      </c>
      <c r="K5" s="5" t="s">
        <v>145</v>
      </c>
      <c r="L5" s="5" t="s">
        <v>145</v>
      </c>
      <c r="M5" s="5" t="b">
        <v>0</v>
      </c>
      <c r="N5" s="5" t="s">
        <v>145</v>
      </c>
      <c r="O5" s="5" t="s">
        <v>145</v>
      </c>
    </row>
    <row r="6" spans="1:15">
      <c r="A6" s="5" t="s">
        <v>134</v>
      </c>
      <c r="B6" s="5" t="s">
        <v>133</v>
      </c>
      <c r="C6" s="5" t="s">
        <v>178</v>
      </c>
      <c r="D6" s="5" t="s">
        <v>179</v>
      </c>
      <c r="E6" s="5">
        <v>0</v>
      </c>
      <c r="F6" s="5" t="s">
        <v>68</v>
      </c>
      <c r="G6" t="s">
        <v>180</v>
      </c>
      <c r="H6" s="5">
        <f>IF(G6="-","-",VLOOKUP(G6,'VDISK INFO'!$C$2:$D$1000000,COLUMN('VDISK INFO'!D:D)-COLUMN('VDISK INFO'!$C$2:$D$1000000)+1,0))</f>
        <v>0</v>
      </c>
      <c r="I6" s="5" t="s">
        <v>171</v>
      </c>
      <c r="J6" s="5">
        <f>IF(G6="-","-",VLOOKUP(I6,'STORAGE CONTAINER'!$A$2:$B$1000000,COLUMN('STORAGE CONTAINER'!B:B)-COLUMN('STORAGE CONTAINER'!$A$2:$B$1000000)+1,0))</f>
        <v>0</v>
      </c>
      <c r="K6" s="5" t="s">
        <v>145</v>
      </c>
      <c r="L6" s="5" t="s">
        <v>145</v>
      </c>
      <c r="M6" s="5" t="b">
        <v>0</v>
      </c>
      <c r="N6" s="5" t="b">
        <v>1</v>
      </c>
      <c r="O6" s="5" t="s">
        <v>181</v>
      </c>
    </row>
    <row r="7" spans="1:15">
      <c r="A7" s="5" t="s">
        <v>148</v>
      </c>
      <c r="B7" s="5" t="s">
        <v>147</v>
      </c>
      <c r="C7" s="5" t="s">
        <v>178</v>
      </c>
      <c r="D7" s="5" t="s">
        <v>179</v>
      </c>
      <c r="E7" s="5">
        <v>0</v>
      </c>
      <c r="F7" s="5" t="s">
        <v>68</v>
      </c>
      <c r="G7" t="s">
        <v>145</v>
      </c>
      <c r="H7" s="5">
        <f>IF(G7="-","-",VLOOKUP(G7,'VDISK INFO'!$C$2:$D$1000000,COLUMN('VDISK INFO'!D:D)-COLUMN('VDISK INFO'!$C$2:$D$1000000)+1,0))</f>
        <v>0</v>
      </c>
      <c r="I7" s="5" t="s">
        <v>145</v>
      </c>
      <c r="J7" s="5">
        <f>IF(G7="-","-",VLOOKUP(I7,'STORAGE CONTAINER'!$A$2:$B$1000000,COLUMN('STORAGE CONTAINER'!B:B)-COLUMN('STORAGE CONTAINER'!$A$2:$B$1000000)+1,0))</f>
        <v>0</v>
      </c>
      <c r="K7" s="5" t="s">
        <v>145</v>
      </c>
      <c r="L7" s="5" t="s">
        <v>145</v>
      </c>
      <c r="M7" s="5" t="b">
        <v>0</v>
      </c>
      <c r="N7" s="5" t="b">
        <v>1</v>
      </c>
      <c r="O7" s="5" t="s">
        <v>182</v>
      </c>
    </row>
    <row r="8" spans="1:15">
      <c r="A8" s="5" t="s">
        <v>148</v>
      </c>
      <c r="B8" s="5" t="s">
        <v>147</v>
      </c>
      <c r="C8" s="5" t="s">
        <v>167</v>
      </c>
      <c r="D8" s="5" t="s">
        <v>168</v>
      </c>
      <c r="E8" s="5">
        <v>0</v>
      </c>
      <c r="F8" s="5" t="s">
        <v>169</v>
      </c>
      <c r="G8" t="s">
        <v>183</v>
      </c>
      <c r="H8" s="5">
        <f>IF(G8="-","-",VLOOKUP(G8,'VDISK INFO'!$C$2:$D$1000000,COLUMN('VDISK INFO'!D:D)-COLUMN('VDISK INFO'!$C$2:$D$1000000)+1,0))</f>
        <v>0</v>
      </c>
      <c r="I8" s="5" t="s">
        <v>171</v>
      </c>
      <c r="J8" s="5">
        <f>IF(G8="-","-",VLOOKUP(I8,'STORAGE CONTAINER'!$A$2:$B$1000000,COLUMN('STORAGE CONTAINER'!B:B)-COLUMN('STORAGE CONTAINER'!$A$2:$B$1000000)+1,0))</f>
        <v>0</v>
      </c>
      <c r="K8" s="5" t="s">
        <v>145</v>
      </c>
      <c r="L8" s="5" t="s">
        <v>145</v>
      </c>
      <c r="M8" s="5" t="b">
        <v>0</v>
      </c>
      <c r="N8" s="5" t="s">
        <v>145</v>
      </c>
      <c r="O8" s="5" t="s">
        <v>145</v>
      </c>
    </row>
    <row r="9" spans="1:15">
      <c r="A9" s="5" t="s">
        <v>157</v>
      </c>
      <c r="B9" s="5" t="s">
        <v>156</v>
      </c>
      <c r="C9" s="5" t="s">
        <v>178</v>
      </c>
      <c r="D9" s="5" t="s">
        <v>179</v>
      </c>
      <c r="E9" s="5">
        <v>0</v>
      </c>
      <c r="F9" s="5" t="s">
        <v>68</v>
      </c>
      <c r="G9" t="s">
        <v>145</v>
      </c>
      <c r="H9" s="5">
        <f>IF(G9="-","-",VLOOKUP(G9,'VDISK INFO'!$C$2:$D$1000000,COLUMN('VDISK INFO'!D:D)-COLUMN('VDISK INFO'!$C$2:$D$1000000)+1,0))</f>
        <v>0</v>
      </c>
      <c r="I9" s="5" t="s">
        <v>145</v>
      </c>
      <c r="J9" s="5">
        <f>IF(G9="-","-",VLOOKUP(I9,'STORAGE CONTAINER'!$A$2:$B$1000000,COLUMN('STORAGE CONTAINER'!B:B)-COLUMN('STORAGE CONTAINER'!$A$2:$B$1000000)+1,0))</f>
        <v>0</v>
      </c>
      <c r="K9" s="5" t="s">
        <v>145</v>
      </c>
      <c r="L9" s="5" t="s">
        <v>145</v>
      </c>
      <c r="M9" s="5" t="b">
        <v>0</v>
      </c>
      <c r="N9" s="5" t="b">
        <v>1</v>
      </c>
      <c r="O9" s="5" t="s">
        <v>182</v>
      </c>
    </row>
    <row r="10" spans="1:15">
      <c r="A10" s="5" t="s">
        <v>157</v>
      </c>
      <c r="B10" s="5" t="s">
        <v>156</v>
      </c>
      <c r="C10" s="5" t="s">
        <v>167</v>
      </c>
      <c r="D10" s="5" t="s">
        <v>168</v>
      </c>
      <c r="E10" s="5">
        <v>0</v>
      </c>
      <c r="F10" s="5" t="s">
        <v>169</v>
      </c>
      <c r="G10" t="s">
        <v>184</v>
      </c>
      <c r="H10" s="5">
        <f>IF(G10="-","-",VLOOKUP(G10,'VDISK INFO'!$C$2:$D$1000000,COLUMN('VDISK INFO'!D:D)-COLUMN('VDISK INFO'!$C$2:$D$1000000)+1,0))</f>
        <v>0</v>
      </c>
      <c r="I10" s="5" t="s">
        <v>171</v>
      </c>
      <c r="J10" s="5">
        <f>IF(G10="-","-",VLOOKUP(I10,'STORAGE CONTAINER'!$A$2:$B$1000000,COLUMN('STORAGE CONTAINER'!B:B)-COLUMN('STORAGE CONTAINER'!$A$2:$B$1000000)+1,0))</f>
        <v>0</v>
      </c>
      <c r="K10" s="5" t="s">
        <v>145</v>
      </c>
      <c r="L10" s="5" t="s">
        <v>145</v>
      </c>
      <c r="M10" s="5" t="b">
        <v>0</v>
      </c>
      <c r="N10" s="5" t="s">
        <v>145</v>
      </c>
      <c r="O10" s="5" t="s">
        <v>145</v>
      </c>
    </row>
    <row r="11" spans="1:15">
      <c r="A11" s="5" t="s">
        <v>163</v>
      </c>
      <c r="B11" s="5" t="s">
        <v>162</v>
      </c>
      <c r="C11" s="5" t="s">
        <v>178</v>
      </c>
      <c r="D11" s="5" t="s">
        <v>179</v>
      </c>
      <c r="E11" s="5">
        <v>0</v>
      </c>
      <c r="F11" s="5" t="s">
        <v>68</v>
      </c>
      <c r="G11" t="s">
        <v>185</v>
      </c>
      <c r="H11" s="5">
        <f>IF(G11="-","-",VLOOKUP(G11,'VDISK INFO'!$C$2:$D$1000000,COLUMN('VDISK INFO'!D:D)-COLUMN('VDISK INFO'!$C$2:$D$1000000)+1,0))</f>
        <v>0</v>
      </c>
      <c r="I11" s="5" t="s">
        <v>186</v>
      </c>
      <c r="J11" s="5">
        <f>IF(G11="-","-",VLOOKUP(I11,'STORAGE CONTAINER'!$A$2:$B$1000000,COLUMN('STORAGE CONTAINER'!B:B)-COLUMN('STORAGE CONTAINER'!$A$2:$B$1000000)+1,0))</f>
        <v>0</v>
      </c>
      <c r="K11" s="5" t="s">
        <v>145</v>
      </c>
      <c r="L11" s="5" t="s">
        <v>145</v>
      </c>
      <c r="M11" s="5" t="b">
        <v>0</v>
      </c>
      <c r="N11" s="5" t="b">
        <v>1</v>
      </c>
      <c r="O11" s="5" t="s">
        <v>181</v>
      </c>
    </row>
    <row r="12" spans="1:15">
      <c r="A12" s="5" t="s">
        <v>163</v>
      </c>
      <c r="B12" s="5" t="s">
        <v>162</v>
      </c>
      <c r="C12" s="5" t="s">
        <v>167</v>
      </c>
      <c r="D12" s="5" t="s">
        <v>168</v>
      </c>
      <c r="E12" s="5">
        <v>0</v>
      </c>
      <c r="F12" s="5" t="s">
        <v>169</v>
      </c>
      <c r="G12" t="s">
        <v>187</v>
      </c>
      <c r="H12" s="5">
        <f>IF(G12="-","-",VLOOKUP(G12,'VDISK INFO'!$C$2:$D$1000000,COLUMN('VDISK INFO'!D:D)-COLUMN('VDISK INFO'!$C$2:$D$1000000)+1,0))</f>
        <v>0</v>
      </c>
      <c r="I12" s="5" t="s">
        <v>186</v>
      </c>
      <c r="J12" s="5">
        <f>IF(G12="-","-",VLOOKUP(I12,'STORAGE CONTAINER'!$A$2:$B$1000000,COLUMN('STORAGE CONTAINER'!B:B)-COLUMN('STORAGE CONTAINER'!$A$2:$B$1000000)+1,0))</f>
        <v>0</v>
      </c>
      <c r="K12" s="5" t="s">
        <v>145</v>
      </c>
      <c r="L12" s="5" t="s">
        <v>145</v>
      </c>
      <c r="M12" s="5" t="b">
        <v>0</v>
      </c>
      <c r="N12" s="5" t="s">
        <v>145</v>
      </c>
      <c r="O12" s="5" t="s">
        <v>145</v>
      </c>
    </row>
  </sheetData>
  <autoFilter ref="A1:Z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20" width="25.7109375" customWidth="1"/>
  </cols>
  <sheetData>
    <row r="1" spans="1:3">
      <c r="A1" s="4" t="s">
        <v>70</v>
      </c>
      <c r="B1" s="4" t="s">
        <v>71</v>
      </c>
      <c r="C1" s="4" t="s">
        <v>72</v>
      </c>
    </row>
    <row r="2" spans="1:3">
      <c r="A2" s="5" t="s">
        <v>139</v>
      </c>
      <c r="B2" s="5" t="s">
        <v>188</v>
      </c>
      <c r="C2" s="5">
        <v>0</v>
      </c>
    </row>
    <row r="3" spans="1:3">
      <c r="A3" s="5" t="s">
        <v>152</v>
      </c>
      <c r="B3" s="5" t="s">
        <v>189</v>
      </c>
      <c r="C3" s="5">
        <v>568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20" width="25.7109375" customWidth="1"/>
  </cols>
  <sheetData>
    <row r="1" spans="1:10">
      <c r="A1" s="4" t="s">
        <v>70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</row>
    <row r="2" spans="1:10">
      <c r="A2" s="5" t="s">
        <v>171</v>
      </c>
      <c r="B2" s="5" t="s">
        <v>190</v>
      </c>
      <c r="C2" s="5" t="s">
        <v>191</v>
      </c>
      <c r="D2" s="5">
        <f>C2/1024/1024/1024</f>
        <v>0</v>
      </c>
      <c r="E2" s="5">
        <f>29861337381600/2</f>
        <v>0</v>
      </c>
      <c r="F2" s="5">
        <f>E2/1024/1024/1024</f>
        <v>0</v>
      </c>
      <c r="G2" s="5">
        <v>2</v>
      </c>
      <c r="H2" s="5" t="s">
        <v>192</v>
      </c>
      <c r="I2" s="5" t="s">
        <v>193</v>
      </c>
      <c r="J2" s="5" t="b">
        <v>0</v>
      </c>
    </row>
    <row r="3" spans="1:10">
      <c r="A3" s="5" t="s">
        <v>194</v>
      </c>
      <c r="B3" s="5" t="s">
        <v>195</v>
      </c>
      <c r="C3" s="5" t="s">
        <v>196</v>
      </c>
      <c r="D3" s="5">
        <f>C3/1024/1024/1024</f>
        <v>0</v>
      </c>
      <c r="E3" s="5">
        <f>29861337381600/2</f>
        <v>0</v>
      </c>
      <c r="F3" s="5">
        <f>E3/1024/1024/1024</f>
        <v>0</v>
      </c>
      <c r="G3" s="5">
        <v>2</v>
      </c>
      <c r="H3" s="5" t="s">
        <v>192</v>
      </c>
      <c r="I3" s="5" t="s">
        <v>193</v>
      </c>
      <c r="J3" s="5" t="b">
        <v>1</v>
      </c>
    </row>
    <row r="4" spans="1:10">
      <c r="A4" s="5" t="s">
        <v>186</v>
      </c>
      <c r="B4" s="5" t="s">
        <v>197</v>
      </c>
      <c r="C4" s="5" t="s">
        <v>198</v>
      </c>
      <c r="D4" s="5">
        <f>C4/1024/1024/1024</f>
        <v>0</v>
      </c>
      <c r="E4" s="5">
        <f>29861337381600/2</f>
        <v>0</v>
      </c>
      <c r="F4" s="5">
        <f>E4/1024/1024/1024</f>
        <v>0</v>
      </c>
      <c r="G4" s="5">
        <v>2</v>
      </c>
      <c r="H4" s="5" t="s">
        <v>192</v>
      </c>
      <c r="I4" s="5" t="s">
        <v>193</v>
      </c>
      <c r="J4" s="5" t="b">
        <v>0</v>
      </c>
    </row>
    <row r="5" spans="1:10">
      <c r="A5" s="5" t="s">
        <v>199</v>
      </c>
      <c r="B5" s="5" t="s">
        <v>200</v>
      </c>
      <c r="C5" s="5" t="s">
        <v>201</v>
      </c>
      <c r="D5" s="5">
        <f>C5/1024/1024/1024</f>
        <v>0</v>
      </c>
      <c r="E5" s="5">
        <f>29861337381600/2</f>
        <v>0</v>
      </c>
      <c r="F5" s="5">
        <f>E5/1024/1024/1024</f>
        <v>0</v>
      </c>
      <c r="G5" s="5">
        <v>2</v>
      </c>
      <c r="H5" s="5" t="s">
        <v>192</v>
      </c>
      <c r="I5" s="5" t="s">
        <v>193</v>
      </c>
      <c r="J5" s="5" t="b">
        <v>0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0" width="25.7109375" customWidth="1"/>
  </cols>
  <sheetData>
    <row r="1" spans="1:20">
      <c r="A1" s="4" t="s">
        <v>70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98</v>
      </c>
      <c r="S1" s="4" t="s">
        <v>99</v>
      </c>
      <c r="T1" s="4" t="s">
        <v>100</v>
      </c>
    </row>
    <row r="2" spans="1:20">
      <c r="A2" s="5" t="s">
        <v>158</v>
      </c>
      <c r="B2" s="5" t="s">
        <v>202</v>
      </c>
      <c r="C2" s="5" t="s">
        <v>203</v>
      </c>
      <c r="D2" s="5" t="s">
        <v>204</v>
      </c>
      <c r="E2" s="5" t="s">
        <v>205</v>
      </c>
      <c r="F2" s="5" t="s">
        <v>206</v>
      </c>
      <c r="G2" s="5" t="s">
        <v>207</v>
      </c>
      <c r="H2" s="5" t="s">
        <v>208</v>
      </c>
      <c r="I2" s="5">
        <v>12</v>
      </c>
      <c r="J2" s="5">
        <v>24</v>
      </c>
      <c r="K2" s="5">
        <v>2</v>
      </c>
      <c r="L2" s="5">
        <v>125.748046875</v>
      </c>
      <c r="M2" s="5" t="s">
        <v>209</v>
      </c>
      <c r="N2" s="5">
        <v>3</v>
      </c>
      <c r="O2" s="5" t="b">
        <v>0</v>
      </c>
      <c r="P2" s="5" t="b">
        <v>0</v>
      </c>
      <c r="Q2" s="5" t="s">
        <v>210</v>
      </c>
      <c r="R2" s="5" t="s">
        <v>211</v>
      </c>
      <c r="S2" s="5" t="s">
        <v>212</v>
      </c>
      <c r="T2" s="5" t="s">
        <v>213</v>
      </c>
    </row>
    <row r="3" spans="1:20">
      <c r="A3" s="5" t="s">
        <v>149</v>
      </c>
      <c r="B3" s="5" t="s">
        <v>214</v>
      </c>
      <c r="C3" s="5" t="s">
        <v>215</v>
      </c>
      <c r="D3" s="5" t="s">
        <v>216</v>
      </c>
      <c r="E3" s="5" t="s">
        <v>217</v>
      </c>
      <c r="F3" s="5" t="s">
        <v>206</v>
      </c>
      <c r="G3" s="5" t="s">
        <v>207</v>
      </c>
      <c r="H3" s="5" t="s">
        <v>208</v>
      </c>
      <c r="I3" s="5">
        <v>12</v>
      </c>
      <c r="J3" s="5">
        <v>24</v>
      </c>
      <c r="K3" s="5">
        <v>2</v>
      </c>
      <c r="L3" s="5">
        <v>125.748046875</v>
      </c>
      <c r="M3" s="5" t="s">
        <v>209</v>
      </c>
      <c r="N3" s="5">
        <v>2</v>
      </c>
      <c r="O3" s="5" t="b">
        <v>0</v>
      </c>
      <c r="P3" s="5" t="b">
        <v>0</v>
      </c>
      <c r="Q3" s="5" t="s">
        <v>218</v>
      </c>
      <c r="R3" s="5" t="s">
        <v>211</v>
      </c>
      <c r="S3" s="5" t="s">
        <v>212</v>
      </c>
      <c r="T3" s="5" t="s">
        <v>213</v>
      </c>
    </row>
    <row r="4" spans="1:20">
      <c r="A4" s="5" t="s">
        <v>219</v>
      </c>
      <c r="B4" s="5" t="s">
        <v>220</v>
      </c>
      <c r="C4" s="5" t="s">
        <v>221</v>
      </c>
      <c r="D4" s="5" t="s">
        <v>222</v>
      </c>
      <c r="E4" s="5" t="s">
        <v>223</v>
      </c>
      <c r="F4" s="5" t="s">
        <v>206</v>
      </c>
      <c r="G4" s="5" t="s">
        <v>207</v>
      </c>
      <c r="H4" s="5" t="s">
        <v>208</v>
      </c>
      <c r="I4" s="5">
        <v>12</v>
      </c>
      <c r="J4" s="5">
        <v>24</v>
      </c>
      <c r="K4" s="5">
        <v>2</v>
      </c>
      <c r="L4" s="5">
        <v>125.748046875</v>
      </c>
      <c r="M4" s="5" t="s">
        <v>209</v>
      </c>
      <c r="N4" s="5">
        <v>1</v>
      </c>
      <c r="O4" s="5" t="b">
        <v>0</v>
      </c>
      <c r="P4" s="5" t="b">
        <v>0</v>
      </c>
      <c r="Q4" s="5" t="s">
        <v>224</v>
      </c>
      <c r="R4" s="5" t="s">
        <v>211</v>
      </c>
      <c r="S4" s="5" t="s">
        <v>212</v>
      </c>
      <c r="T4" s="5" t="s">
        <v>213</v>
      </c>
    </row>
    <row r="5" spans="1:20">
      <c r="A5" s="5" t="s">
        <v>135</v>
      </c>
      <c r="B5" s="5" t="s">
        <v>225</v>
      </c>
      <c r="C5" s="5" t="s">
        <v>226</v>
      </c>
      <c r="D5" s="5" t="s">
        <v>227</v>
      </c>
      <c r="E5" s="5" t="s">
        <v>228</v>
      </c>
      <c r="F5" s="5" t="s">
        <v>206</v>
      </c>
      <c r="G5" s="5" t="s">
        <v>207</v>
      </c>
      <c r="H5" s="5" t="s">
        <v>208</v>
      </c>
      <c r="I5" s="5">
        <v>12</v>
      </c>
      <c r="J5" s="5">
        <v>24</v>
      </c>
      <c r="K5" s="5">
        <v>2</v>
      </c>
      <c r="L5" s="5">
        <v>125.748046875</v>
      </c>
      <c r="M5" s="5" t="s">
        <v>209</v>
      </c>
      <c r="N5" s="5">
        <v>2</v>
      </c>
      <c r="O5" s="5" t="b">
        <v>0</v>
      </c>
      <c r="P5" s="5" t="b">
        <v>0</v>
      </c>
      <c r="Q5" s="5" t="s">
        <v>229</v>
      </c>
      <c r="R5" s="5" t="s">
        <v>211</v>
      </c>
      <c r="S5" s="5" t="s">
        <v>212</v>
      </c>
      <c r="T5" s="5" t="s">
        <v>213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20" width="25.7109375" customWidth="1"/>
  </cols>
  <sheetData>
    <row r="1" spans="1:5">
      <c r="A1" s="4" t="s">
        <v>70</v>
      </c>
      <c r="B1" s="4" t="s">
        <v>82</v>
      </c>
      <c r="C1" s="4" t="s">
        <v>101</v>
      </c>
      <c r="D1" s="4" t="s">
        <v>102</v>
      </c>
      <c r="E1" s="4" t="s">
        <v>103</v>
      </c>
    </row>
    <row r="2" spans="1:5">
      <c r="A2" s="5" t="s">
        <v>230</v>
      </c>
      <c r="B2" s="5" t="s">
        <v>231</v>
      </c>
      <c r="C2" s="5" t="s">
        <v>232</v>
      </c>
      <c r="D2" s="5">
        <f>10240/1024</f>
        <v>0</v>
      </c>
      <c r="E2" s="5" t="s">
        <v>233</v>
      </c>
    </row>
  </sheetData>
  <autoFilter ref="A1:Z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20" width="25.7109375" customWidth="1"/>
  </cols>
  <sheetData>
    <row r="1" spans="1:8">
      <c r="A1" s="4" t="s">
        <v>56</v>
      </c>
      <c r="B1" s="4" t="s">
        <v>104</v>
      </c>
      <c r="C1" s="4" t="s">
        <v>101</v>
      </c>
      <c r="D1" s="4" t="s">
        <v>105</v>
      </c>
      <c r="E1" s="4" t="s">
        <v>106</v>
      </c>
      <c r="F1" s="4" t="s">
        <v>107</v>
      </c>
      <c r="G1" s="4" t="s">
        <v>108</v>
      </c>
    </row>
    <row r="2" spans="1:8">
      <c r="A2" s="5" t="s">
        <v>134</v>
      </c>
      <c r="B2" s="5" t="s">
        <v>172</v>
      </c>
      <c r="C2" s="5" t="s">
        <v>173</v>
      </c>
      <c r="D2" s="5">
        <v>70</v>
      </c>
      <c r="E2" s="5" t="s">
        <v>171</v>
      </c>
      <c r="F2" s="5">
        <f>VLOOKUP(E2,'STORAGE CONTAINER'!$A$2:$B$1000000,COLUMN('STORAGE CONTAINER'!B:B)-COLUMN('STORAGE CONTAINER'!$A$2:$B$1000000)+1,0)</f>
        <v>0</v>
      </c>
      <c r="G2" s="5" t="s">
        <v>234</v>
      </c>
      <c r="H2" s="5"/>
    </row>
    <row r="3" spans="1:8">
      <c r="A3" s="5" t="s">
        <v>134</v>
      </c>
      <c r="B3" s="5" t="s">
        <v>179</v>
      </c>
      <c r="C3" s="5" t="s">
        <v>180</v>
      </c>
      <c r="D3" s="5">
        <v>0.0003490447998046875</v>
      </c>
      <c r="E3" s="5" t="s">
        <v>171</v>
      </c>
      <c r="F3" s="5">
        <f>VLOOKUP(E3,'STORAGE CONTAINER'!$A$2:$B$1000000,COLUMN('STORAGE CONTAINER'!B:B)-COLUMN('STORAGE CONTAINER'!$A$2:$B$1000000)+1,0)</f>
        <v>0</v>
      </c>
      <c r="G3" s="5" t="s">
        <v>235</v>
      </c>
      <c r="H3" s="5"/>
    </row>
    <row r="4" spans="1:8">
      <c r="A4" s="5" t="s">
        <v>134</v>
      </c>
      <c r="B4" s="5" t="s">
        <v>174</v>
      </c>
      <c r="C4" s="5" t="s">
        <v>175</v>
      </c>
      <c r="D4" s="5">
        <v>500</v>
      </c>
      <c r="E4" s="5" t="s">
        <v>171</v>
      </c>
      <c r="F4" s="5">
        <f>VLOOKUP(E4,'STORAGE CONTAINER'!$A$2:$B$1000000,COLUMN('STORAGE CONTAINER'!B:B)-COLUMN('STORAGE CONTAINER'!$A$2:$B$1000000)+1,0)</f>
        <v>0</v>
      </c>
      <c r="G4" s="5" t="s">
        <v>236</v>
      </c>
      <c r="H4" s="5"/>
    </row>
    <row r="5" spans="1:8">
      <c r="A5" s="5" t="s">
        <v>148</v>
      </c>
      <c r="B5" s="5" t="s">
        <v>168</v>
      </c>
      <c r="C5" s="5" t="s">
        <v>183</v>
      </c>
      <c r="D5" s="5">
        <v>25</v>
      </c>
      <c r="E5" s="5" t="s">
        <v>171</v>
      </c>
      <c r="F5" s="5">
        <f>VLOOKUP(E5,'STORAGE CONTAINER'!$A$2:$B$1000000,COLUMN('STORAGE CONTAINER'!B:B)-COLUMN('STORAGE CONTAINER'!$A$2:$B$1000000)+1,0)</f>
        <v>0</v>
      </c>
      <c r="G5" s="5" t="s">
        <v>237</v>
      </c>
      <c r="H5" s="5"/>
    </row>
    <row r="6" spans="1:8">
      <c r="A6" s="5" t="s">
        <v>157</v>
      </c>
      <c r="B6" s="5" t="s">
        <v>168</v>
      </c>
      <c r="C6" s="5" t="s">
        <v>184</v>
      </c>
      <c r="D6" s="5">
        <v>25</v>
      </c>
      <c r="E6" s="5" t="s">
        <v>171</v>
      </c>
      <c r="F6" s="5">
        <f>VLOOKUP(E6,'STORAGE CONTAINER'!$A$2:$B$1000000,COLUMN('STORAGE CONTAINER'!B:B)-COLUMN('STORAGE CONTAINER'!$A$2:$B$1000000)+1,0)</f>
        <v>0</v>
      </c>
      <c r="G6" s="5" t="s">
        <v>238</v>
      </c>
      <c r="H6" s="5"/>
    </row>
    <row r="7" spans="1:8">
      <c r="A7" s="5" t="s">
        <v>163</v>
      </c>
      <c r="B7" s="5" t="s">
        <v>179</v>
      </c>
      <c r="C7" s="5" t="s">
        <v>185</v>
      </c>
      <c r="D7" s="5">
        <v>4.510644912719727</v>
      </c>
      <c r="E7" s="5" t="s">
        <v>186</v>
      </c>
      <c r="F7" s="5">
        <f>VLOOKUP(E7,'STORAGE CONTAINER'!$A$2:$B$1000000,COLUMN('STORAGE CONTAINER'!B:B)-COLUMN('STORAGE CONTAINER'!$A$2:$B$1000000)+1,0)</f>
        <v>0</v>
      </c>
      <c r="G7" s="5" t="s">
        <v>239</v>
      </c>
      <c r="H7" s="5"/>
    </row>
    <row r="8" spans="1:8">
      <c r="A8" s="5" t="s">
        <v>134</v>
      </c>
      <c r="B8" s="5" t="s">
        <v>168</v>
      </c>
      <c r="C8" s="5" t="s">
        <v>170</v>
      </c>
      <c r="D8" s="5">
        <v>0.009765625</v>
      </c>
      <c r="E8" s="5" t="s">
        <v>171</v>
      </c>
      <c r="F8" s="5">
        <f>VLOOKUP(E8,'STORAGE CONTAINER'!$A$2:$B$1000000,COLUMN('STORAGE CONTAINER'!B:B)-COLUMN('STORAGE CONTAINER'!$A$2:$B$1000000)+1,0)</f>
        <v>0</v>
      </c>
      <c r="G8" s="5" t="s">
        <v>240</v>
      </c>
      <c r="H8" s="5"/>
    </row>
    <row r="9" spans="1:8">
      <c r="A9" s="5" t="s">
        <v>163</v>
      </c>
      <c r="B9" s="5" t="s">
        <v>168</v>
      </c>
      <c r="C9" s="5" t="s">
        <v>187</v>
      </c>
      <c r="D9" s="5">
        <v>80</v>
      </c>
      <c r="E9" s="5" t="s">
        <v>186</v>
      </c>
      <c r="F9" s="5">
        <f>VLOOKUP(E9,'STORAGE CONTAINER'!$A$2:$B$1000000,COLUMN('STORAGE CONTAINER'!B:B)-COLUMN('STORAGE CONTAINER'!$A$2:$B$1000000)+1,0)</f>
        <v>0</v>
      </c>
      <c r="G9" s="5" t="s">
        <v>241</v>
      </c>
      <c r="H9" s="5"/>
    </row>
    <row r="10" spans="1:8">
      <c r="A10" s="5" t="s">
        <v>134</v>
      </c>
      <c r="B10" s="5" t="s">
        <v>176</v>
      </c>
      <c r="C10" s="5" t="s">
        <v>177</v>
      </c>
      <c r="D10" s="5">
        <v>71.427734375</v>
      </c>
      <c r="E10" s="5" t="s">
        <v>171</v>
      </c>
      <c r="F10" s="5">
        <f>VLOOKUP(E10,'STORAGE CONTAINER'!$A$2:$B$1000000,COLUMN('STORAGE CONTAINER'!B:B)-COLUMN('STORAGE CONTAINER'!$A$2:$B$1000000)+1,0)</f>
        <v>0</v>
      </c>
      <c r="G10" s="5" t="s">
        <v>242</v>
      </c>
      <c r="H10" s="5"/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20" width="25.7109375" customWidth="1"/>
  </cols>
  <sheetData>
    <row r="1" spans="1:5">
      <c r="A1" s="4" t="s">
        <v>73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>
      <c r="A2" s="5" t="s">
        <v>243</v>
      </c>
      <c r="B2" s="5" t="s">
        <v>244</v>
      </c>
      <c r="C2" s="5">
        <v>0.04535102844238281</v>
      </c>
      <c r="D2" s="5" t="s">
        <v>245</v>
      </c>
      <c r="E2" s="5">
        <v>1563156112877689</v>
      </c>
    </row>
    <row r="3" spans="1:5">
      <c r="A3" s="5" t="s">
        <v>246</v>
      </c>
      <c r="B3" s="5" t="s">
        <v>244</v>
      </c>
      <c r="C3" s="5">
        <v>4.2734375</v>
      </c>
      <c r="D3" s="5" t="s">
        <v>245</v>
      </c>
      <c r="E3" s="5">
        <v>1563155966723259</v>
      </c>
    </row>
    <row r="4" spans="1:5">
      <c r="A4" s="5" t="s">
        <v>247</v>
      </c>
      <c r="B4" s="5" t="s">
        <v>244</v>
      </c>
      <c r="C4" s="5">
        <v>4.510644912719727</v>
      </c>
      <c r="D4" s="5" t="s">
        <v>245</v>
      </c>
      <c r="E4" s="5">
        <v>1563155846425387</v>
      </c>
    </row>
    <row r="5" spans="1:5">
      <c r="A5" s="5" t="s">
        <v>248</v>
      </c>
      <c r="B5" s="5" t="s">
        <v>145</v>
      </c>
      <c r="C5" s="5">
        <v>25</v>
      </c>
      <c r="D5" s="5" t="s">
        <v>245</v>
      </c>
      <c r="E5" s="5">
        <v>1563510322968519</v>
      </c>
    </row>
    <row r="6" spans="1:5">
      <c r="A6" s="5" t="s">
        <v>247</v>
      </c>
      <c r="B6" s="5" t="s">
        <v>244</v>
      </c>
      <c r="C6" s="5">
        <v>4.510644912719727</v>
      </c>
      <c r="D6" s="5" t="s">
        <v>245</v>
      </c>
      <c r="E6" s="5">
        <v>1563165472443958</v>
      </c>
    </row>
  </sheetData>
  <autoFilter ref="A1:Z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5" width="25.7109375" customWidth="1"/>
  </cols>
  <sheetData>
    <row r="1" spans="1:5">
      <c r="A1" s="4" t="s">
        <v>73</v>
      </c>
      <c r="B1" s="4" t="s">
        <v>109</v>
      </c>
      <c r="C1" s="4" t="s">
        <v>110</v>
      </c>
      <c r="D1" s="4" t="s">
        <v>111</v>
      </c>
      <c r="E1" s="4" t="s">
        <v>113</v>
      </c>
    </row>
    <row r="2" spans="1:5">
      <c r="A2" s="5" t="s">
        <v>243</v>
      </c>
      <c r="B2" s="5" t="s">
        <v>244</v>
      </c>
      <c r="C2" s="5">
        <v>0.04535102844238281</v>
      </c>
      <c r="D2" s="5" t="s">
        <v>145</v>
      </c>
      <c r="E2" s="5" t="s">
        <v>145</v>
      </c>
    </row>
    <row r="3" spans="1:5">
      <c r="A3" s="5" t="s">
        <v>246</v>
      </c>
      <c r="B3" s="5" t="s">
        <v>244</v>
      </c>
      <c r="C3" s="5">
        <v>4.2734375</v>
      </c>
      <c r="D3" s="5" t="s">
        <v>145</v>
      </c>
      <c r="E3" s="5" t="s">
        <v>145</v>
      </c>
    </row>
    <row r="4" spans="1:5">
      <c r="A4" s="5" t="s">
        <v>247</v>
      </c>
      <c r="B4" s="5" t="s">
        <v>244</v>
      </c>
      <c r="C4" s="5">
        <v>4.510644912719727</v>
      </c>
      <c r="D4" s="5" t="s">
        <v>145</v>
      </c>
      <c r="E4" s="5" t="s">
        <v>145</v>
      </c>
    </row>
    <row r="5" spans="1:5">
      <c r="A5" s="5" t="s">
        <v>243</v>
      </c>
      <c r="B5" s="5" t="s">
        <v>244</v>
      </c>
      <c r="C5" s="5">
        <v>0.04535102844238281</v>
      </c>
      <c r="D5" s="5" t="s">
        <v>145</v>
      </c>
      <c r="E5" s="5" t="s">
        <v>145</v>
      </c>
    </row>
    <row r="6" spans="1:5">
      <c r="A6" s="5" t="s">
        <v>246</v>
      </c>
      <c r="B6" s="5" t="s">
        <v>244</v>
      </c>
      <c r="C6" s="5">
        <v>4.2734375</v>
      </c>
      <c r="D6" s="5" t="s">
        <v>145</v>
      </c>
      <c r="E6" s="5" t="s">
        <v>145</v>
      </c>
    </row>
    <row r="7" spans="1:5">
      <c r="A7" s="5" t="s">
        <v>247</v>
      </c>
      <c r="B7" s="5" t="s">
        <v>244</v>
      </c>
      <c r="C7" s="5">
        <v>4.510644912719727</v>
      </c>
      <c r="D7" s="5" t="s">
        <v>145</v>
      </c>
      <c r="E7" s="5" t="s">
        <v>145</v>
      </c>
    </row>
    <row r="8" spans="1:5">
      <c r="A8" s="5" t="s">
        <v>248</v>
      </c>
      <c r="B8" s="5" t="s">
        <v>145</v>
      </c>
      <c r="C8" s="5">
        <v>25</v>
      </c>
      <c r="D8" s="5" t="s">
        <v>145</v>
      </c>
      <c r="E8" s="5" t="s">
        <v>145</v>
      </c>
    </row>
  </sheetData>
  <autoFilter ref="A1:Z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20" width="25.7109375" customWidth="1"/>
  </cols>
  <sheetData>
    <row r="1" spans="1:13">
      <c r="A1" s="4" t="s">
        <v>114</v>
      </c>
      <c r="B1" s="4" t="s">
        <v>115</v>
      </c>
      <c r="C1" s="4" t="s">
        <v>85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</row>
    <row r="2" spans="1:13">
      <c r="A2" s="5" t="s">
        <v>221</v>
      </c>
      <c r="B2" s="5" t="s">
        <v>220</v>
      </c>
      <c r="C2" s="5" t="s">
        <v>223</v>
      </c>
      <c r="D2" s="5" t="s">
        <v>249</v>
      </c>
      <c r="E2" s="5">
        <v>2</v>
      </c>
      <c r="F2" s="5">
        <f>3624997688156/1024/1024/1024</f>
        <v>0</v>
      </c>
      <c r="G2" s="5" t="b">
        <v>1</v>
      </c>
      <c r="H2" s="5" t="s">
        <v>211</v>
      </c>
      <c r="I2" s="5" t="s">
        <v>250</v>
      </c>
      <c r="J2" s="5" t="s">
        <v>251</v>
      </c>
      <c r="K2" s="5" t="s">
        <v>252</v>
      </c>
      <c r="L2" s="5" t="s">
        <v>253</v>
      </c>
      <c r="M2" s="5" t="s">
        <v>254</v>
      </c>
    </row>
    <row r="3" spans="1:13">
      <c r="A3" s="5" t="s">
        <v>221</v>
      </c>
      <c r="B3" s="5" t="s">
        <v>220</v>
      </c>
      <c r="C3" s="5" t="s">
        <v>223</v>
      </c>
      <c r="D3" s="5" t="s">
        <v>249</v>
      </c>
      <c r="E3" s="5">
        <v>3</v>
      </c>
      <c r="F3" s="5">
        <f>3624997688156/1024/1024/1024</f>
        <v>0</v>
      </c>
      <c r="G3" s="5" t="b">
        <v>1</v>
      </c>
      <c r="H3" s="5" t="s">
        <v>211</v>
      </c>
      <c r="I3" s="5" t="s">
        <v>250</v>
      </c>
      <c r="J3" s="5" t="s">
        <v>251</v>
      </c>
      <c r="K3" s="5" t="s">
        <v>255</v>
      </c>
      <c r="L3" s="5" t="s">
        <v>256</v>
      </c>
      <c r="M3" s="5" t="s">
        <v>254</v>
      </c>
    </row>
    <row r="4" spans="1:13">
      <c r="A4" s="5" t="s">
        <v>221</v>
      </c>
      <c r="B4" s="5" t="s">
        <v>220</v>
      </c>
      <c r="C4" s="5" t="s">
        <v>223</v>
      </c>
      <c r="D4" s="5" t="s">
        <v>257</v>
      </c>
      <c r="E4" s="5">
        <v>1</v>
      </c>
      <c r="F4" s="5">
        <f>215338969088/1024/1024/1024</f>
        <v>0</v>
      </c>
      <c r="G4" s="5" t="b">
        <v>1</v>
      </c>
      <c r="H4" s="5" t="s">
        <v>211</v>
      </c>
      <c r="I4" s="5" t="s">
        <v>258</v>
      </c>
      <c r="J4" s="5" t="s">
        <v>259</v>
      </c>
      <c r="K4" s="5" t="s">
        <v>260</v>
      </c>
      <c r="L4" s="5" t="s">
        <v>261</v>
      </c>
      <c r="M4" s="5" t="s">
        <v>254</v>
      </c>
    </row>
    <row r="5" spans="1:13">
      <c r="A5" s="5" t="s">
        <v>215</v>
      </c>
      <c r="B5" s="5" t="s">
        <v>214</v>
      </c>
      <c r="C5" s="5" t="s">
        <v>217</v>
      </c>
      <c r="D5" s="5" t="s">
        <v>249</v>
      </c>
      <c r="E5" s="5">
        <v>2</v>
      </c>
      <c r="F5" s="5">
        <f>3624997688156/1024/1024/1024</f>
        <v>0</v>
      </c>
      <c r="G5" s="5" t="b">
        <v>1</v>
      </c>
      <c r="H5" s="5" t="s">
        <v>211</v>
      </c>
      <c r="I5" s="5" t="s">
        <v>250</v>
      </c>
      <c r="J5" s="5" t="s">
        <v>251</v>
      </c>
      <c r="K5" s="5" t="s">
        <v>262</v>
      </c>
      <c r="L5" s="5" t="s">
        <v>263</v>
      </c>
      <c r="M5" s="5" t="s">
        <v>254</v>
      </c>
    </row>
    <row r="6" spans="1:13">
      <c r="A6" s="5" t="s">
        <v>215</v>
      </c>
      <c r="B6" s="5" t="s">
        <v>214</v>
      </c>
      <c r="C6" s="5" t="s">
        <v>217</v>
      </c>
      <c r="D6" s="5" t="s">
        <v>249</v>
      </c>
      <c r="E6" s="5">
        <v>3</v>
      </c>
      <c r="F6" s="5">
        <f>3624997688156/1024/1024/1024</f>
        <v>0</v>
      </c>
      <c r="G6" s="5" t="b">
        <v>1</v>
      </c>
      <c r="H6" s="5" t="s">
        <v>211</v>
      </c>
      <c r="I6" s="5" t="s">
        <v>250</v>
      </c>
      <c r="J6" s="5" t="s">
        <v>251</v>
      </c>
      <c r="K6" s="5" t="s">
        <v>264</v>
      </c>
      <c r="L6" s="5" t="s">
        <v>265</v>
      </c>
      <c r="M6" s="5" t="s">
        <v>254</v>
      </c>
    </row>
    <row r="7" spans="1:13">
      <c r="A7" s="5" t="s">
        <v>215</v>
      </c>
      <c r="B7" s="5" t="s">
        <v>214</v>
      </c>
      <c r="C7" s="5" t="s">
        <v>217</v>
      </c>
      <c r="D7" s="5" t="s">
        <v>257</v>
      </c>
      <c r="E7" s="5">
        <v>1</v>
      </c>
      <c r="F7" s="5">
        <f>215338969088/1024/1024/1024</f>
        <v>0</v>
      </c>
      <c r="G7" s="5" t="b">
        <v>1</v>
      </c>
      <c r="H7" s="5" t="s">
        <v>211</v>
      </c>
      <c r="I7" s="5" t="s">
        <v>258</v>
      </c>
      <c r="J7" s="5" t="s">
        <v>259</v>
      </c>
      <c r="K7" s="5" t="s">
        <v>266</v>
      </c>
      <c r="L7" s="5" t="s">
        <v>267</v>
      </c>
      <c r="M7" s="5" t="s">
        <v>254</v>
      </c>
    </row>
    <row r="8" spans="1:13">
      <c r="A8" s="5" t="s">
        <v>203</v>
      </c>
      <c r="B8" s="5" t="s">
        <v>202</v>
      </c>
      <c r="C8" s="5" t="s">
        <v>205</v>
      </c>
      <c r="D8" s="5" t="s">
        <v>249</v>
      </c>
      <c r="E8" s="5">
        <v>3</v>
      </c>
      <c r="F8" s="5">
        <f>3624997688156/1024/1024/1024</f>
        <v>0</v>
      </c>
      <c r="G8" s="5" t="b">
        <v>1</v>
      </c>
      <c r="H8" s="5" t="s">
        <v>211</v>
      </c>
      <c r="I8" s="5" t="s">
        <v>250</v>
      </c>
      <c r="J8" s="5" t="s">
        <v>251</v>
      </c>
      <c r="K8" s="5" t="s">
        <v>268</v>
      </c>
      <c r="L8" s="5" t="s">
        <v>269</v>
      </c>
      <c r="M8" s="5" t="s">
        <v>254</v>
      </c>
    </row>
    <row r="9" spans="1:13">
      <c r="A9" s="5" t="s">
        <v>203</v>
      </c>
      <c r="B9" s="5" t="s">
        <v>202</v>
      </c>
      <c r="C9" s="5" t="s">
        <v>205</v>
      </c>
      <c r="D9" s="5" t="s">
        <v>249</v>
      </c>
      <c r="E9" s="5">
        <v>2</v>
      </c>
      <c r="F9" s="5">
        <f>3624997688156/1024/1024/1024</f>
        <v>0</v>
      </c>
      <c r="G9" s="5" t="b">
        <v>1</v>
      </c>
      <c r="H9" s="5" t="s">
        <v>211</v>
      </c>
      <c r="I9" s="5" t="s">
        <v>250</v>
      </c>
      <c r="J9" s="5" t="s">
        <v>251</v>
      </c>
      <c r="K9" s="5" t="s">
        <v>270</v>
      </c>
      <c r="L9" s="5" t="s">
        <v>271</v>
      </c>
      <c r="M9" s="5" t="s">
        <v>254</v>
      </c>
    </row>
    <row r="10" spans="1:13">
      <c r="A10" s="5" t="s">
        <v>203</v>
      </c>
      <c r="B10" s="5" t="s">
        <v>202</v>
      </c>
      <c r="C10" s="5" t="s">
        <v>205</v>
      </c>
      <c r="D10" s="5" t="s">
        <v>257</v>
      </c>
      <c r="E10" s="5">
        <v>1</v>
      </c>
      <c r="F10" s="5">
        <f>215338969088/1024/1024/1024</f>
        <v>0</v>
      </c>
      <c r="G10" s="5" t="b">
        <v>1</v>
      </c>
      <c r="H10" s="5" t="s">
        <v>211</v>
      </c>
      <c r="I10" s="5" t="s">
        <v>258</v>
      </c>
      <c r="J10" s="5" t="s">
        <v>272</v>
      </c>
      <c r="K10" s="5" t="s">
        <v>273</v>
      </c>
      <c r="L10" s="5" t="s">
        <v>274</v>
      </c>
      <c r="M10" s="5" t="s">
        <v>254</v>
      </c>
    </row>
    <row r="11" spans="1:13">
      <c r="A11" s="5" t="s">
        <v>226</v>
      </c>
      <c r="B11" s="5" t="s">
        <v>225</v>
      </c>
      <c r="C11" s="5" t="s">
        <v>228</v>
      </c>
      <c r="D11" s="5" t="s">
        <v>249</v>
      </c>
      <c r="E11" s="5">
        <v>3</v>
      </c>
      <c r="F11" s="5">
        <f>3624997688156/1024/1024/1024</f>
        <v>0</v>
      </c>
      <c r="G11" s="5" t="b">
        <v>1</v>
      </c>
      <c r="H11" s="5" t="s">
        <v>211</v>
      </c>
      <c r="I11" s="5" t="s">
        <v>250</v>
      </c>
      <c r="J11" s="5" t="s">
        <v>251</v>
      </c>
      <c r="K11" s="5" t="s">
        <v>275</v>
      </c>
      <c r="L11" s="5" t="s">
        <v>276</v>
      </c>
      <c r="M11" s="5" t="s">
        <v>254</v>
      </c>
    </row>
    <row r="12" spans="1:13">
      <c r="A12" s="5" t="s">
        <v>226</v>
      </c>
      <c r="B12" s="5" t="s">
        <v>225</v>
      </c>
      <c r="C12" s="5" t="s">
        <v>228</v>
      </c>
      <c r="D12" s="5" t="s">
        <v>249</v>
      </c>
      <c r="E12" s="5">
        <v>2</v>
      </c>
      <c r="F12" s="5">
        <f>3624997688156/1024/1024/1024</f>
        <v>0</v>
      </c>
      <c r="G12" s="5" t="b">
        <v>1</v>
      </c>
      <c r="H12" s="5" t="s">
        <v>211</v>
      </c>
      <c r="I12" s="5" t="s">
        <v>250</v>
      </c>
      <c r="J12" s="5" t="s">
        <v>251</v>
      </c>
      <c r="K12" s="5" t="s">
        <v>277</v>
      </c>
      <c r="L12" s="5" t="s">
        <v>278</v>
      </c>
      <c r="M12" s="5" t="s">
        <v>254</v>
      </c>
    </row>
    <row r="13" spans="1:13">
      <c r="A13" s="5" t="s">
        <v>226</v>
      </c>
      <c r="B13" s="5" t="s">
        <v>225</v>
      </c>
      <c r="C13" s="5" t="s">
        <v>228</v>
      </c>
      <c r="D13" s="5" t="s">
        <v>257</v>
      </c>
      <c r="E13" s="5">
        <v>1</v>
      </c>
      <c r="F13" s="5">
        <f>215338969088/1024/1024/1024</f>
        <v>0</v>
      </c>
      <c r="G13" s="5" t="b">
        <v>1</v>
      </c>
      <c r="H13" s="5" t="s">
        <v>211</v>
      </c>
      <c r="I13" s="5" t="s">
        <v>258</v>
      </c>
      <c r="J13" s="5" t="s">
        <v>259</v>
      </c>
      <c r="K13" s="5" t="s">
        <v>279</v>
      </c>
      <c r="L13" s="5" t="s">
        <v>280</v>
      </c>
      <c r="M13" s="5" t="s">
        <v>254</v>
      </c>
    </row>
  </sheetData>
  <autoFilter ref="A1:Z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20" width="35.7109375" customWidth="1"/>
  </cols>
  <sheetData>
    <row r="1" spans="1:7">
      <c r="A1" s="4" t="s">
        <v>126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118</v>
      </c>
    </row>
    <row r="2" spans="1:7">
      <c r="A2" s="5" t="s">
        <v>281</v>
      </c>
      <c r="B2" s="5" t="s">
        <v>282</v>
      </c>
      <c r="C2" s="5">
        <v>27.15872813641909</v>
      </c>
      <c r="D2" s="5" t="s">
        <v>253</v>
      </c>
      <c r="E2" s="5" t="s">
        <v>221</v>
      </c>
      <c r="F2" s="5" t="s">
        <v>249</v>
      </c>
      <c r="G2" s="5">
        <v>3376.042179908603</v>
      </c>
    </row>
    <row r="3" spans="1:7">
      <c r="A3" s="5"/>
      <c r="B3" s="5"/>
      <c r="C3" s="5"/>
      <c r="D3" s="5" t="s">
        <v>280</v>
      </c>
      <c r="E3" s="5" t="s">
        <v>226</v>
      </c>
      <c r="F3" s="5" t="s">
        <v>257</v>
      </c>
      <c r="G3" s="5">
        <v>200.5500431060791</v>
      </c>
    </row>
    <row r="4" spans="1:7">
      <c r="A4" s="5"/>
      <c r="B4" s="5"/>
      <c r="C4" s="5"/>
      <c r="D4" s="5" t="s">
        <v>261</v>
      </c>
      <c r="E4" s="5" t="s">
        <v>221</v>
      </c>
      <c r="F4" s="5" t="s">
        <v>257</v>
      </c>
      <c r="G4" s="5">
        <v>200.5500431060791</v>
      </c>
    </row>
    <row r="5" spans="1:7">
      <c r="A5" s="5"/>
      <c r="B5" s="5"/>
      <c r="C5" s="5"/>
      <c r="D5" s="5" t="s">
        <v>267</v>
      </c>
      <c r="E5" s="5" t="s">
        <v>215</v>
      </c>
      <c r="F5" s="5" t="s">
        <v>257</v>
      </c>
      <c r="G5" s="5">
        <v>200.5500431060791</v>
      </c>
    </row>
    <row r="6" spans="1:7">
      <c r="A6" s="5"/>
      <c r="B6" s="5"/>
      <c r="C6" s="5"/>
      <c r="D6" s="5" t="s">
        <v>278</v>
      </c>
      <c r="E6" s="5" t="s">
        <v>226</v>
      </c>
      <c r="F6" s="5" t="s">
        <v>249</v>
      </c>
      <c r="G6" s="5">
        <v>3376.042179908603</v>
      </c>
    </row>
    <row r="7" spans="1:7">
      <c r="A7" s="5"/>
      <c r="B7" s="5"/>
      <c r="C7" s="5"/>
      <c r="D7" s="5" t="s">
        <v>256</v>
      </c>
      <c r="E7" s="5" t="s">
        <v>221</v>
      </c>
      <c r="F7" s="5" t="s">
        <v>249</v>
      </c>
      <c r="G7" s="5">
        <v>3376.042179908603</v>
      </c>
    </row>
    <row r="8" spans="1:7">
      <c r="A8" s="5"/>
      <c r="B8" s="5"/>
      <c r="C8" s="5"/>
      <c r="D8" s="5" t="s">
        <v>276</v>
      </c>
      <c r="E8" s="5" t="s">
        <v>226</v>
      </c>
      <c r="F8" s="5" t="s">
        <v>249</v>
      </c>
      <c r="G8" s="5">
        <v>3376.042179908603</v>
      </c>
    </row>
    <row r="9" spans="1:7">
      <c r="A9" s="5"/>
      <c r="B9" s="5"/>
      <c r="C9" s="5"/>
      <c r="D9" s="5" t="s">
        <v>263</v>
      </c>
      <c r="E9" s="5" t="s">
        <v>215</v>
      </c>
      <c r="F9" s="5" t="s">
        <v>249</v>
      </c>
      <c r="G9" s="5">
        <v>3376.042179908603</v>
      </c>
    </row>
    <row r="10" spans="1:7">
      <c r="A10" s="5"/>
      <c r="B10" s="5"/>
      <c r="C10" s="5"/>
      <c r="D10" s="5" t="s">
        <v>265</v>
      </c>
      <c r="E10" s="5" t="s">
        <v>215</v>
      </c>
      <c r="F10" s="5" t="s">
        <v>249</v>
      </c>
      <c r="G10" s="5">
        <v>3376.042179908603</v>
      </c>
    </row>
    <row r="11" spans="1:7">
      <c r="A11" s="5"/>
      <c r="B11" s="5"/>
      <c r="C11" s="5"/>
      <c r="D11" s="5" t="s">
        <v>271</v>
      </c>
      <c r="E11" s="5" t="s">
        <v>203</v>
      </c>
      <c r="F11" s="5" t="s">
        <v>249</v>
      </c>
      <c r="G11" s="5">
        <v>3376.042179908603</v>
      </c>
    </row>
    <row r="12" spans="1:7">
      <c r="A12" s="5"/>
      <c r="B12" s="5"/>
      <c r="C12" s="5"/>
      <c r="D12" s="5" t="s">
        <v>274</v>
      </c>
      <c r="E12" s="5" t="s">
        <v>203</v>
      </c>
      <c r="F12" s="5" t="s">
        <v>257</v>
      </c>
      <c r="G12" s="5">
        <v>200.5500431060791</v>
      </c>
    </row>
    <row r="13" spans="1:7">
      <c r="A13" s="5"/>
      <c r="B13" s="5"/>
      <c r="C13" s="5"/>
      <c r="D13" s="5" t="s">
        <v>269</v>
      </c>
      <c r="E13" s="5" t="s">
        <v>203</v>
      </c>
      <c r="F13" s="5" t="s">
        <v>249</v>
      </c>
      <c r="G13" s="5">
        <v>3376.042179908603</v>
      </c>
    </row>
  </sheetData>
  <autoFilter ref="A1:Z1"/>
  <mergeCells count="3">
    <mergeCell ref="A2:A13"/>
    <mergeCell ref="B2:B13"/>
    <mergeCell ref="C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VM INFO</vt:lpstr>
      <vt:lpstr>VM DISK INFO</vt:lpstr>
      <vt:lpstr>VM NETWORK</vt:lpstr>
      <vt:lpstr>STORAGE CONTAINER</vt:lpstr>
      <vt:lpstr>HOST AHV</vt:lpstr>
      <vt:lpstr>VOLUME GROUP</vt:lpstr>
      <vt:lpstr>VDISK INFO</vt:lpstr>
      <vt:lpstr>PE IMAGE</vt:lpstr>
      <vt:lpstr>PC IMAGE</vt:lpstr>
      <vt:lpstr>PHYSICAL DISK</vt:lpstr>
      <vt:lpstr>STORAGE 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2019-08-02T10:08:14Z</dcterms:created>
  <dcterms:modified xsi:type="dcterms:W3CDTF">2019-08-02T10:08:14Z</dcterms:modified>
</cp:coreProperties>
</file>