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6" i="1"/>
  <c r="H39"/>
  <c r="H40"/>
  <c r="H41"/>
  <c r="H42"/>
  <c r="H43"/>
  <c r="H44"/>
  <c r="H45"/>
  <c r="H38"/>
  <c r="G46"/>
  <c r="F101"/>
  <c r="F102" s="1"/>
  <c r="L74"/>
  <c r="J74"/>
  <c r="K74"/>
  <c r="I71"/>
  <c r="J71"/>
  <c r="L71" s="1"/>
  <c r="K71"/>
  <c r="I72"/>
  <c r="J72"/>
  <c r="K72"/>
  <c r="L72" s="1"/>
  <c r="I73"/>
  <c r="J73"/>
  <c r="K73"/>
  <c r="J70"/>
  <c r="K70"/>
  <c r="I70"/>
  <c r="L73"/>
  <c r="I25"/>
  <c r="I26"/>
  <c r="I27"/>
  <c r="I28"/>
  <c r="I29"/>
  <c r="I30"/>
  <c r="I31"/>
  <c r="I24"/>
  <c r="H32"/>
  <c r="D25"/>
  <c r="D26"/>
  <c r="D24"/>
  <c r="G57"/>
  <c r="D60"/>
  <c r="D54"/>
  <c r="D74"/>
  <c r="E74"/>
  <c r="F71"/>
  <c r="F72"/>
  <c r="F73"/>
  <c r="C74"/>
  <c r="F70"/>
  <c r="D121"/>
  <c r="E121"/>
  <c r="C121"/>
  <c r="F119"/>
  <c r="F120"/>
  <c r="F118"/>
  <c r="F117"/>
  <c r="F99"/>
  <c r="F100"/>
  <c r="D102"/>
  <c r="E102"/>
  <c r="C102"/>
  <c r="F98"/>
  <c r="S28"/>
  <c r="S26"/>
  <c r="S27"/>
  <c r="S25"/>
  <c r="T20"/>
  <c r="C27"/>
  <c r="I17"/>
  <c r="J17"/>
  <c r="K17"/>
  <c r="H17"/>
  <c r="G17"/>
  <c r="F17"/>
  <c r="M17" s="1"/>
  <c r="C12"/>
  <c r="L70" l="1"/>
  <c r="I74"/>
  <c r="S29"/>
  <c r="M28"/>
  <c r="O28"/>
  <c r="F121"/>
  <c r="F74"/>
</calcChain>
</file>

<file path=xl/sharedStrings.xml><?xml version="1.0" encoding="utf-8"?>
<sst xmlns="http://schemas.openxmlformats.org/spreadsheetml/2006/main" count="162" uniqueCount="97">
  <si>
    <t>Year</t>
  </si>
  <si>
    <t>Deaths</t>
  </si>
  <si>
    <t>Total</t>
  </si>
  <si>
    <t>Months</t>
  </si>
  <si>
    <t>Total Deaths</t>
  </si>
  <si>
    <t>average=</t>
  </si>
  <si>
    <t>Age_groups</t>
  </si>
  <si>
    <t>16-35</t>
  </si>
  <si>
    <t>35-50</t>
  </si>
  <si>
    <t>50+</t>
  </si>
  <si>
    <t>Race_group</t>
  </si>
  <si>
    <t>Race_grp_White</t>
  </si>
  <si>
    <t>Race_grp_Black</t>
  </si>
  <si>
    <t>Race_grp_HispanicWhite</t>
  </si>
  <si>
    <t>Race_grp_AsianOther</t>
  </si>
  <si>
    <t>Race_grp_AsianIndian</t>
  </si>
  <si>
    <t>Race_grp_HispanicBlack</t>
  </si>
  <si>
    <t>Race_grp_Unknown</t>
  </si>
  <si>
    <t>Race_grp_Hawaiian</t>
  </si>
  <si>
    <t>RaceAge_group</t>
  </si>
  <si>
    <t>Race</t>
  </si>
  <si>
    <t>"16-35"</t>
  </si>
  <si>
    <t>"35-50"</t>
  </si>
  <si>
    <t>"50+"</t>
  </si>
  <si>
    <t>White</t>
  </si>
  <si>
    <t>Black</t>
  </si>
  <si>
    <t>HispanicWhite</t>
  </si>
  <si>
    <t>Sex_group</t>
  </si>
  <si>
    <t>Male</t>
  </si>
  <si>
    <t>Female</t>
  </si>
  <si>
    <t>DeathCounty_group</t>
  </si>
  <si>
    <t>TOLLAND</t>
  </si>
  <si>
    <t>HARTFORD</t>
  </si>
  <si>
    <t>FAIRFIELD</t>
  </si>
  <si>
    <t>NEW HAVEN</t>
  </si>
  <si>
    <t>WINDHAM</t>
  </si>
  <si>
    <t>MIDDLESEX</t>
  </si>
  <si>
    <t>NEW LONDON</t>
  </si>
  <si>
    <t>LITCHFIELD</t>
  </si>
  <si>
    <t>Non-Hispanic Ethnicity</t>
  </si>
  <si>
    <t>American Indian</t>
  </si>
  <si>
    <t>Asian</t>
  </si>
  <si>
    <t>Hispanic Ethnicity</t>
  </si>
  <si>
    <t>Estimate for the Population of Connecticut by Age Group, Sex, Race, and Hispanic Ethnicity: July 1, 2017</t>
  </si>
  <si>
    <t>Race_grp_Hispanic</t>
  </si>
  <si>
    <t>Race_grp_AmericanIndian</t>
  </si>
  <si>
    <t>First Group</t>
  </si>
  <si>
    <t>Second Group</t>
  </si>
  <si>
    <t>Third Group</t>
  </si>
  <si>
    <t>Other</t>
  </si>
  <si>
    <t>Table for Chi-Sqr Calculation</t>
  </si>
  <si>
    <t>White_Male</t>
  </si>
  <si>
    <t>White_Female</t>
  </si>
  <si>
    <t>Black_Male</t>
  </si>
  <si>
    <t>Hispanic_Male</t>
  </si>
  <si>
    <t>Other_Male</t>
  </si>
  <si>
    <t>Black_Female</t>
  </si>
  <si>
    <t>Hispanic_Female</t>
  </si>
  <si>
    <t>Other_Female</t>
  </si>
  <si>
    <t>Race/Sex</t>
  </si>
  <si>
    <t>Race/Sex and Age Groups</t>
  </si>
  <si>
    <t xml:space="preserve"> </t>
  </si>
  <si>
    <t>The whites are 4.25 time more than hispanics</t>
  </si>
  <si>
    <t>X-squared = 20, df = 16, p-value = 0.2202</t>
  </si>
  <si>
    <t>Pearson's Chi-squared test</t>
  </si>
  <si>
    <t>data:  SexAge$First.Group and SexAge$Second.Group</t>
  </si>
  <si>
    <t xml:space="preserve">        Pearson's Chi-squared test</t>
  </si>
  <si>
    <t>Race and Age Groups (by numbers of death)</t>
  </si>
  <si>
    <t>Race and Age Groups (by %)</t>
  </si>
  <si>
    <t>chisq.test(accid2$Race, accid2$Age_grp)</t>
  </si>
  <si>
    <t>data:  accid2$Race and accid2$Age_grp</t>
  </si>
  <si>
    <t>X-squared = 113.4104, df = 44, p-value = 4.84526e-08</t>
  </si>
  <si>
    <t>chisq.test(accid2$Race, accid2$Age_grp)$expected</t>
  </si>
  <si>
    <t xml:space="preserve">                        accid2$Age_grp</t>
  </si>
  <si>
    <t>accid2$Race                          14             15          16-35          35-50            50+</t>
  </si>
  <si>
    <t xml:space="preserve">                         0.001960015680 0.001960015680    3.226185809    3.641709134    3.128185025</t>
  </si>
  <si>
    <t xml:space="preserve">  Asian Indian           0.002744021952 0.002744021952    4.516660133    5.098392787    4.379459036</t>
  </si>
  <si>
    <t xml:space="preserve">  Asian, Other           0.003528028224 0.003528028224    5.807134457    6.555076441    5.630733046</t>
  </si>
  <si>
    <t xml:space="preserve">  Black                  0.084868678949 0.084868678949  139.693845551  157.686005488  135.450411603</t>
  </si>
  <si>
    <t xml:space="preserve">  Chinese                0.000392003136 0.000392003136    0.645237162    0.728341827    0.625637005</t>
  </si>
  <si>
    <t xml:space="preserve">  Hawaiian               0.000196001568 0.000196001568    0.322618581    0.364170913    0.312818503</t>
  </si>
  <si>
    <t xml:space="preserve">  Hispanic, Black        0.004704037632 0.004704037632    7.742845943    8.740101921    7.507644061</t>
  </si>
  <si>
    <t xml:space="preserve">  Hispanic, White        0.109956879655 0.109956879655  180.989023912  204.299882399  175.491179929</t>
  </si>
  <si>
    <t xml:space="preserve">  Native American, Other 0.000196001568 0.000196001568    0.322618581    0.364170913    0.312818503</t>
  </si>
  <si>
    <t xml:space="preserve">  Other                  0.002156017248 0.002156017248    3.548804390    4.005880047    3.441003528</t>
  </si>
  <si>
    <t xml:space="preserve">  Unknown                0.004508036064 0.004508036064    7.420227362    8.375931007    7.194825559</t>
  </si>
  <si>
    <t xml:space="preserve">  White                  0.784790278322 0.784790278322 1291.764798118 1458.140337123 1252.525284202</t>
  </si>
  <si>
    <t>chisq.test(accid2$Sex, accid2$Age_grp)</t>
  </si>
  <si>
    <t>data:  accid2$Sex and accid2$Age_grp</t>
  </si>
  <si>
    <t>X-squared = 12.13545, df = 12, p-value = 0.434863</t>
  </si>
  <si>
    <t>chisq.test(accid2$Sex, accid2$Age_grp)$expected</t>
  </si>
  <si>
    <t xml:space="preserve">          accid2$Age_grp</t>
  </si>
  <si>
    <t>accid2$Sex             14             15          16-35          35-50            50+</t>
  </si>
  <si>
    <t xml:space="preserve">           0.000588004704 0.000588004704    0.967855743    1.092512740    0.938455508</t>
  </si>
  <si>
    <t xml:space="preserve">   Female  0.259702077617 0.259702077617  427.469619757  482.526460212  414.484515876</t>
  </si>
  <si>
    <t xml:space="preserve">   Male    0.739513916111 0.739513916111 1217.239905919 1374.016856135 1180.264210114</t>
  </si>
  <si>
    <t xml:space="preserve">   Unknown 0.000196001568 0.000196001568    0.322618581    0.364170913    0.312818503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</si>
</sst>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3" fillId="3" borderId="1" xfId="2" applyAlignment="1">
      <alignment horizontal="center"/>
    </xf>
    <xf numFmtId="0" fontId="6" fillId="4" borderId="1" xfId="4" applyFont="1" applyAlignment="1">
      <alignment horizontal="center"/>
    </xf>
    <xf numFmtId="0" fontId="7" fillId="2" borderId="1" xfId="1" applyFont="1" applyBorder="1" applyAlignment="1">
      <alignment horizontal="center"/>
    </xf>
    <xf numFmtId="0" fontId="1" fillId="5" borderId="2" xfId="5" applyBorder="1" applyAlignment="1">
      <alignment horizontal="center"/>
    </xf>
    <xf numFmtId="0" fontId="7" fillId="4" borderId="1" xfId="4" applyFont="1" applyAlignment="1">
      <alignment horizontal="center"/>
    </xf>
    <xf numFmtId="9" fontId="0" fillId="0" borderId="0" xfId="7" applyFont="1"/>
    <xf numFmtId="10" fontId="0" fillId="0" borderId="0" xfId="0" applyNumberFormat="1"/>
    <xf numFmtId="9" fontId="0" fillId="0" borderId="0" xfId="0" applyNumberFormat="1"/>
    <xf numFmtId="0" fontId="6" fillId="4" borderId="3" xfId="4" applyFont="1" applyBorder="1" applyAlignment="1">
      <alignment horizontal="center"/>
    </xf>
    <xf numFmtId="0" fontId="7" fillId="10" borderId="9" xfId="17" applyFont="1"/>
    <xf numFmtId="0" fontId="4" fillId="4" borderId="2" xfId="3"/>
    <xf numFmtId="0" fontId="4" fillId="10" borderId="9" xfId="17" applyFont="1"/>
    <xf numFmtId="0" fontId="0" fillId="0" borderId="0" xfId="0"/>
    <xf numFmtId="9" fontId="0" fillId="0" borderId="0" xfId="0" applyNumberFormat="1"/>
    <xf numFmtId="0" fontId="0" fillId="10" borderId="9" xfId="17" applyFont="1"/>
    <xf numFmtId="9" fontId="0" fillId="0" borderId="0" xfId="0" applyNumberFormat="1" applyFill="1" applyBorder="1"/>
    <xf numFmtId="0" fontId="9" fillId="0" borderId="5" xfId="9"/>
    <xf numFmtId="0" fontId="3" fillId="3" borderId="1" xfId="2"/>
    <xf numFmtId="0" fontId="0" fillId="10" borderId="9" xfId="17" applyFont="1" applyAlignment="1">
      <alignment horizontal="center"/>
    </xf>
    <xf numFmtId="0" fontId="0" fillId="0" borderId="0" xfId="0" applyAlignment="1">
      <alignment horizontal="center"/>
    </xf>
    <xf numFmtId="0" fontId="4" fillId="4" borderId="2" xfId="3" applyAlignment="1">
      <alignment horizontal="left"/>
    </xf>
    <xf numFmtId="0" fontId="17" fillId="10" borderId="9" xfId="17" applyFont="1" applyAlignment="1">
      <alignment horizontal="left"/>
    </xf>
    <xf numFmtId="0" fontId="10" fillId="0" borderId="6" xfId="10"/>
    <xf numFmtId="0" fontId="17" fillId="10" borderId="9" xfId="17" applyFont="1"/>
    <xf numFmtId="2" fontId="0" fillId="0" borderId="0" xfId="0" applyNumberFormat="1"/>
    <xf numFmtId="9" fontId="3" fillId="3" borderId="1" xfId="2" applyNumberFormat="1"/>
    <xf numFmtId="2" fontId="0" fillId="0" borderId="0" xfId="0" applyNumberFormat="1" applyAlignment="1">
      <alignment horizontal="left"/>
    </xf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1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  <xf numFmtId="9" fontId="7" fillId="2" borderId="1" xfId="7" applyFont="1" applyFill="1" applyBorder="1" applyAlignment="1">
      <alignment horizontal="center"/>
    </xf>
  </cellXfs>
  <cellStyles count="43">
    <cellStyle name="20% - Accent1" xfId="21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6" builtinId="50" customBuiltin="1"/>
    <cellStyle name="40% - Accent1" xfId="5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0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1" builtinId="52" customBuiltin="1"/>
    <cellStyle name="Accent1" xfId="20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2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" builtinId="20" customBuiltin="1"/>
    <cellStyle name="Linked Cell" xfId="14" builtinId="24" customBuiltin="1"/>
    <cellStyle name="Neutral" xfId="13" builtinId="28" customBuiltin="1"/>
    <cellStyle name="Normal" xfId="0" builtinId="0"/>
    <cellStyle name="Note" xfId="17" builtinId="10" customBuiltin="1"/>
    <cellStyle name="Output" xfId="3" builtinId="21" customBuiltin="1"/>
    <cellStyle name="Percent" xfId="7" builtinId="5"/>
    <cellStyle name="Title 2" xfId="42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Sheet1!$C$4</c:f>
              <c:strCache>
                <c:ptCount val="1"/>
                <c:pt idx="0">
                  <c:v>Deaths</c:v>
                </c:pt>
              </c:strCache>
            </c:strRef>
          </c:tx>
          <c:xVal>
            <c:numRef>
              <c:f>Sheet1!$B$5:$B$11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355</c:v>
                </c:pt>
                <c:pt idx="1">
                  <c:v>490</c:v>
                </c:pt>
                <c:pt idx="2">
                  <c:v>558</c:v>
                </c:pt>
                <c:pt idx="3">
                  <c:v>727</c:v>
                </c:pt>
                <c:pt idx="4">
                  <c:v>917</c:v>
                </c:pt>
                <c:pt idx="5">
                  <c:v>1038</c:v>
                </c:pt>
                <c:pt idx="6">
                  <c:v>1020</c:v>
                </c:pt>
              </c:numCache>
            </c:numRef>
          </c:yVal>
          <c:smooth val="1"/>
        </c:ser>
        <c:axId val="113918720"/>
        <c:axId val="113920256"/>
      </c:scatterChart>
      <c:valAx>
        <c:axId val="113918720"/>
        <c:scaling>
          <c:orientation val="minMax"/>
        </c:scaling>
        <c:axPos val="b"/>
        <c:numFmt formatCode="General" sourceLinked="1"/>
        <c:tickLblPos val="nextTo"/>
        <c:crossAx val="113920256"/>
        <c:crosses val="autoZero"/>
        <c:crossBetween val="midCat"/>
      </c:valAx>
      <c:valAx>
        <c:axId val="113920256"/>
        <c:scaling>
          <c:orientation val="minMax"/>
        </c:scaling>
        <c:axPos val="l"/>
        <c:majorGridlines/>
        <c:numFmt formatCode="General" sourceLinked="1"/>
        <c:tickLblPos val="nextTo"/>
        <c:crossAx val="113918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9525</xdr:rowOff>
    </xdr:from>
    <xdr:to>
      <xdr:col>20</xdr:col>
      <xdr:colOff>361950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T147"/>
  <sheetViews>
    <sheetView tabSelected="1" topLeftCell="A94" zoomScale="110" zoomScaleNormal="110" workbookViewId="0">
      <selection activeCell="H98" sqref="H98"/>
    </sheetView>
  </sheetViews>
  <sheetFormatPr defaultRowHeight="15"/>
  <cols>
    <col min="2" max="2" width="15.7109375" customWidth="1"/>
    <col min="3" max="3" width="15.140625" bestFit="1" customWidth="1"/>
    <col min="4" max="4" width="13.42578125" bestFit="1" customWidth="1"/>
    <col min="5" max="5" width="12" bestFit="1" customWidth="1"/>
    <col min="6" max="6" width="13.42578125" customWidth="1"/>
    <col min="7" max="7" width="12" bestFit="1" customWidth="1"/>
    <col min="8" max="8" width="14.85546875" customWidth="1"/>
    <col min="9" max="9" width="11" customWidth="1"/>
    <col min="10" max="10" width="13.140625" customWidth="1"/>
    <col min="11" max="11" width="14" customWidth="1"/>
    <col min="12" max="12" width="10.140625" customWidth="1"/>
  </cols>
  <sheetData>
    <row r="3" spans="2:20">
      <c r="E3" s="3"/>
      <c r="F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</row>
    <row r="4" spans="2:20">
      <c r="B4" s="9" t="s">
        <v>0</v>
      </c>
      <c r="C4" s="9" t="s">
        <v>1</v>
      </c>
      <c r="E4" s="5" t="s">
        <v>3</v>
      </c>
      <c r="F4" s="6">
        <v>2012</v>
      </c>
      <c r="G4" s="5">
        <v>2013</v>
      </c>
      <c r="H4" s="6">
        <v>2014</v>
      </c>
      <c r="I4" s="5">
        <v>2015</v>
      </c>
      <c r="J4" s="6">
        <v>2016</v>
      </c>
      <c r="K4" s="5">
        <v>2017</v>
      </c>
      <c r="L4" s="6">
        <v>2018</v>
      </c>
      <c r="T4" s="3"/>
    </row>
    <row r="5" spans="2:20">
      <c r="B5" s="7">
        <v>2012</v>
      </c>
      <c r="C5" s="10">
        <v>355</v>
      </c>
      <c r="E5" s="7">
        <v>1</v>
      </c>
      <c r="F5" s="10">
        <v>31</v>
      </c>
      <c r="G5" s="10">
        <v>35</v>
      </c>
      <c r="H5" s="10">
        <v>47</v>
      </c>
      <c r="I5" s="10">
        <v>51</v>
      </c>
      <c r="J5" s="10">
        <v>70</v>
      </c>
      <c r="K5" s="10">
        <v>85</v>
      </c>
      <c r="L5" s="10">
        <v>63</v>
      </c>
    </row>
    <row r="6" spans="2:20">
      <c r="B6" s="7">
        <v>2013</v>
      </c>
      <c r="C6" s="10">
        <v>490</v>
      </c>
      <c r="E6" s="7">
        <v>2</v>
      </c>
      <c r="F6" s="10">
        <v>27</v>
      </c>
      <c r="G6" s="10">
        <v>38</v>
      </c>
      <c r="H6" s="10">
        <v>50</v>
      </c>
      <c r="I6" s="10">
        <v>53</v>
      </c>
      <c r="J6" s="10">
        <v>69</v>
      </c>
      <c r="K6" s="10">
        <v>88</v>
      </c>
      <c r="L6" s="10">
        <v>81</v>
      </c>
    </row>
    <row r="7" spans="2:20">
      <c r="B7" s="7">
        <v>2014</v>
      </c>
      <c r="C7" s="10">
        <v>558</v>
      </c>
      <c r="E7" s="7">
        <v>3</v>
      </c>
      <c r="F7" s="10">
        <v>24</v>
      </c>
      <c r="G7" s="10">
        <v>42</v>
      </c>
      <c r="H7" s="10">
        <v>47</v>
      </c>
      <c r="I7" s="10">
        <v>50</v>
      </c>
      <c r="J7" s="10">
        <v>69</v>
      </c>
      <c r="K7" s="10">
        <v>97</v>
      </c>
      <c r="L7" s="10">
        <v>97</v>
      </c>
    </row>
    <row r="8" spans="2:20">
      <c r="B8" s="7">
        <v>2015</v>
      </c>
      <c r="C8" s="10">
        <v>727</v>
      </c>
      <c r="E8" s="7">
        <v>4</v>
      </c>
      <c r="F8" s="10">
        <v>30</v>
      </c>
      <c r="G8" s="10">
        <v>33</v>
      </c>
      <c r="H8" s="10">
        <v>42</v>
      </c>
      <c r="I8" s="10">
        <v>54</v>
      </c>
      <c r="J8" s="10">
        <v>79</v>
      </c>
      <c r="K8" s="10">
        <v>77</v>
      </c>
      <c r="L8" s="10">
        <v>80</v>
      </c>
    </row>
    <row r="9" spans="2:20">
      <c r="B9" s="7">
        <v>2016</v>
      </c>
      <c r="C9" s="10">
        <v>917</v>
      </c>
      <c r="E9" s="7">
        <v>5</v>
      </c>
      <c r="F9" s="10">
        <v>28</v>
      </c>
      <c r="G9" s="10">
        <v>27</v>
      </c>
      <c r="H9" s="10">
        <v>46</v>
      </c>
      <c r="I9" s="10">
        <v>50</v>
      </c>
      <c r="J9" s="10">
        <v>78</v>
      </c>
      <c r="K9" s="10">
        <v>98</v>
      </c>
      <c r="L9" s="10">
        <v>89</v>
      </c>
    </row>
    <row r="10" spans="2:20">
      <c r="B10" s="7">
        <v>2017</v>
      </c>
      <c r="C10" s="10">
        <v>1038</v>
      </c>
      <c r="E10" s="7">
        <v>6</v>
      </c>
      <c r="F10" s="10">
        <v>28</v>
      </c>
      <c r="G10" s="10">
        <v>44</v>
      </c>
      <c r="H10" s="10">
        <v>47</v>
      </c>
      <c r="I10" s="10">
        <v>62</v>
      </c>
      <c r="J10" s="10">
        <v>79</v>
      </c>
      <c r="K10" s="10">
        <v>95</v>
      </c>
      <c r="L10" s="10">
        <v>105</v>
      </c>
    </row>
    <row r="11" spans="2:20">
      <c r="B11" s="7">
        <v>2018</v>
      </c>
      <c r="C11" s="10">
        <v>1020</v>
      </c>
      <c r="E11" s="7">
        <v>7</v>
      </c>
      <c r="F11" s="10">
        <v>29</v>
      </c>
      <c r="G11" s="10">
        <v>37</v>
      </c>
      <c r="H11" s="10">
        <v>32</v>
      </c>
      <c r="I11" s="10">
        <v>76</v>
      </c>
      <c r="J11" s="10">
        <v>76</v>
      </c>
      <c r="K11" s="10">
        <v>95</v>
      </c>
      <c r="L11" s="10">
        <v>86</v>
      </c>
    </row>
    <row r="12" spans="2:20">
      <c r="B12" s="11" t="s">
        <v>2</v>
      </c>
      <c r="C12" s="11">
        <f>SUM(C5:C11)</f>
        <v>5105</v>
      </c>
      <c r="E12" s="7">
        <v>8</v>
      </c>
      <c r="F12" s="10">
        <v>31</v>
      </c>
      <c r="G12" s="10">
        <v>37</v>
      </c>
      <c r="H12" s="10">
        <v>42</v>
      </c>
      <c r="I12" s="10">
        <v>51</v>
      </c>
      <c r="J12" s="10">
        <v>76</v>
      </c>
      <c r="K12" s="10">
        <v>81</v>
      </c>
      <c r="L12" s="10">
        <v>86</v>
      </c>
    </row>
    <row r="13" spans="2:20">
      <c r="E13" s="7">
        <v>9</v>
      </c>
      <c r="F13" s="10">
        <v>27</v>
      </c>
      <c r="G13" s="10">
        <v>39</v>
      </c>
      <c r="H13" s="10">
        <v>46</v>
      </c>
      <c r="I13" s="10">
        <v>66</v>
      </c>
      <c r="J13" s="10">
        <v>73</v>
      </c>
      <c r="K13" s="10">
        <v>67</v>
      </c>
      <c r="L13" s="10">
        <v>86</v>
      </c>
    </row>
    <row r="14" spans="2:20">
      <c r="E14" s="7">
        <v>10</v>
      </c>
      <c r="F14" s="10">
        <v>36</v>
      </c>
      <c r="G14" s="10">
        <v>48</v>
      </c>
      <c r="H14" s="10">
        <v>54</v>
      </c>
      <c r="I14" s="10">
        <v>86</v>
      </c>
      <c r="J14" s="10">
        <v>68</v>
      </c>
      <c r="K14" s="10">
        <v>77</v>
      </c>
      <c r="L14" s="10">
        <v>86</v>
      </c>
    </row>
    <row r="15" spans="2:20">
      <c r="E15" s="7">
        <v>11</v>
      </c>
      <c r="F15" s="10">
        <v>27</v>
      </c>
      <c r="G15" s="10">
        <v>54</v>
      </c>
      <c r="H15" s="10">
        <v>52</v>
      </c>
      <c r="I15" s="10">
        <v>76</v>
      </c>
      <c r="J15" s="10">
        <v>99</v>
      </c>
      <c r="K15" s="10">
        <v>81</v>
      </c>
      <c r="L15" s="10">
        <v>86</v>
      </c>
    </row>
    <row r="16" spans="2:20">
      <c r="E16" s="7">
        <v>12</v>
      </c>
      <c r="F16" s="10">
        <v>37</v>
      </c>
      <c r="G16" s="10">
        <v>56</v>
      </c>
      <c r="H16" s="10">
        <v>53</v>
      </c>
      <c r="I16" s="10">
        <v>52</v>
      </c>
      <c r="J16" s="10">
        <v>81</v>
      </c>
      <c r="K16" s="10">
        <v>97</v>
      </c>
      <c r="L16" s="10">
        <v>86</v>
      </c>
    </row>
    <row r="17" spans="2:20">
      <c r="E17" s="8" t="s">
        <v>4</v>
      </c>
      <c r="F17" s="8">
        <f t="shared" ref="F17:K17" si="0">SUM(F5:F16)</f>
        <v>355</v>
      </c>
      <c r="G17" s="8">
        <f t="shared" si="0"/>
        <v>490</v>
      </c>
      <c r="H17" s="8">
        <f t="shared" si="0"/>
        <v>558</v>
      </c>
      <c r="I17" s="8">
        <f t="shared" si="0"/>
        <v>727</v>
      </c>
      <c r="J17" s="8">
        <f t="shared" si="0"/>
        <v>917</v>
      </c>
      <c r="K17" s="8">
        <f t="shared" si="0"/>
        <v>1038</v>
      </c>
      <c r="L17" s="8">
        <v>1020</v>
      </c>
      <c r="M17" s="15">
        <f>SUM(F17:L17)</f>
        <v>5105</v>
      </c>
    </row>
    <row r="19" spans="2:20">
      <c r="K19" t="s">
        <v>5</v>
      </c>
      <c r="L19" s="4">
        <v>86</v>
      </c>
    </row>
    <row r="20" spans="2:20">
      <c r="T20">
        <f>SUM(L11:L16)</f>
        <v>516</v>
      </c>
    </row>
    <row r="22" spans="2:20">
      <c r="B22" s="16" t="s">
        <v>6</v>
      </c>
      <c r="C22" s="16"/>
      <c r="D22" s="16"/>
      <c r="F22" s="16" t="s">
        <v>10</v>
      </c>
      <c r="G22" s="16"/>
      <c r="H22" s="16"/>
      <c r="I22" s="16"/>
      <c r="K22" s="21" t="s">
        <v>19</v>
      </c>
      <c r="L22" s="21"/>
      <c r="M22" s="21"/>
      <c r="N22" s="21"/>
      <c r="O22" s="21"/>
      <c r="P22" s="21"/>
      <c r="Q22" s="21"/>
      <c r="R22" s="21"/>
    </row>
    <row r="24" spans="2:20">
      <c r="B24" t="s">
        <v>7</v>
      </c>
      <c r="C24">
        <v>1646</v>
      </c>
      <c r="D24" s="13">
        <f>C24/5105</f>
        <v>0.32242899118511265</v>
      </c>
      <c r="F24" t="s">
        <v>11</v>
      </c>
      <c r="H24">
        <v>4004</v>
      </c>
      <c r="I24" s="13">
        <f>H24/5105</f>
        <v>0.78432908912830557</v>
      </c>
      <c r="K24" s="18" t="s">
        <v>20</v>
      </c>
      <c r="L24" s="18"/>
      <c r="M24" s="21" t="s">
        <v>21</v>
      </c>
      <c r="N24" s="21" t="s">
        <v>22</v>
      </c>
      <c r="O24" s="21" t="s">
        <v>23</v>
      </c>
      <c r="P24" s="17" t="s">
        <v>21</v>
      </c>
      <c r="Q24" s="17" t="s">
        <v>22</v>
      </c>
      <c r="R24" s="17" t="s">
        <v>23</v>
      </c>
    </row>
    <row r="25" spans="2:20">
      <c r="B25" t="s">
        <v>8</v>
      </c>
      <c r="C25">
        <v>1858</v>
      </c>
      <c r="D25" s="13">
        <f t="shared" ref="D25:D26" si="1">C25/5105</f>
        <v>0.36395690499510286</v>
      </c>
      <c r="F25" t="s">
        <v>12</v>
      </c>
      <c r="H25">
        <v>433</v>
      </c>
      <c r="I25" s="13">
        <f t="shared" ref="I25:I31" si="2">H25/5105</f>
        <v>8.481880509304604E-2</v>
      </c>
      <c r="K25" t="s">
        <v>24</v>
      </c>
      <c r="M25" s="14">
        <v>0.28000000000000003</v>
      </c>
      <c r="N25" s="14">
        <v>0.27</v>
      </c>
      <c r="O25" s="14">
        <v>0.24</v>
      </c>
      <c r="P25">
        <v>1266</v>
      </c>
      <c r="Q25">
        <v>1257</v>
      </c>
      <c r="R25">
        <v>1114</v>
      </c>
      <c r="S25">
        <f>SUM(P25:R25)</f>
        <v>3637</v>
      </c>
    </row>
    <row r="26" spans="2:20">
      <c r="B26" t="s">
        <v>9</v>
      </c>
      <c r="C26">
        <v>1596</v>
      </c>
      <c r="D26" s="13">
        <f t="shared" si="1"/>
        <v>0.31263467189030364</v>
      </c>
      <c r="F26" t="s">
        <v>13</v>
      </c>
      <c r="H26">
        <v>561</v>
      </c>
      <c r="I26" s="13">
        <f t="shared" si="2"/>
        <v>0.1098922624877571</v>
      </c>
      <c r="K26" t="s">
        <v>25</v>
      </c>
      <c r="M26" s="13">
        <v>1.4999999999999999E-2</v>
      </c>
      <c r="N26" s="14">
        <v>0.03</v>
      </c>
      <c r="O26" s="13">
        <v>0.04</v>
      </c>
      <c r="P26">
        <v>68</v>
      </c>
      <c r="Q26">
        <v>140</v>
      </c>
      <c r="R26">
        <v>169</v>
      </c>
      <c r="S26" s="19">
        <f>SUM(P26:R26)</f>
        <v>377</v>
      </c>
    </row>
    <row r="27" spans="2:20">
      <c r="C27">
        <f>SUM(C24:C26)</f>
        <v>5100</v>
      </c>
      <c r="F27" t="s">
        <v>14</v>
      </c>
      <c r="H27">
        <v>18</v>
      </c>
      <c r="I27" s="13">
        <f t="shared" si="2"/>
        <v>3.5259549461312441E-3</v>
      </c>
      <c r="K27" t="s">
        <v>26</v>
      </c>
      <c r="M27" s="14">
        <v>0.03</v>
      </c>
      <c r="N27" s="14">
        <v>0.05</v>
      </c>
      <c r="O27" s="14">
        <v>0.03</v>
      </c>
      <c r="P27">
        <v>124</v>
      </c>
      <c r="Q27">
        <v>236</v>
      </c>
      <c r="R27">
        <v>137</v>
      </c>
      <c r="S27" s="19">
        <f>SUM(P27:R27)</f>
        <v>497</v>
      </c>
    </row>
    <row r="28" spans="2:20">
      <c r="F28" t="s">
        <v>15</v>
      </c>
      <c r="H28">
        <v>14</v>
      </c>
      <c r="I28" s="13">
        <f t="shared" si="2"/>
        <v>2.7424094025465229E-3</v>
      </c>
      <c r="K28" s="19" t="s">
        <v>49</v>
      </c>
      <c r="M28" s="12">
        <f>P28/S29</f>
        <v>6.51890482398957E-3</v>
      </c>
      <c r="N28" s="22">
        <v>0.01</v>
      </c>
      <c r="O28" s="12">
        <f>R28/S29</f>
        <v>6.51890482398957E-3</v>
      </c>
      <c r="P28">
        <v>30</v>
      </c>
      <c r="Q28">
        <v>31</v>
      </c>
      <c r="R28">
        <v>30</v>
      </c>
      <c r="S28" s="19">
        <f>SUM(P28:R28)</f>
        <v>91</v>
      </c>
    </row>
    <row r="29" spans="2:20">
      <c r="F29" t="s">
        <v>16</v>
      </c>
      <c r="H29">
        <v>24</v>
      </c>
      <c r="I29" s="13">
        <f t="shared" si="2"/>
        <v>4.7012732615083251E-3</v>
      </c>
      <c r="M29" s="20"/>
      <c r="N29" s="20"/>
      <c r="O29" s="20"/>
      <c r="S29">
        <f>SUM(S25:S28)</f>
        <v>4602</v>
      </c>
    </row>
    <row r="30" spans="2:20">
      <c r="F30" t="s">
        <v>18</v>
      </c>
      <c r="H30">
        <v>1</v>
      </c>
      <c r="I30" s="13">
        <f t="shared" si="2"/>
        <v>1.9588638589618021E-4</v>
      </c>
      <c r="O30" s="20"/>
    </row>
    <row r="31" spans="2:20">
      <c r="F31" t="s">
        <v>17</v>
      </c>
      <c r="H31">
        <v>50</v>
      </c>
      <c r="I31" s="13">
        <f t="shared" si="2"/>
        <v>9.7943192948090115E-3</v>
      </c>
    </row>
    <row r="32" spans="2:20">
      <c r="H32">
        <f>SUM(H24:H31)</f>
        <v>5105</v>
      </c>
      <c r="J32" s="13"/>
    </row>
    <row r="36" spans="2:18">
      <c r="B36" s="21" t="s">
        <v>27</v>
      </c>
      <c r="C36" s="21"/>
      <c r="D36" s="21"/>
      <c r="F36" s="21" t="s">
        <v>30</v>
      </c>
      <c r="G36" s="21"/>
      <c r="H36" s="21"/>
    </row>
    <row r="37" spans="2:18">
      <c r="K37" s="19"/>
      <c r="L37" s="19"/>
      <c r="M37" s="19"/>
      <c r="N37" s="19"/>
      <c r="O37" s="19"/>
      <c r="P37" s="19"/>
      <c r="Q37" s="19"/>
      <c r="R37" s="19"/>
    </row>
    <row r="38" spans="2:18">
      <c r="B38" t="s">
        <v>28</v>
      </c>
      <c r="C38">
        <v>3373</v>
      </c>
      <c r="D38" s="14">
        <v>0.73</v>
      </c>
      <c r="F38" t="s">
        <v>32</v>
      </c>
      <c r="G38">
        <v>1370</v>
      </c>
      <c r="H38" s="12">
        <f>G38/5105</f>
        <v>0.26836434867776687</v>
      </c>
    </row>
    <row r="39" spans="2:18">
      <c r="B39" t="s">
        <v>29</v>
      </c>
      <c r="C39">
        <v>1222</v>
      </c>
      <c r="D39" s="14">
        <v>0.27</v>
      </c>
      <c r="F39" t="s">
        <v>33</v>
      </c>
      <c r="G39">
        <v>760</v>
      </c>
      <c r="H39" s="12">
        <f t="shared" ref="H39:H45" si="3">G39/5105</f>
        <v>0.14887365328109697</v>
      </c>
    </row>
    <row r="40" spans="2:18">
      <c r="C40">
        <v>4602</v>
      </c>
      <c r="F40" t="s">
        <v>31</v>
      </c>
      <c r="G40">
        <v>250</v>
      </c>
      <c r="H40" s="12">
        <f t="shared" si="3"/>
        <v>4.8971596474045052E-2</v>
      </c>
    </row>
    <row r="41" spans="2:18">
      <c r="F41" t="s">
        <v>34</v>
      </c>
      <c r="G41">
        <v>1244</v>
      </c>
      <c r="H41" s="12">
        <f t="shared" si="3"/>
        <v>0.24368266405484817</v>
      </c>
    </row>
    <row r="42" spans="2:18">
      <c r="F42" t="s">
        <v>35</v>
      </c>
      <c r="G42">
        <v>279</v>
      </c>
      <c r="H42" s="12">
        <f t="shared" si="3"/>
        <v>5.4652301665034278E-2</v>
      </c>
    </row>
    <row r="43" spans="2:18">
      <c r="F43" t="s">
        <v>36</v>
      </c>
      <c r="G43">
        <v>318</v>
      </c>
      <c r="H43" s="12">
        <f t="shared" si="3"/>
        <v>6.2291870714985306E-2</v>
      </c>
    </row>
    <row r="44" spans="2:18">
      <c r="F44" t="s">
        <v>38</v>
      </c>
      <c r="G44">
        <v>374</v>
      </c>
      <c r="H44" s="12">
        <f t="shared" si="3"/>
        <v>7.3261508325171407E-2</v>
      </c>
    </row>
    <row r="45" spans="2:18">
      <c r="F45" t="s">
        <v>37</v>
      </c>
      <c r="G45">
        <v>510</v>
      </c>
      <c r="H45" s="12">
        <f t="shared" si="3"/>
        <v>9.9902056807051914E-2</v>
      </c>
    </row>
    <row r="46" spans="2:18">
      <c r="G46">
        <f>SUM(G38:G45)</f>
        <v>5105</v>
      </c>
      <c r="H46" s="14">
        <f>SUM(H38:H45)</f>
        <v>1</v>
      </c>
    </row>
    <row r="48" spans="2:18">
      <c r="B48" s="21" t="s">
        <v>43</v>
      </c>
      <c r="C48" s="21"/>
      <c r="D48" s="21"/>
      <c r="E48" s="21"/>
      <c r="F48" s="21"/>
      <c r="G48" s="21"/>
      <c r="H48" s="21"/>
      <c r="I48" s="21"/>
      <c r="J48" s="21"/>
    </row>
    <row r="49" spans="2:17">
      <c r="B49" s="21" t="s">
        <v>39</v>
      </c>
      <c r="C49" s="21"/>
      <c r="D49" s="21"/>
    </row>
    <row r="50" spans="2:17">
      <c r="B50" s="19" t="s">
        <v>24</v>
      </c>
      <c r="C50" s="19"/>
      <c r="D50" s="20">
        <v>0.68</v>
      </c>
    </row>
    <row r="51" spans="2:17">
      <c r="B51" s="19" t="s">
        <v>25</v>
      </c>
      <c r="C51" s="19"/>
      <c r="D51" s="20">
        <v>0.11</v>
      </c>
    </row>
    <row r="52" spans="2:17">
      <c r="B52" s="19" t="s">
        <v>40</v>
      </c>
      <c r="C52" s="19"/>
      <c r="D52" s="20">
        <v>0</v>
      </c>
    </row>
    <row r="53" spans="2:17">
      <c r="B53" s="19" t="s">
        <v>41</v>
      </c>
      <c r="C53" s="19"/>
      <c r="D53" s="20">
        <v>0.05</v>
      </c>
    </row>
    <row r="54" spans="2:17">
      <c r="B54" s="24" t="s">
        <v>2</v>
      </c>
      <c r="C54" s="24"/>
      <c r="D54" s="32">
        <f>SUM(D50:D53)</f>
        <v>0.84000000000000008</v>
      </c>
      <c r="Q54" s="19"/>
    </row>
    <row r="55" spans="2:17">
      <c r="B55" s="21" t="s">
        <v>42</v>
      </c>
      <c r="C55" s="21"/>
      <c r="D55" s="21"/>
    </row>
    <row r="56" spans="2:17">
      <c r="B56" s="19" t="s">
        <v>24</v>
      </c>
      <c r="C56" s="19"/>
      <c r="D56" s="20">
        <v>0.14000000000000001</v>
      </c>
      <c r="G56" s="19" t="s">
        <v>62</v>
      </c>
    </row>
    <row r="57" spans="2:17">
      <c r="B57" s="19" t="s">
        <v>25</v>
      </c>
      <c r="C57" s="19"/>
      <c r="D57" s="20">
        <v>0.02</v>
      </c>
      <c r="G57" s="33">
        <f>68/16</f>
        <v>4.25</v>
      </c>
    </row>
    <row r="58" spans="2:17">
      <c r="B58" s="19" t="s">
        <v>40</v>
      </c>
      <c r="C58" s="19"/>
      <c r="D58" s="20">
        <v>0</v>
      </c>
      <c r="G58" s="31"/>
    </row>
    <row r="59" spans="2:17" s="19" customFormat="1">
      <c r="B59" s="19" t="s">
        <v>41</v>
      </c>
      <c r="D59" s="20">
        <v>0</v>
      </c>
    </row>
    <row r="60" spans="2:17" s="19" customFormat="1">
      <c r="B60" s="24" t="s">
        <v>2</v>
      </c>
      <c r="C60" s="24"/>
      <c r="D60" s="32">
        <f>SUM(D56:D59)</f>
        <v>0.16</v>
      </c>
    </row>
    <row r="63" spans="2:17" ht="18" thickBot="1">
      <c r="B63" s="23" t="s">
        <v>50</v>
      </c>
      <c r="C63" s="23"/>
      <c r="D63" s="23"/>
    </row>
    <row r="64" spans="2:17" ht="15.75" thickTop="1"/>
    <row r="66" spans="2:12" ht="15.75" thickBot="1">
      <c r="B66" s="29" t="s">
        <v>67</v>
      </c>
      <c r="C66" s="29"/>
      <c r="H66" s="29" t="s">
        <v>68</v>
      </c>
      <c r="I66" s="29"/>
    </row>
    <row r="68" spans="2:12">
      <c r="B68" s="21"/>
      <c r="C68" s="25" t="s">
        <v>21</v>
      </c>
      <c r="D68" s="25" t="s">
        <v>22</v>
      </c>
      <c r="E68" s="25" t="s">
        <v>23</v>
      </c>
      <c r="F68" s="21"/>
      <c r="H68" s="21"/>
      <c r="I68" s="25" t="s">
        <v>21</v>
      </c>
      <c r="J68" s="25" t="s">
        <v>22</v>
      </c>
      <c r="K68" s="25" t="s">
        <v>23</v>
      </c>
      <c r="L68" s="21"/>
    </row>
    <row r="69" spans="2:12">
      <c r="B69" s="28" t="s">
        <v>20</v>
      </c>
      <c r="C69" s="25" t="s">
        <v>46</v>
      </c>
      <c r="D69" s="25" t="s">
        <v>47</v>
      </c>
      <c r="E69" s="25" t="s">
        <v>48</v>
      </c>
      <c r="F69" s="25" t="s">
        <v>2</v>
      </c>
      <c r="H69" s="28" t="s">
        <v>20</v>
      </c>
      <c r="I69" s="25" t="s">
        <v>46</v>
      </c>
      <c r="J69" s="25" t="s">
        <v>47</v>
      </c>
      <c r="K69" s="25" t="s">
        <v>48</v>
      </c>
      <c r="L69" s="25" t="s">
        <v>2</v>
      </c>
    </row>
    <row r="70" spans="2:12">
      <c r="B70" s="27" t="s">
        <v>24</v>
      </c>
      <c r="C70" s="26">
        <v>1378</v>
      </c>
      <c r="D70" s="26">
        <v>1403</v>
      </c>
      <c r="E70" s="26">
        <v>1221</v>
      </c>
      <c r="F70" s="9">
        <f>SUM(C70:E70)</f>
        <v>4002</v>
      </c>
      <c r="H70" s="27" t="s">
        <v>24</v>
      </c>
      <c r="I70" s="38">
        <f>C70/5105</f>
        <v>0.26993143976493633</v>
      </c>
      <c r="J70" s="38">
        <f t="shared" ref="J70:K70" si="4">D70/5105</f>
        <v>0.27482859941234083</v>
      </c>
      <c r="K70" s="38">
        <f t="shared" si="4"/>
        <v>0.23917727717923604</v>
      </c>
      <c r="L70" s="39">
        <f>SUM(I70:K70)</f>
        <v>0.78393731635651309</v>
      </c>
    </row>
    <row r="71" spans="2:12">
      <c r="B71" s="27" t="s">
        <v>25</v>
      </c>
      <c r="C71" s="26">
        <v>81</v>
      </c>
      <c r="D71" s="26">
        <v>155</v>
      </c>
      <c r="E71" s="26">
        <v>197</v>
      </c>
      <c r="F71" s="9">
        <f>SUM(C71:E71)</f>
        <v>433</v>
      </c>
      <c r="H71" s="27" t="s">
        <v>25</v>
      </c>
      <c r="I71" s="38">
        <f t="shared" ref="I71:I73" si="5">C71/5105</f>
        <v>1.5866797257590597E-2</v>
      </c>
      <c r="J71" s="38">
        <f t="shared" ref="J71:J73" si="6">D71/5105</f>
        <v>3.0362389813907934E-2</v>
      </c>
      <c r="K71" s="38">
        <f t="shared" ref="K71:K73" si="7">E71/5105</f>
        <v>3.8589618021547499E-2</v>
      </c>
      <c r="L71" s="39">
        <f>SUM(I71:K71)</f>
        <v>8.481880509304604E-2</v>
      </c>
    </row>
    <row r="72" spans="2:12">
      <c r="B72" s="27" t="s">
        <v>26</v>
      </c>
      <c r="C72" s="26">
        <v>143</v>
      </c>
      <c r="D72" s="26">
        <v>267</v>
      </c>
      <c r="E72" s="26">
        <v>151</v>
      </c>
      <c r="F72" s="9">
        <f>SUM(C72:E72)</f>
        <v>561</v>
      </c>
      <c r="H72" s="27" t="s">
        <v>26</v>
      </c>
      <c r="I72" s="38">
        <f t="shared" si="5"/>
        <v>2.801175318315377E-2</v>
      </c>
      <c r="J72" s="38">
        <f t="shared" si="6"/>
        <v>5.2301665034280118E-2</v>
      </c>
      <c r="K72" s="38">
        <f t="shared" si="7"/>
        <v>2.9578844270323212E-2</v>
      </c>
      <c r="L72" s="39">
        <f>SUM(I72:K72)</f>
        <v>0.1098922624877571</v>
      </c>
    </row>
    <row r="73" spans="2:12">
      <c r="B73" s="27" t="s">
        <v>49</v>
      </c>
      <c r="C73" s="26">
        <v>36</v>
      </c>
      <c r="D73" s="26">
        <v>37</v>
      </c>
      <c r="E73" s="26">
        <v>36</v>
      </c>
      <c r="F73" s="9">
        <f>SUM(C73:E73)</f>
        <v>109</v>
      </c>
      <c r="H73" s="27" t="s">
        <v>49</v>
      </c>
      <c r="I73" s="38">
        <f t="shared" si="5"/>
        <v>7.0519098922624882E-3</v>
      </c>
      <c r="J73" s="38">
        <f t="shared" si="6"/>
        <v>7.2477962781586679E-3</v>
      </c>
      <c r="K73" s="38">
        <f t="shared" si="7"/>
        <v>7.0519098922624882E-3</v>
      </c>
      <c r="L73" s="39">
        <f>SUM(I73:K73)</f>
        <v>2.1351616062683643E-2</v>
      </c>
    </row>
    <row r="74" spans="2:12">
      <c r="B74" s="27" t="s">
        <v>2</v>
      </c>
      <c r="C74" s="9">
        <f>SUM(C70:C73)</f>
        <v>1638</v>
      </c>
      <c r="D74" s="9">
        <f>SUM(D70:D73)</f>
        <v>1862</v>
      </c>
      <c r="E74" s="9">
        <f>SUM(E70:E73)</f>
        <v>1605</v>
      </c>
      <c r="F74" s="9">
        <f>SUM(C74:E74)</f>
        <v>5105</v>
      </c>
      <c r="H74" s="27" t="s">
        <v>2</v>
      </c>
      <c r="I74" s="39">
        <f>SUM(I70:I73)</f>
        <v>0.32086190009794319</v>
      </c>
      <c r="J74" s="39">
        <f t="shared" ref="J74:K74" si="8">SUM(J70:J73)</f>
        <v>0.36474045053868759</v>
      </c>
      <c r="K74" s="39">
        <f t="shared" si="8"/>
        <v>0.31439764936336922</v>
      </c>
      <c r="L74" s="39">
        <f>SUM(L70:L73)</f>
        <v>0.99999999999999989</v>
      </c>
    </row>
    <row r="75" spans="2:12">
      <c r="D75" s="19" t="s">
        <v>61</v>
      </c>
    </row>
    <row r="77" spans="2:12">
      <c r="B77" s="36" t="s">
        <v>69</v>
      </c>
      <c r="G77" s="36" t="s">
        <v>72</v>
      </c>
    </row>
    <row r="78" spans="2:12">
      <c r="G78" s="34" t="s">
        <v>73</v>
      </c>
    </row>
    <row r="79" spans="2:12">
      <c r="B79" s="34" t="s">
        <v>66</v>
      </c>
      <c r="G79" s="34" t="s">
        <v>74</v>
      </c>
    </row>
    <row r="80" spans="2:12">
      <c r="G80" s="34" t="s">
        <v>75</v>
      </c>
    </row>
    <row r="81" spans="2:9" ht="15.75" customHeight="1">
      <c r="B81" s="34" t="s">
        <v>70</v>
      </c>
      <c r="G81" s="34" t="s">
        <v>76</v>
      </c>
      <c r="H81" s="19"/>
      <c r="I81" s="19"/>
    </row>
    <row r="82" spans="2:9">
      <c r="B82" s="35" t="s">
        <v>71</v>
      </c>
      <c r="G82" s="34" t="s">
        <v>77</v>
      </c>
      <c r="H82" s="19"/>
      <c r="I82" s="19"/>
    </row>
    <row r="83" spans="2:9">
      <c r="G83" s="34" t="s">
        <v>78</v>
      </c>
      <c r="H83" s="19"/>
      <c r="I83" s="19"/>
    </row>
    <row r="84" spans="2:9">
      <c r="G84" s="34" t="s">
        <v>79</v>
      </c>
      <c r="H84" s="19"/>
      <c r="I84" s="19"/>
    </row>
    <row r="85" spans="2:9">
      <c r="G85" s="34" t="s">
        <v>80</v>
      </c>
      <c r="H85" s="19"/>
      <c r="I85" s="19"/>
    </row>
    <row r="86" spans="2:9">
      <c r="G86" s="34" t="s">
        <v>81</v>
      </c>
      <c r="H86" s="19"/>
      <c r="I86" s="19"/>
    </row>
    <row r="87" spans="2:9">
      <c r="G87" s="34" t="s">
        <v>82</v>
      </c>
      <c r="H87" s="19"/>
      <c r="I87" s="19"/>
    </row>
    <row r="88" spans="2:9">
      <c r="G88" s="34" t="s">
        <v>83</v>
      </c>
      <c r="H88" s="19"/>
      <c r="I88" s="19"/>
    </row>
    <row r="89" spans="2:9">
      <c r="G89" s="34" t="s">
        <v>84</v>
      </c>
      <c r="H89" s="19"/>
      <c r="I89" s="19"/>
    </row>
    <row r="90" spans="2:9">
      <c r="G90" s="34" t="s">
        <v>85</v>
      </c>
    </row>
    <row r="91" spans="2:9">
      <c r="G91" s="35" t="s">
        <v>86</v>
      </c>
    </row>
    <row r="92" spans="2:9">
      <c r="H92" s="19"/>
    </row>
    <row r="93" spans="2:9" ht="15.75" thickBot="1">
      <c r="B93" s="29" t="s">
        <v>60</v>
      </c>
      <c r="C93" s="29"/>
    </row>
    <row r="94" spans="2:9" ht="15.75" thickBot="1">
      <c r="B94" s="29" t="s">
        <v>28</v>
      </c>
      <c r="C94" s="29"/>
    </row>
    <row r="96" spans="2:9">
      <c r="B96" s="21"/>
      <c r="C96" s="25" t="s">
        <v>21</v>
      </c>
      <c r="D96" s="25" t="s">
        <v>22</v>
      </c>
      <c r="E96" s="25" t="s">
        <v>23</v>
      </c>
      <c r="F96" s="21"/>
    </row>
    <row r="97" spans="2:16">
      <c r="B97" s="30" t="s">
        <v>59</v>
      </c>
      <c r="C97" s="25" t="s">
        <v>46</v>
      </c>
      <c r="D97" s="25" t="s">
        <v>47</v>
      </c>
      <c r="E97" s="25" t="s">
        <v>48</v>
      </c>
      <c r="F97" s="25" t="s">
        <v>2</v>
      </c>
    </row>
    <row r="98" spans="2:16">
      <c r="B98" s="17" t="s">
        <v>51</v>
      </c>
      <c r="C98" s="26">
        <v>1035</v>
      </c>
      <c r="D98" s="37">
        <v>1025</v>
      </c>
      <c r="E98" s="26">
        <v>851</v>
      </c>
      <c r="F98" s="9">
        <f>SUM(C98:E98)</f>
        <v>2911</v>
      </c>
    </row>
    <row r="99" spans="2:16">
      <c r="B99" s="17" t="s">
        <v>53</v>
      </c>
      <c r="C99" s="26">
        <v>61</v>
      </c>
      <c r="D99" s="37">
        <v>110</v>
      </c>
      <c r="E99" s="26">
        <v>150</v>
      </c>
      <c r="F99" s="9">
        <f>SUM(C99:E99)</f>
        <v>321</v>
      </c>
    </row>
    <row r="100" spans="2:16">
      <c r="B100" s="17" t="s">
        <v>54</v>
      </c>
      <c r="C100" s="26">
        <v>114</v>
      </c>
      <c r="D100" s="37">
        <v>234</v>
      </c>
      <c r="E100" s="26">
        <v>133</v>
      </c>
      <c r="F100" s="9">
        <f>SUM(C100:E100)</f>
        <v>481</v>
      </c>
      <c r="P100" s="36"/>
    </row>
    <row r="101" spans="2:16">
      <c r="B101" s="17" t="s">
        <v>55</v>
      </c>
      <c r="C101" s="26">
        <v>402</v>
      </c>
      <c r="D101" s="37">
        <v>510</v>
      </c>
      <c r="E101" s="26">
        <v>480</v>
      </c>
      <c r="F101" s="9">
        <f>SUM(C101:E101)</f>
        <v>1392</v>
      </c>
    </row>
    <row r="102" spans="2:16">
      <c r="B102" s="17" t="s">
        <v>2</v>
      </c>
      <c r="C102" s="9">
        <f>SUM(C98:C101)</f>
        <v>1612</v>
      </c>
      <c r="D102" s="9">
        <f>SUM(D98:D101)</f>
        <v>1879</v>
      </c>
      <c r="E102" s="9">
        <f>SUM(E98:E101)</f>
        <v>1614</v>
      </c>
      <c r="F102" s="9">
        <f>SUM(F98:F101)</f>
        <v>5105</v>
      </c>
      <c r="P102" s="34"/>
    </row>
    <row r="104" spans="2:16">
      <c r="D104" s="13"/>
      <c r="P104" s="19"/>
    </row>
    <row r="105" spans="2:16">
      <c r="B105" s="36" t="s">
        <v>87</v>
      </c>
      <c r="C105" s="19"/>
      <c r="D105" s="19"/>
      <c r="E105" s="19"/>
      <c r="F105" s="19"/>
      <c r="G105" s="36" t="s">
        <v>90</v>
      </c>
      <c r="H105" s="36"/>
      <c r="P105" s="19"/>
    </row>
    <row r="106" spans="2:16">
      <c r="C106" s="19"/>
      <c r="D106" s="19"/>
      <c r="E106" s="19"/>
      <c r="F106" s="19"/>
      <c r="G106" s="34" t="s">
        <v>91</v>
      </c>
      <c r="H106" s="34"/>
      <c r="P106" s="19"/>
    </row>
    <row r="107" spans="2:16">
      <c r="B107" s="34" t="s">
        <v>66</v>
      </c>
      <c r="C107" s="19"/>
      <c r="D107" s="19"/>
      <c r="E107" s="19"/>
      <c r="F107" s="19"/>
      <c r="G107" s="34" t="s">
        <v>92</v>
      </c>
      <c r="H107" s="34"/>
    </row>
    <row r="108" spans="2:16">
      <c r="C108" s="19"/>
      <c r="D108" s="19"/>
      <c r="E108" s="19"/>
      <c r="F108" s="19"/>
      <c r="G108" s="34" t="s">
        <v>93</v>
      </c>
      <c r="H108" s="34"/>
    </row>
    <row r="109" spans="2:16">
      <c r="B109" s="34" t="s">
        <v>88</v>
      </c>
      <c r="C109" s="19"/>
      <c r="D109" s="19"/>
      <c r="E109" s="19"/>
      <c r="F109" s="19"/>
      <c r="G109" s="34" t="s">
        <v>94</v>
      </c>
      <c r="H109" s="34"/>
    </row>
    <row r="110" spans="2:16">
      <c r="B110" s="35" t="s">
        <v>89</v>
      </c>
      <c r="C110" s="19"/>
      <c r="D110" s="19"/>
      <c r="E110" s="19"/>
      <c r="F110" s="19"/>
      <c r="G110" s="34" t="s">
        <v>95</v>
      </c>
      <c r="H110" s="34"/>
    </row>
    <row r="111" spans="2:16">
      <c r="G111" s="35" t="s">
        <v>96</v>
      </c>
      <c r="H111" s="35"/>
    </row>
    <row r="112" spans="2:16" ht="15.75" thickBot="1">
      <c r="B112" s="29" t="s">
        <v>60</v>
      </c>
      <c r="C112" s="29"/>
    </row>
    <row r="113" spans="2:14" ht="15.75" thickBot="1">
      <c r="B113" s="29" t="s">
        <v>29</v>
      </c>
      <c r="C113" s="29"/>
    </row>
    <row r="115" spans="2:14">
      <c r="B115" s="21"/>
      <c r="C115" s="25" t="s">
        <v>21</v>
      </c>
      <c r="D115" s="25" t="s">
        <v>22</v>
      </c>
      <c r="E115" s="25" t="s">
        <v>23</v>
      </c>
      <c r="F115" s="21"/>
      <c r="H115" s="19"/>
      <c r="I115" s="19"/>
      <c r="J115" s="19"/>
      <c r="K115" s="19"/>
      <c r="L115" s="19"/>
      <c r="M115" s="19"/>
      <c r="N115" s="19"/>
    </row>
    <row r="116" spans="2:14">
      <c r="B116" s="30" t="s">
        <v>59</v>
      </c>
      <c r="C116" s="25" t="s">
        <v>46</v>
      </c>
      <c r="D116" s="25" t="s">
        <v>47</v>
      </c>
      <c r="E116" s="25" t="s">
        <v>48</v>
      </c>
      <c r="F116" s="25" t="s">
        <v>2</v>
      </c>
      <c r="H116" s="19"/>
      <c r="I116" s="19"/>
      <c r="J116" s="19"/>
      <c r="K116" s="19"/>
      <c r="L116" s="19"/>
      <c r="M116" s="19"/>
      <c r="N116" s="19"/>
    </row>
    <row r="117" spans="2:14">
      <c r="B117" s="17" t="s">
        <v>52</v>
      </c>
      <c r="C117" s="26">
        <v>315</v>
      </c>
      <c r="D117" s="37">
        <v>354</v>
      </c>
      <c r="E117" s="26">
        <v>342</v>
      </c>
      <c r="F117" s="9">
        <f>SUM(C117:E117)</f>
        <v>1011</v>
      </c>
      <c r="H117" s="19"/>
      <c r="I117" s="19"/>
      <c r="J117" s="19"/>
      <c r="K117" s="19"/>
      <c r="L117" s="19"/>
      <c r="M117" s="19"/>
      <c r="N117" s="19"/>
    </row>
    <row r="118" spans="2:14">
      <c r="B118" s="17" t="s">
        <v>56</v>
      </c>
      <c r="C118" s="26">
        <v>16</v>
      </c>
      <c r="D118" s="37">
        <v>43</v>
      </c>
      <c r="E118" s="26">
        <v>38</v>
      </c>
      <c r="F118" s="9">
        <f>SUM(C118:E118)</f>
        <v>97</v>
      </c>
      <c r="H118" s="19"/>
      <c r="I118" s="19"/>
      <c r="J118" s="19"/>
      <c r="K118" s="19"/>
      <c r="L118" s="19"/>
      <c r="M118" s="19"/>
      <c r="N118" s="19"/>
    </row>
    <row r="119" spans="2:14">
      <c r="B119" s="17" t="s">
        <v>57</v>
      </c>
      <c r="C119" s="26">
        <v>31</v>
      </c>
      <c r="D119" s="37">
        <v>34</v>
      </c>
      <c r="E119" s="26">
        <v>25</v>
      </c>
      <c r="F119" s="9">
        <f>SUM(C119:E119)</f>
        <v>90</v>
      </c>
      <c r="H119" s="19"/>
      <c r="I119" s="19"/>
      <c r="J119" s="19"/>
      <c r="K119" s="19"/>
      <c r="L119" s="19"/>
      <c r="M119" s="19"/>
      <c r="N119" s="19"/>
    </row>
    <row r="120" spans="2:14">
      <c r="B120" s="17" t="s">
        <v>58</v>
      </c>
      <c r="C120" s="26">
        <v>5</v>
      </c>
      <c r="D120" s="37">
        <v>10</v>
      </c>
      <c r="E120" s="26">
        <v>9</v>
      </c>
      <c r="F120" s="9">
        <f>SUM(C120:E120)</f>
        <v>24</v>
      </c>
      <c r="H120" s="19"/>
      <c r="I120" s="19"/>
      <c r="J120" s="19"/>
      <c r="K120" s="19"/>
      <c r="L120" s="19"/>
      <c r="M120" s="19"/>
      <c r="N120" s="19"/>
    </row>
    <row r="121" spans="2:14">
      <c r="B121" s="17" t="s">
        <v>2</v>
      </c>
      <c r="C121" s="9">
        <f>SUM(C117:C120)</f>
        <v>367</v>
      </c>
      <c r="D121" s="9">
        <f>SUM(D117:D120)</f>
        <v>441</v>
      </c>
      <c r="E121" s="9">
        <f>SUM(E117:E120)</f>
        <v>414</v>
      </c>
      <c r="F121" s="9">
        <f>SUM(F117:F120)</f>
        <v>1222</v>
      </c>
      <c r="H121" s="19"/>
      <c r="I121" s="19"/>
      <c r="J121" s="19"/>
      <c r="K121" s="19"/>
      <c r="L121" s="19"/>
      <c r="M121" s="19"/>
      <c r="N121" s="19"/>
    </row>
    <row r="122" spans="2:14">
      <c r="H122" s="34"/>
    </row>
    <row r="123" spans="2:14">
      <c r="H123" s="34"/>
    </row>
    <row r="124" spans="2:14">
      <c r="B124" s="34" t="s">
        <v>64</v>
      </c>
      <c r="H124" s="19"/>
    </row>
    <row r="125" spans="2:14">
      <c r="H125" s="19"/>
    </row>
    <row r="126" spans="2:14">
      <c r="B126" s="34" t="s">
        <v>65</v>
      </c>
      <c r="H126" s="19"/>
    </row>
    <row r="127" spans="2:14">
      <c r="B127" s="35" t="s">
        <v>63</v>
      </c>
    </row>
    <row r="131" spans="2:6">
      <c r="B131" s="19"/>
      <c r="C131" s="19"/>
      <c r="D131" s="19"/>
      <c r="E131" s="19"/>
      <c r="F131" s="19"/>
    </row>
    <row r="132" spans="2:6">
      <c r="B132" s="19"/>
      <c r="C132" s="19"/>
      <c r="D132" s="19"/>
      <c r="E132" s="19"/>
      <c r="F132" s="19"/>
    </row>
    <row r="133" spans="2:6">
      <c r="B133" s="19"/>
      <c r="C133" s="19"/>
      <c r="D133" s="19"/>
      <c r="E133" s="19"/>
      <c r="F133" s="19"/>
    </row>
    <row r="134" spans="2:6">
      <c r="B134" s="19"/>
      <c r="C134" s="19"/>
      <c r="D134" s="19"/>
      <c r="E134" s="19"/>
      <c r="F134" s="19"/>
    </row>
    <row r="135" spans="2:6">
      <c r="B135" s="19"/>
      <c r="C135" s="19"/>
      <c r="D135" s="19"/>
      <c r="E135" s="19"/>
      <c r="F135" s="19"/>
    </row>
    <row r="136" spans="2:6">
      <c r="B136" s="19"/>
      <c r="C136" s="19"/>
      <c r="D136" s="19"/>
      <c r="E136" s="19"/>
      <c r="F136" s="19"/>
    </row>
    <row r="137" spans="2:6">
      <c r="B137" s="19"/>
      <c r="C137" s="19"/>
      <c r="D137" s="19"/>
      <c r="E137" s="19"/>
      <c r="F137" s="19"/>
    </row>
    <row r="138" spans="2:6">
      <c r="B138" s="19"/>
      <c r="C138" s="19"/>
      <c r="D138" s="19"/>
      <c r="E138" s="19"/>
      <c r="F138" s="19"/>
    </row>
    <row r="139" spans="2:6">
      <c r="B139" s="19"/>
      <c r="C139" s="19"/>
      <c r="D139" s="19"/>
      <c r="E139" s="19"/>
      <c r="F139" s="19"/>
    </row>
    <row r="140" spans="2:6">
      <c r="B140" s="19"/>
      <c r="C140" s="19"/>
      <c r="D140" s="19"/>
      <c r="E140" s="19"/>
      <c r="F140" s="19"/>
    </row>
    <row r="141" spans="2:6">
      <c r="B141" s="19"/>
      <c r="C141" s="19"/>
      <c r="D141" s="19"/>
      <c r="E141" s="19"/>
      <c r="F141" s="19"/>
    </row>
    <row r="142" spans="2:6">
      <c r="B142" s="19"/>
      <c r="C142" s="19"/>
      <c r="D142" s="19"/>
      <c r="E142" s="19"/>
      <c r="F142" s="19"/>
    </row>
    <row r="143" spans="2:6">
      <c r="B143" s="19"/>
      <c r="C143" s="19"/>
      <c r="D143" s="19"/>
      <c r="E143" s="19"/>
      <c r="F143" s="19"/>
    </row>
    <row r="144" spans="2:6">
      <c r="B144" s="19"/>
      <c r="C144" s="19"/>
      <c r="D144" s="19"/>
      <c r="E144" s="19"/>
      <c r="F144" s="19"/>
    </row>
    <row r="145" spans="2:6">
      <c r="B145" s="19"/>
      <c r="C145" s="19"/>
      <c r="D145" s="19"/>
      <c r="E145" s="19"/>
      <c r="F145" s="19"/>
    </row>
    <row r="146" spans="2:6">
      <c r="B146" s="19"/>
      <c r="C146" s="19"/>
      <c r="D146" s="19"/>
      <c r="E146" s="19"/>
      <c r="F146" s="19"/>
    </row>
    <row r="147" spans="2:6">
      <c r="B147" s="19"/>
      <c r="C147" s="19"/>
      <c r="D147" s="19"/>
      <c r="E147" s="19"/>
      <c r="F147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6:N19"/>
  <sheetViews>
    <sheetView workbookViewId="0">
      <selection activeCell="B7" sqref="B7"/>
    </sheetView>
  </sheetViews>
  <sheetFormatPr defaultRowHeight="15"/>
  <cols>
    <col min="2" max="2" width="9.140625" style="19"/>
    <col min="4" max="4" width="17.42578125" bestFit="1" customWidth="1"/>
    <col min="5" max="6" width="15.5703125" bestFit="1" customWidth="1"/>
    <col min="7" max="7" width="23.28515625" bestFit="1" customWidth="1"/>
    <col min="8" max="8" width="20.28515625" bestFit="1" customWidth="1"/>
    <col min="9" max="9" width="20.7109375" bestFit="1" customWidth="1"/>
    <col min="10" max="10" width="22.42578125" bestFit="1" customWidth="1"/>
    <col min="11" max="11" width="20.7109375" bestFit="1" customWidth="1"/>
    <col min="12" max="12" width="18.7109375" bestFit="1" customWidth="1"/>
    <col min="13" max="13" width="18.42578125" bestFit="1" customWidth="1"/>
    <col min="14" max="14" width="18.7109375" bestFit="1" customWidth="1"/>
  </cols>
  <sheetData>
    <row r="6" spans="3:14">
      <c r="C6" s="19" t="s">
        <v>11</v>
      </c>
      <c r="D6" s="19" t="s">
        <v>12</v>
      </c>
      <c r="E6" s="19" t="s">
        <v>44</v>
      </c>
      <c r="F6" s="19" t="s">
        <v>14</v>
      </c>
      <c r="G6" s="19" t="s">
        <v>45</v>
      </c>
      <c r="L6" s="19"/>
      <c r="M6" s="19"/>
      <c r="N6" s="19"/>
    </row>
    <row r="7" spans="3:14">
      <c r="C7" s="13">
        <v>0.79500000000000004</v>
      </c>
      <c r="D7" s="13">
        <v>8.2000000000000003E-2</v>
      </c>
      <c r="E7" s="20">
        <v>0.115</v>
      </c>
      <c r="F7" s="13">
        <v>3.0000000000000001E-3</v>
      </c>
      <c r="G7" s="13">
        <v>3.0000000000000001E-3</v>
      </c>
    </row>
    <row r="12" spans="3:14">
      <c r="C12" s="19"/>
      <c r="D12" s="19"/>
      <c r="E12" s="19"/>
    </row>
    <row r="13" spans="3:14">
      <c r="C13" s="19"/>
      <c r="D13" s="19"/>
      <c r="E13" s="19"/>
      <c r="G13" s="18" t="s">
        <v>20</v>
      </c>
      <c r="H13" s="21" t="s">
        <v>21</v>
      </c>
      <c r="I13" s="21" t="s">
        <v>22</v>
      </c>
      <c r="J13" s="21" t="s">
        <v>23</v>
      </c>
    </row>
    <row r="14" spans="3:14">
      <c r="C14" s="19"/>
      <c r="D14" s="19"/>
      <c r="E14" s="19"/>
      <c r="G14" s="19" t="s">
        <v>24</v>
      </c>
      <c r="H14" s="20">
        <v>0.28000000000000003</v>
      </c>
      <c r="I14" s="20">
        <v>0.27</v>
      </c>
      <c r="J14" s="20">
        <v>0.24</v>
      </c>
    </row>
    <row r="15" spans="3:14">
      <c r="C15" s="19"/>
      <c r="D15" s="19"/>
      <c r="E15" s="19"/>
      <c r="G15" s="19" t="s">
        <v>25</v>
      </c>
      <c r="H15" s="13">
        <v>1.4999999999999999E-2</v>
      </c>
      <c r="I15" s="20">
        <v>0.03</v>
      </c>
      <c r="J15" s="13">
        <v>0.04</v>
      </c>
    </row>
    <row r="16" spans="3:14">
      <c r="C16" s="19"/>
      <c r="D16" s="19"/>
      <c r="E16" s="19"/>
      <c r="G16" s="19" t="s">
        <v>26</v>
      </c>
      <c r="H16" s="20">
        <v>0.03</v>
      </c>
      <c r="I16" s="20">
        <v>0.05</v>
      </c>
      <c r="J16" s="20">
        <v>0.03</v>
      </c>
    </row>
    <row r="17" spans="3:6">
      <c r="C17" s="19"/>
      <c r="D17" s="19"/>
      <c r="E17" s="19"/>
      <c r="F17" s="13"/>
    </row>
    <row r="18" spans="3:6">
      <c r="C18" s="19"/>
      <c r="D18" s="19"/>
      <c r="E18" s="19"/>
      <c r="F18" s="13"/>
    </row>
    <row r="19" spans="3:6">
      <c r="C19" s="19"/>
      <c r="D19" s="19"/>
      <c r="E19" s="19"/>
      <c r="F1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</dc:creator>
  <cp:lastModifiedBy>Bob K</cp:lastModifiedBy>
  <dcterms:created xsi:type="dcterms:W3CDTF">2019-03-23T19:03:35Z</dcterms:created>
  <dcterms:modified xsi:type="dcterms:W3CDTF">2019-04-23T03:13:26Z</dcterms:modified>
</cp:coreProperties>
</file>