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1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6">
    <numFmt numFmtId="164" formatCode="[Green]&quot;✔&quot;;0;[Red]&quot;❌&quot;"/>
    <numFmt numFmtId="165" formatCode="0.00_ "/>
    <numFmt numFmtId="166" formatCode="_-* #,##0.00_-;\-* #,##0.00_-;_-* &quot;-&quot;??_-;_-@_-"/>
    <numFmt numFmtId="167" formatCode="_-* #,##0_-;\-* #,##0_-;_-* &quot;-&quot;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8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rgb="FF051D33"/>
      <sz val="10.5"/>
      <scheme val="minor"/>
    </font>
    <font>
      <name val="Microsoft Yahei"/>
      <charset val="134"/>
      <color rgb="FF1F2D3D"/>
      <sz val="10.5"/>
    </font>
    <font>
      <name val="Arial"/>
      <charset val="134"/>
      <color theme="1"/>
      <sz val="10.5"/>
    </font>
    <font>
      <name val="宋体"/>
      <charset val="134"/>
      <color theme="1"/>
      <sz val="11"/>
    </font>
    <font>
      <name val="Arial"/>
      <charset val="134"/>
      <color rgb="FF617182"/>
      <sz val="10.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 applyAlignment="1">
      <alignment vertical="center"/>
    </xf>
    <xf numFmtId="0" fontId="11" fillId="15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10" fillId="14" borderId="0" applyAlignment="1">
      <alignment vertical="center"/>
    </xf>
    <xf numFmtId="0" fontId="12" fillId="0" borderId="0" applyAlignment="1">
      <alignment vertical="center"/>
    </xf>
    <xf numFmtId="0" fontId="14" fillId="16" borderId="7" applyAlignment="1">
      <alignment vertical="center"/>
    </xf>
    <xf numFmtId="0" fontId="15" fillId="0" borderId="6" applyAlignment="1">
      <alignment vertical="center"/>
    </xf>
    <xf numFmtId="0" fontId="0" fillId="17" borderId="8" applyAlignment="1">
      <alignment vertical="center"/>
    </xf>
    <xf numFmtId="0" fontId="0" fillId="0" borderId="0" applyAlignment="1">
      <alignment vertical="center"/>
    </xf>
    <xf numFmtId="0" fontId="11" fillId="18" borderId="0" applyAlignment="1">
      <alignment vertical="center"/>
    </xf>
    <xf numFmtId="0" fontId="19" fillId="0" borderId="0" applyAlignment="1">
      <alignment vertical="center"/>
    </xf>
    <xf numFmtId="0" fontId="3" fillId="0" borderId="0" applyAlignment="1">
      <alignment vertical="center"/>
    </xf>
    <xf numFmtId="0" fontId="11" fillId="24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13" fillId="0" borderId="6" applyAlignment="1">
      <alignment vertical="center"/>
    </xf>
    <xf numFmtId="0" fontId="16" fillId="0" borderId="12" applyAlignment="1">
      <alignment vertical="center"/>
    </xf>
    <xf numFmtId="0" fontId="16" fillId="0" borderId="0" applyAlignment="1">
      <alignment vertical="center"/>
    </xf>
    <xf numFmtId="0" fontId="24" fillId="25" borderId="10" applyAlignment="1">
      <alignment vertical="center"/>
    </xf>
    <xf numFmtId="0" fontId="10" fillId="28" borderId="0" applyAlignment="1">
      <alignment vertical="center"/>
    </xf>
    <xf numFmtId="0" fontId="25" fillId="29" borderId="0" applyAlignment="1">
      <alignment vertical="center"/>
    </xf>
    <xf numFmtId="0" fontId="18" fillId="20" borderId="9" applyAlignment="1">
      <alignment vertical="center"/>
    </xf>
    <xf numFmtId="0" fontId="11" fillId="27" borderId="0" applyAlignment="1">
      <alignment vertical="center"/>
    </xf>
    <xf numFmtId="0" fontId="21" fillId="20" borderId="10" applyAlignment="1">
      <alignment vertical="center"/>
    </xf>
    <xf numFmtId="0" fontId="23" fillId="0" borderId="11" applyAlignment="1">
      <alignment vertical="center"/>
    </xf>
    <xf numFmtId="0" fontId="26" fillId="0" borderId="13" applyAlignment="1">
      <alignment vertical="center"/>
    </xf>
    <xf numFmtId="0" fontId="17" fillId="19" borderId="0" applyAlignment="1">
      <alignment vertical="center"/>
    </xf>
    <xf numFmtId="0" fontId="27" fillId="30" borderId="0" applyAlignment="1">
      <alignment vertical="center"/>
    </xf>
    <xf numFmtId="0" fontId="10" fillId="13" borderId="0" applyAlignment="1">
      <alignment vertical="center"/>
    </xf>
    <xf numFmtId="0" fontId="3" fillId="0" borderId="0"/>
    <xf numFmtId="0" fontId="11" fillId="31" borderId="0" applyAlignment="1">
      <alignment vertical="center"/>
    </xf>
    <xf numFmtId="0" fontId="10" fillId="33" borderId="0" applyAlignment="1">
      <alignment vertical="center"/>
    </xf>
    <xf numFmtId="0" fontId="10" fillId="37" borderId="0" applyAlignment="1">
      <alignment vertical="center"/>
    </xf>
    <xf numFmtId="0" fontId="11" fillId="26" borderId="0" applyAlignment="1">
      <alignment vertical="center"/>
    </xf>
    <xf numFmtId="0" fontId="0" fillId="0" borderId="0" applyAlignment="1">
      <alignment vertical="center"/>
    </xf>
    <xf numFmtId="0" fontId="11" fillId="36" borderId="0" applyAlignment="1">
      <alignment vertical="center"/>
    </xf>
    <xf numFmtId="0" fontId="10" fillId="23" borderId="0" applyAlignment="1">
      <alignment vertical="center"/>
    </xf>
    <xf numFmtId="0" fontId="10" fillId="32" borderId="0" applyAlignment="1">
      <alignment vertical="center"/>
    </xf>
    <xf numFmtId="0" fontId="11" fillId="35" borderId="0" applyAlignment="1">
      <alignment vertical="center"/>
    </xf>
    <xf numFmtId="0" fontId="10" fillId="12" borderId="0" applyAlignment="1">
      <alignment vertical="center"/>
    </xf>
    <xf numFmtId="0" fontId="11" fillId="34" borderId="0" applyAlignment="1">
      <alignment vertical="center"/>
    </xf>
    <xf numFmtId="0" fontId="11" fillId="39" borderId="0" applyAlignment="1">
      <alignment vertical="center"/>
    </xf>
    <xf numFmtId="0" fontId="10" fillId="41" borderId="0" applyAlignment="1">
      <alignment vertical="center"/>
    </xf>
    <xf numFmtId="0" fontId="11" fillId="22" borderId="0" applyAlignment="1">
      <alignment vertical="center"/>
    </xf>
    <xf numFmtId="0" fontId="10" fillId="38" borderId="0" applyAlignment="1">
      <alignment vertical="center"/>
    </xf>
    <xf numFmtId="0" fontId="10" fillId="10" borderId="0" applyAlignment="1">
      <alignment vertical="center"/>
    </xf>
    <xf numFmtId="0" fontId="11" fillId="40" borderId="0" applyAlignment="1">
      <alignment vertical="center"/>
    </xf>
    <xf numFmtId="0" fontId="10" fillId="21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3" borderId="5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2" fillId="0" borderId="1" pivotButton="0" quotePrefix="0" xfId="0"/>
    <xf numFmtId="164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2" fillId="0" borderId="1" pivotButton="0" quotePrefix="0" xfId="0"/>
    <xf numFmtId="0" fontId="2" fillId="6" borderId="1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4" borderId="1" applyAlignment="1" pivotButton="0" quotePrefix="0" xfId="0">
      <alignment vertical="center" wrapText="1"/>
    </xf>
    <xf numFmtId="58" fontId="7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2" fillId="2" borderId="1" pivotButton="0" quotePrefix="0" xfId="0"/>
    <xf numFmtId="0" fontId="2" fillId="2" borderId="1" applyAlignment="1" pivotButton="0" quotePrefix="0" xfId="0">
      <alignment horizontal="left" vertical="center"/>
    </xf>
    <xf numFmtId="0" fontId="2" fillId="7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pivotButton="0" quotePrefix="0" xfId="0"/>
    <xf numFmtId="58" fontId="0" fillId="0" borderId="1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right"/>
    </xf>
    <xf numFmtId="0" fontId="0" fillId="8" borderId="2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0" fillId="9" borderId="1" applyAlignment="1" pivotButton="0" quotePrefix="0" xfId="0">
      <alignment vertical="center"/>
    </xf>
    <xf numFmtId="58" fontId="0" fillId="0" borderId="1" applyAlignment="1" pivotButton="0" quotePrefix="0" xfId="0">
      <alignment vertical="center"/>
    </xf>
    <xf numFmtId="0" fontId="0" fillId="5" borderId="2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10" borderId="2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center"/>
    </xf>
    <xf numFmtId="0" fontId="0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39">
      <alignment vertical="center"/>
    </xf>
    <xf numFmtId="0" fontId="0" fillId="11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1" applyAlignment="1" pivotButton="0" quotePrefix="1" xfId="0">
      <alignment horizontal="left"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7"/>
  <sheetViews>
    <sheetView tabSelected="1" zoomScale="70" zoomScaleNormal="70" workbookViewId="0">
      <selection activeCell="I19" sqref="I19"/>
    </sheetView>
  </sheetViews>
  <sheetFormatPr baseColWidth="8" defaultColWidth="9" defaultRowHeight="18.85" customHeight="1"/>
  <cols>
    <col width="14.5333333333333" customWidth="1" style="38" min="1" max="1"/>
    <col width="20.2" customWidth="1" style="38" min="2" max="2"/>
    <col width="20.2666666666667" customWidth="1" style="38" min="3" max="3"/>
    <col width="14.8761904761905" customWidth="1" style="38" min="4" max="4"/>
    <col width="14.2" customWidth="1" style="38" min="5" max="5"/>
    <col width="17.3333333333333" customWidth="1" style="38" min="6" max="6"/>
    <col width="21.7333333333333" customWidth="1" style="38" min="7" max="7"/>
    <col width="21.8" customWidth="1" style="38" min="8" max="8"/>
    <col width="17.1333333333333" customWidth="1" style="38" min="9" max="9"/>
    <col width="13.752380952381" customWidth="1" style="38" min="10" max="10"/>
    <col width="17.6380952380952" customWidth="1" style="38" min="11" max="11"/>
    <col width="11.9333333333333" customWidth="1" style="38" min="12" max="12"/>
    <col width="9.52380952380952" customWidth="1" style="38" min="14" max="14"/>
    <col width="9.504761904761899" customWidth="1" style="38" min="20" max="20"/>
  </cols>
  <sheetData>
    <row r="1" s="38">
      <c r="A1" s="59" t="inlineStr">
        <is>
          <t>商品销售</t>
        </is>
      </c>
      <c r="B1" s="3" t="n"/>
      <c r="E1" s="72" t="inlineStr">
        <is>
          <t>核对小费</t>
        </is>
      </c>
      <c r="F1" s="73" t="n"/>
      <c r="G1" s="73" t="n"/>
      <c r="H1" s="74" t="n"/>
      <c r="L1" s="75" t="inlineStr">
        <is>
          <t>moneris</t>
        </is>
      </c>
      <c r="M1" s="74" t="n"/>
      <c r="N1" s="76" t="inlineStr">
        <is>
          <t>payfactor</t>
        </is>
      </c>
      <c r="O1" s="74" t="n"/>
      <c r="R1" s="59" t="n"/>
      <c r="S1" s="65" t="n">
        <v>100</v>
      </c>
      <c r="T1" s="67">
        <f>R1*S1</f>
        <v/>
      </c>
    </row>
    <row r="2" s="38">
      <c r="A2" s="59" t="inlineStr">
        <is>
          <t>堂食收入</t>
        </is>
      </c>
      <c r="B2" s="8" t="n"/>
      <c r="C2" s="9" t="n"/>
      <c r="E2" s="10" t="n"/>
      <c r="F2" s="10" t="inlineStr">
        <is>
          <t>核对金额</t>
        </is>
      </c>
      <c r="G2" s="10" t="inlineStr">
        <is>
          <t>金额是否对得上</t>
        </is>
      </c>
      <c r="H2" s="10" t="inlineStr">
        <is>
          <t>备注</t>
        </is>
      </c>
      <c r="L2" s="14" t="inlineStr">
        <is>
          <t>菜品金额</t>
        </is>
      </c>
      <c r="M2" s="14" t="inlineStr">
        <is>
          <t>小费</t>
        </is>
      </c>
      <c r="N2" s="53" t="inlineStr">
        <is>
          <t>菜品金额</t>
        </is>
      </c>
      <c r="O2" s="53" t="inlineStr">
        <is>
          <t>小费</t>
        </is>
      </c>
      <c r="R2" s="59" t="n"/>
      <c r="S2" s="65" t="n">
        <v>50</v>
      </c>
      <c r="T2" s="67">
        <f>R2*S2</f>
        <v/>
      </c>
    </row>
    <row r="3" s="38">
      <c r="A3" s="59" t="inlineStr">
        <is>
          <t>外送收入</t>
        </is>
      </c>
      <c r="B3" s="8" t="n"/>
      <c r="C3" s="11" t="n"/>
      <c r="E3" s="10" t="inlineStr">
        <is>
          <t>刷卡</t>
        </is>
      </c>
      <c r="F3" s="20" t="n"/>
      <c r="G3" s="77">
        <f>IF(OR($F$3-($D$8+$D$10)&gt;10,$F$3-($D$8+$D$10)&lt;-10),0,1)</f>
        <v/>
      </c>
      <c r="H3" s="14" t="inlineStr">
        <is>
          <t>差额10以内为尾差</t>
        </is>
      </c>
      <c r="L3" s="59" t="n"/>
      <c r="M3" s="59" t="n"/>
      <c r="N3" s="59" t="n"/>
      <c r="O3" s="59" t="n"/>
      <c r="R3" s="59" t="n"/>
      <c r="S3" s="65" t="n">
        <v>20</v>
      </c>
      <c r="T3" s="67">
        <f>R3*S3</f>
        <v/>
      </c>
    </row>
    <row r="4" s="38">
      <c r="A4" s="10" t="inlineStr">
        <is>
          <t>收入合计</t>
        </is>
      </c>
      <c r="B4" s="10">
        <f>B2+B3+B1</f>
        <v/>
      </c>
      <c r="C4" s="78">
        <f>IF(B4=G22,1,0)</f>
        <v/>
      </c>
      <c r="E4" s="10" t="inlineStr">
        <is>
          <t>微信支付宝</t>
        </is>
      </c>
      <c r="F4" s="59" t="n"/>
      <c r="G4" s="77">
        <f>IF(OR($F$4-($D$9)&gt;10,$F$4-($D$9)&lt;-10),0,1)</f>
        <v/>
      </c>
      <c r="H4" s="14" t="inlineStr">
        <is>
          <t>差额10以内为尾差</t>
        </is>
      </c>
      <c r="L4" s="59" t="n"/>
      <c r="M4" s="59" t="n"/>
      <c r="N4" s="59" t="n"/>
      <c r="O4" s="59" t="n"/>
      <c r="R4" s="59" t="n"/>
      <c r="S4" s="65" t="n">
        <v>10</v>
      </c>
      <c r="T4" s="67">
        <f>R4*S4</f>
        <v/>
      </c>
    </row>
    <row r="5" customFormat="1" s="65">
      <c r="I5" s="65" t="n"/>
      <c r="J5" s="65" t="n"/>
      <c r="L5" s="59" t="n"/>
      <c r="M5" s="59" t="n"/>
      <c r="N5" s="59" t="n"/>
      <c r="O5" s="59" t="n"/>
      <c r="R5" s="59" t="n"/>
      <c r="S5" s="65" t="n">
        <v>5</v>
      </c>
      <c r="T5" s="67">
        <f>R5*S5</f>
        <v/>
      </c>
    </row>
    <row r="6" s="38">
      <c r="A6" s="17" t="inlineStr">
        <is>
          <t>客户代码</t>
        </is>
      </c>
      <c r="B6" s="17" t="inlineStr">
        <is>
          <t>客户名称</t>
        </is>
      </c>
      <c r="C6" s="17" t="inlineStr">
        <is>
          <t>营业款-小票金额</t>
        </is>
      </c>
      <c r="D6" s="17" t="inlineStr">
        <is>
          <t>小费</t>
        </is>
      </c>
      <c r="E6" s="17" t="inlineStr">
        <is>
          <t>饭团手续费</t>
        </is>
      </c>
      <c r="F6" s="17" t="inlineStr">
        <is>
          <t>点评</t>
        </is>
      </c>
      <c r="G6" s="17" t="inlineStr">
        <is>
          <t>红火台金额</t>
        </is>
      </c>
      <c r="H6" s="17" t="inlineStr">
        <is>
          <t>复核</t>
        </is>
      </c>
      <c r="I6" s="65" t="n"/>
      <c r="J6" s="65" t="n"/>
      <c r="L6" s="59" t="n"/>
      <c r="M6" s="59" t="n"/>
      <c r="N6" s="59" t="n"/>
      <c r="O6" s="59" t="n"/>
    </row>
    <row r="7" s="38">
      <c r="A7" s="18" t="inlineStr">
        <is>
          <t>301737</t>
        </is>
      </c>
      <c r="B7" s="18" t="inlineStr">
        <is>
          <t>现金</t>
        </is>
      </c>
      <c r="C7" s="19" t="n"/>
      <c r="D7" s="20" t="n"/>
      <c r="E7" s="20" t="n"/>
      <c r="F7" s="20" t="n"/>
      <c r="G7" s="19" t="n"/>
      <c r="H7" s="21">
        <f>C7-G7</f>
        <v/>
      </c>
      <c r="I7" s="65" t="n"/>
      <c r="J7" s="65" t="n"/>
      <c r="L7" s="59" t="n"/>
      <c r="M7" s="59" t="n"/>
      <c r="N7" s="79" t="n"/>
      <c r="O7" s="59" t="n"/>
      <c r="S7" s="68" t="inlineStr">
        <is>
          <t>total:</t>
        </is>
      </c>
      <c r="T7" s="68">
        <f>SUM(T1:T6)</f>
        <v/>
      </c>
    </row>
    <row r="8" s="38">
      <c r="A8" s="18" t="inlineStr">
        <is>
          <t>304102</t>
        </is>
      </c>
      <c r="B8" s="18" t="inlineStr">
        <is>
          <t>刷卡</t>
        </is>
      </c>
      <c r="C8" s="20" t="n"/>
      <c r="D8" s="20" t="n"/>
      <c r="E8" s="20" t="n"/>
      <c r="F8" s="20" t="n"/>
      <c r="G8" s="22" t="n"/>
      <c r="H8" s="21">
        <f>C8-G8</f>
        <v/>
      </c>
      <c r="I8" s="65" t="n"/>
      <c r="J8" s="65" t="n"/>
      <c r="K8" s="65" t="n"/>
      <c r="L8" s="59" t="n"/>
      <c r="M8" s="59" t="n"/>
      <c r="N8" s="79" t="n"/>
      <c r="O8" s="59" t="n"/>
    </row>
    <row r="9" s="38">
      <c r="A9" s="18" t="inlineStr">
        <is>
          <t>304111</t>
        </is>
      </c>
      <c r="B9" s="18" t="inlineStr">
        <is>
          <t>微信支付宝</t>
        </is>
      </c>
      <c r="C9" s="65" t="n"/>
      <c r="D9" s="59" t="n"/>
      <c r="E9" s="59" t="n"/>
      <c r="F9" s="20" t="n"/>
      <c r="G9" s="59" t="n"/>
      <c r="H9" s="21">
        <f>C9-G9</f>
        <v/>
      </c>
      <c r="I9" s="65" t="n"/>
      <c r="J9" s="65" t="n"/>
      <c r="K9" s="65" t="n"/>
      <c r="L9" s="59" t="n"/>
      <c r="M9" s="59" t="n"/>
      <c r="N9" s="59" t="n"/>
      <c r="O9" s="59" t="n"/>
    </row>
    <row r="10" s="38">
      <c r="A10" s="18" t="inlineStr">
        <is>
          <t>304240</t>
        </is>
      </c>
      <c r="B10" s="18" t="inlineStr">
        <is>
          <t>饭团</t>
        </is>
      </c>
      <c r="C10" s="59" t="n"/>
      <c r="D10" s="20" t="n"/>
      <c r="E10" s="20" t="n"/>
      <c r="F10" s="20" t="n"/>
      <c r="G10" s="80" t="n"/>
      <c r="H10" s="21">
        <f>C10-G10+D10+F10+E10</f>
        <v/>
      </c>
      <c r="I10" s="65" t="n"/>
      <c r="J10" s="65" t="n"/>
      <c r="K10" s="65" t="n"/>
      <c r="L10" s="59" t="n"/>
      <c r="M10" s="59" t="n"/>
      <c r="N10" s="59" t="n"/>
      <c r="O10" s="59" t="n"/>
    </row>
    <row r="11" s="38">
      <c r="A11" s="18" t="inlineStr">
        <is>
          <t>304432</t>
        </is>
      </c>
      <c r="B11" s="18" t="inlineStr">
        <is>
          <t>礼品卡</t>
        </is>
      </c>
      <c r="C11" s="26" t="n"/>
      <c r="D11" s="20" t="n"/>
      <c r="E11" s="20" t="n"/>
      <c r="F11" s="20" t="n"/>
      <c r="G11" s="19" t="n"/>
      <c r="H11" s="21">
        <f>C11-G11</f>
        <v/>
      </c>
      <c r="I11" s="65" t="n"/>
      <c r="J11" s="65" t="n"/>
      <c r="L11" s="61">
        <f>SUM(L1:L10)</f>
        <v/>
      </c>
      <c r="M11" s="61">
        <f>SUM(M1:M10)</f>
        <v/>
      </c>
      <c r="N11" s="63">
        <f>SUM(N1:N10)</f>
        <v/>
      </c>
      <c r="O11" s="63">
        <f>SUM(O1:O10)</f>
        <v/>
      </c>
    </row>
    <row r="12" s="38">
      <c r="A12" s="18" t="inlineStr">
        <is>
          <t>305476</t>
        </is>
      </c>
      <c r="B12" s="18" t="inlineStr">
        <is>
          <t>DoorDash</t>
        </is>
      </c>
      <c r="C12" s="20" t="n"/>
      <c r="D12" s="20" t="n"/>
      <c r="E12" s="20" t="n"/>
      <c r="F12" s="20" t="n"/>
      <c r="G12" s="27" t="n"/>
      <c r="H12" s="21">
        <f>C12-G12</f>
        <v/>
      </c>
      <c r="I12" s="65" t="n"/>
      <c r="J12" s="65" t="n"/>
    </row>
    <row r="13" s="38">
      <c r="A13" s="18" t="inlineStr">
        <is>
          <t>305477</t>
        </is>
      </c>
      <c r="B13" s="18" t="inlineStr">
        <is>
          <t>SKIP</t>
        </is>
      </c>
      <c r="C13" s="20" t="n"/>
      <c r="D13" s="20" t="n"/>
      <c r="E13" s="20" t="n"/>
      <c r="F13" s="20" t="n"/>
      <c r="G13" s="27" t="n"/>
      <c r="H13" s="21">
        <f>C13-G13</f>
        <v/>
      </c>
      <c r="I13" s="65" t="n"/>
      <c r="J13" s="65" t="n"/>
      <c r="N13" s="64" t="n"/>
    </row>
    <row r="14" s="38">
      <c r="A14" s="18" t="inlineStr">
        <is>
          <t>305478</t>
        </is>
      </c>
      <c r="B14" s="18" t="inlineStr">
        <is>
          <t>Ubereat</t>
        </is>
      </c>
      <c r="C14" s="59" t="n"/>
      <c r="D14" s="20" t="n"/>
      <c r="E14" s="20" t="n"/>
      <c r="F14" s="20" t="n"/>
      <c r="G14" s="22" t="n"/>
      <c r="H14" s="21">
        <f>C14-G14</f>
        <v/>
      </c>
      <c r="I14" s="65" t="n"/>
      <c r="K14" s="65" t="n"/>
    </row>
    <row r="15" s="38">
      <c r="A15" s="18" t="inlineStr">
        <is>
          <t>305479</t>
        </is>
      </c>
      <c r="B15" s="18" t="inlineStr">
        <is>
          <t>Chowbus</t>
        </is>
      </c>
      <c r="C15" s="20" t="n"/>
      <c r="D15" s="20" t="n"/>
      <c r="E15" s="20" t="n"/>
      <c r="F15" s="20" t="n"/>
      <c r="G15" s="20" t="n"/>
      <c r="H15" s="21">
        <f>C15-G15</f>
        <v/>
      </c>
      <c r="I15" s="65" t="n"/>
      <c r="J15" s="65" t="n"/>
      <c r="K15" s="65" t="n"/>
    </row>
    <row r="16" s="38">
      <c r="A16" s="18" t="inlineStr">
        <is>
          <t>305510</t>
        </is>
      </c>
      <c r="B16" s="18" t="inlineStr">
        <is>
          <t>snappy</t>
        </is>
      </c>
      <c r="C16" s="59" t="n"/>
      <c r="D16" s="28" t="n"/>
      <c r="E16" s="29" t="n"/>
      <c r="F16" s="20" t="n"/>
      <c r="G16" s="59" t="n"/>
      <c r="H16" s="21">
        <f>C16-G16-D16</f>
        <v/>
      </c>
      <c r="I16" s="65" t="n"/>
      <c r="J16" s="65" t="n"/>
      <c r="K16" s="65" t="n"/>
    </row>
    <row r="17" s="38">
      <c r="A17" s="18" t="n"/>
      <c r="B17" s="18" t="inlineStr">
        <is>
          <t>panda</t>
        </is>
      </c>
      <c r="C17" s="59" t="n"/>
      <c r="D17" s="30" t="n"/>
      <c r="E17" s="30" t="n"/>
      <c r="F17" s="20" t="n"/>
      <c r="G17" s="19" t="n"/>
      <c r="H17" s="21">
        <f>C17-G17</f>
        <v/>
      </c>
      <c r="I17" s="66" t="n"/>
      <c r="J17" s="65" t="n"/>
      <c r="K17" s="65" t="n"/>
    </row>
    <row r="18" s="38">
      <c r="A18" s="69" t="inlineStr">
        <is>
          <t>305606</t>
        </is>
      </c>
      <c r="B18" s="18" t="inlineStr">
        <is>
          <t>tapin</t>
        </is>
      </c>
      <c r="C18" s="20" t="n"/>
      <c r="D18" s="20" t="n"/>
      <c r="E18" s="20" t="n"/>
      <c r="F18" s="20" t="n"/>
      <c r="G18" s="19" t="n"/>
      <c r="H18" s="21">
        <f>C18-G18</f>
        <v/>
      </c>
      <c r="I18" s="65" t="n"/>
      <c r="J18" s="65" t="n"/>
    </row>
    <row r="19" s="38">
      <c r="A19" s="18" t="inlineStr">
        <is>
          <t>305512</t>
        </is>
      </c>
      <c r="B19" s="18" t="inlineStr">
        <is>
          <t>VANPEOPLE</t>
        </is>
      </c>
      <c r="C19" s="31" t="n"/>
      <c r="D19" s="20" t="n"/>
      <c r="E19" s="20" t="n"/>
      <c r="F19" s="20" t="n"/>
      <c r="G19" s="81" t="n"/>
      <c r="H19" s="21">
        <f>C19-G19</f>
        <v/>
      </c>
      <c r="I19" s="65" t="n"/>
      <c r="J19" s="65" t="n"/>
    </row>
    <row r="20" s="38">
      <c r="A20" s="18" t="inlineStr">
        <is>
          <t>305830</t>
        </is>
      </c>
      <c r="B20" s="18" t="inlineStr">
        <is>
          <t>Easi</t>
        </is>
      </c>
      <c r="C20" s="20" t="n"/>
      <c r="D20" s="20" t="n"/>
      <c r="E20" s="20" t="n"/>
      <c r="F20" s="20" t="n"/>
      <c r="G20" s="20" t="n"/>
      <c r="H20" s="21">
        <f>C20-G20</f>
        <v/>
      </c>
      <c r="I20" s="65" t="n"/>
      <c r="J20" s="65" t="n"/>
    </row>
    <row r="21" s="38">
      <c r="A21" s="69" t="inlineStr">
        <is>
          <t>305606</t>
        </is>
      </c>
      <c r="B21" s="18" t="inlineStr">
        <is>
          <t>VANPEOPLE</t>
        </is>
      </c>
      <c r="C21" s="20" t="n"/>
      <c r="D21" s="20" t="n"/>
      <c r="E21" s="20" t="n"/>
      <c r="F21" s="20" t="n"/>
      <c r="G21" s="20" t="n"/>
      <c r="H21" s="21">
        <f>C21-G21</f>
        <v/>
      </c>
      <c r="I21" s="65" t="n"/>
      <c r="J21" s="65" t="n"/>
    </row>
    <row r="22" s="38">
      <c r="A22" s="33" t="n"/>
      <c r="B22" s="34" t="inlineStr">
        <is>
          <t>入账金额合计</t>
        </is>
      </c>
      <c r="C22" s="33">
        <f>SUM(C7:C21)</f>
        <v/>
      </c>
      <c r="D22" s="33">
        <f>SUM(D7:D21)</f>
        <v/>
      </c>
      <c r="E22" s="33">
        <f>SUM(E7:E21)</f>
        <v/>
      </c>
      <c r="F22" s="33">
        <f>SUM(F7:F21)</f>
        <v/>
      </c>
      <c r="G22" s="35">
        <f>SUM(G7:G21)</f>
        <v/>
      </c>
      <c r="H22" s="35">
        <f>C22-G22+F22+E22</f>
        <v/>
      </c>
      <c r="I22" s="65" t="n"/>
      <c r="J22" s="65" t="n"/>
    </row>
    <row r="23" s="38">
      <c r="A23" s="36" t="n"/>
      <c r="B23" s="36" t="n"/>
      <c r="C23" s="36" t="n"/>
      <c r="D23" s="65" t="n"/>
      <c r="F23" s="36" t="n"/>
      <c r="G23" s="36" t="n"/>
      <c r="H23" s="36" t="n"/>
    </row>
    <row r="24" s="38">
      <c r="E24" s="65" t="n"/>
    </row>
    <row r="25" s="38">
      <c r="A25" s="17" t="inlineStr">
        <is>
          <t>Gift Card 充值明细</t>
        </is>
      </c>
      <c r="B25" s="73" t="n"/>
      <c r="C25" s="73" t="n"/>
      <c r="D25" s="74" t="n"/>
      <c r="E25" s="36" t="n"/>
    </row>
    <row r="26" s="38">
      <c r="A26" s="17" t="inlineStr">
        <is>
          <t>日期</t>
        </is>
      </c>
      <c r="B26" s="17" t="inlineStr">
        <is>
          <t>卡號</t>
        </is>
      </c>
      <c r="C26" s="17" t="inlineStr">
        <is>
          <t>充值方式</t>
        </is>
      </c>
      <c r="D26" s="17" t="inlineStr">
        <is>
          <t>充值金額</t>
        </is>
      </c>
      <c r="F26" s="17" t="inlineStr">
        <is>
          <t>每日应存现金</t>
        </is>
      </c>
      <c r="G26" s="39">
        <f>C7+D7+C44</f>
        <v/>
      </c>
      <c r="H26" s="78">
        <f>IF(T7=G26,1,0)</f>
        <v/>
      </c>
    </row>
    <row r="27" s="38">
      <c r="A27" s="40" t="n"/>
      <c r="B27" s="41" t="n"/>
      <c r="C27" s="41" t="n"/>
      <c r="D27" s="41" t="n"/>
      <c r="F27" s="39" t="inlineStr">
        <is>
          <t>&gt;0, 应存；&lt;0, 累计&gt;0时存入银行</t>
        </is>
      </c>
      <c r="G27" s="39" t="n"/>
      <c r="H27" s="17" t="n"/>
    </row>
    <row r="28" s="38">
      <c r="A28" s="40" t="n"/>
      <c r="B28" s="41" t="n"/>
      <c r="C28" s="41" t="n"/>
      <c r="D28" s="41" t="n"/>
    </row>
    <row r="29" s="38">
      <c r="A29" s="40" t="n"/>
      <c r="B29" s="41" t="n"/>
      <c r="C29" s="41" t="n"/>
      <c r="D29" s="41" t="n"/>
    </row>
    <row r="30" s="38">
      <c r="A30" s="40" t="n"/>
      <c r="B30" s="41" t="n"/>
      <c r="C30" s="41" t="n"/>
      <c r="D30" s="41" t="n"/>
    </row>
    <row r="31" s="38">
      <c r="A31" s="40" t="n"/>
      <c r="B31" s="41" t="n"/>
      <c r="C31" s="41" t="n"/>
      <c r="D31" s="41" t="n"/>
    </row>
    <row r="32" s="38">
      <c r="A32" s="40" t="n"/>
      <c r="B32" s="41" t="n"/>
      <c r="C32" s="41" t="n"/>
      <c r="D32" s="41" t="n"/>
    </row>
    <row r="33" s="38">
      <c r="A33" s="40" t="n"/>
      <c r="B33" s="42" t="n"/>
      <c r="C33" s="41" t="n"/>
      <c r="D33" s="41" t="n"/>
    </row>
    <row r="34" s="38">
      <c r="A34" s="40" t="n"/>
      <c r="B34" s="41" t="n"/>
      <c r="C34" s="41" t="n"/>
      <c r="D34" s="41" t="n"/>
      <c r="F34" s="22" t="n"/>
      <c r="G34" s="22" t="n"/>
      <c r="H34" s="22" t="n"/>
    </row>
    <row r="35" s="38">
      <c r="A35" s="40" t="n"/>
      <c r="B35" s="41" t="n"/>
      <c r="C35" s="41" t="n"/>
      <c r="D35" s="19" t="n"/>
      <c r="E35" s="22" t="n"/>
      <c r="F35" s="22" t="n"/>
      <c r="G35" s="22" t="n"/>
      <c r="H35" s="22" t="n"/>
    </row>
    <row r="36" s="38">
      <c r="A36" s="40" t="n"/>
      <c r="B36" s="41" t="n"/>
      <c r="C36" s="41" t="n"/>
      <c r="D36" s="19" t="n"/>
      <c r="E36" s="22" t="n"/>
      <c r="F36" s="22" t="n"/>
      <c r="G36" s="22" t="n"/>
      <c r="H36" s="22" t="n"/>
    </row>
    <row r="37" s="38">
      <c r="A37" s="40" t="n"/>
      <c r="B37" s="41" t="n"/>
      <c r="C37" s="41" t="n"/>
      <c r="D37" s="19" t="n"/>
      <c r="E37" s="22" t="n"/>
      <c r="F37" s="22" t="n"/>
      <c r="G37" s="22" t="n"/>
      <c r="H37" s="22" t="n"/>
    </row>
    <row r="38" s="38">
      <c r="A38" s="40" t="n"/>
      <c r="B38" s="41" t="n"/>
      <c r="C38" s="41" t="n"/>
      <c r="D38" s="19" t="n"/>
      <c r="E38" s="22" t="n"/>
      <c r="F38" s="22" t="n"/>
      <c r="G38" s="22" t="n"/>
      <c r="H38" s="22" t="n"/>
    </row>
    <row r="39" s="38">
      <c r="A39" s="40" t="n"/>
      <c r="B39" s="41" t="n"/>
      <c r="C39" s="41" t="n"/>
      <c r="D39" s="19" t="n"/>
      <c r="E39" s="22" t="n"/>
      <c r="F39" s="22" t="n"/>
      <c r="G39" s="22" t="n"/>
      <c r="H39" s="22" t="n"/>
    </row>
    <row r="40" s="38">
      <c r="A40" s="40" t="n"/>
      <c r="B40" s="41" t="n"/>
      <c r="C40" s="41" t="n"/>
      <c r="D40" s="19" t="n"/>
      <c r="E40" s="22" t="n"/>
      <c r="F40" s="22" t="n"/>
      <c r="G40" s="22" t="n"/>
      <c r="H40" s="22" t="n"/>
    </row>
    <row r="41" s="38">
      <c r="A41" s="40" t="n"/>
      <c r="B41" s="41" t="n"/>
      <c r="C41" s="41" t="n"/>
      <c r="D41" s="19" t="n"/>
      <c r="E41" s="22" t="n"/>
      <c r="F41" s="22" t="n"/>
      <c r="G41" s="22" t="n"/>
      <c r="H41" s="22" t="n"/>
    </row>
    <row r="42" s="38">
      <c r="A42" s="40" t="n"/>
      <c r="B42" s="41" t="n"/>
      <c r="C42" s="41" t="n"/>
      <c r="D42" s="19" t="n"/>
      <c r="E42" s="22" t="n"/>
      <c r="F42" s="22" t="n"/>
      <c r="G42" s="22" t="n"/>
      <c r="H42" s="22" t="n"/>
    </row>
    <row r="43" s="38">
      <c r="A43" s="40" t="n"/>
      <c r="B43" s="41" t="n"/>
      <c r="C43" s="41" t="n"/>
      <c r="D43" s="19" t="n"/>
      <c r="E43" s="22" t="n"/>
      <c r="F43" s="22" t="n"/>
      <c r="G43" s="22" t="n"/>
      <c r="H43" s="22" t="n"/>
    </row>
    <row r="44" s="38">
      <c r="A44" s="43" t="inlineStr">
        <is>
          <t>合计</t>
        </is>
      </c>
      <c r="B44" s="39">
        <f>SUM(B27:B43)</f>
        <v/>
      </c>
      <c r="C44" s="39">
        <f>SUM(C27:C43)</f>
        <v/>
      </c>
      <c r="D44" s="19" t="n"/>
      <c r="E44" s="22" t="n"/>
      <c r="F44" s="22" t="n"/>
      <c r="G44" s="22" t="n"/>
      <c r="H44" s="22" t="n"/>
    </row>
    <row r="45" s="38">
      <c r="D45" s="65" t="n"/>
      <c r="E45" s="65" t="n"/>
      <c r="F45" s="65" t="n"/>
      <c r="G45" s="65" t="n"/>
    </row>
    <row r="46" s="38">
      <c r="A46" s="82" t="inlineStr">
        <is>
          <t>禮品卡消費</t>
        </is>
      </c>
      <c r="B46" s="73" t="n"/>
      <c r="C46" s="73" t="n"/>
      <c r="D46" s="74" t="n"/>
    </row>
    <row r="47" s="38">
      <c r="A47" s="47" t="inlineStr">
        <is>
          <t>日期</t>
        </is>
      </c>
      <c r="B47" s="47" t="inlineStr">
        <is>
          <t>卡號</t>
        </is>
      </c>
      <c r="C47" s="47" t="inlineStr">
        <is>
          <t>消費金額</t>
        </is>
      </c>
      <c r="D47" s="47" t="inlineStr">
        <is>
          <t>小费</t>
        </is>
      </c>
    </row>
    <row r="48" s="38">
      <c r="A48" s="48" t="n">
        <v>44653</v>
      </c>
      <c r="B48" s="70" t="inlineStr">
        <is>
          <t>6038360183440034579</t>
        </is>
      </c>
      <c r="C48" s="59" t="n">
        <v>100</v>
      </c>
      <c r="D48" s="59" t="n">
        <v>46.28</v>
      </c>
    </row>
    <row r="49" s="38">
      <c r="A49" s="48" t="n">
        <v>44654</v>
      </c>
      <c r="B49" s="71" t="inlineStr">
        <is>
          <t>6038360183440025924</t>
        </is>
      </c>
      <c r="C49" s="59" t="n">
        <v>50</v>
      </c>
      <c r="D49" s="59" t="n">
        <v>0</v>
      </c>
    </row>
    <row r="50" s="38">
      <c r="A50" s="48" t="n">
        <v>44655</v>
      </c>
      <c r="B50" s="70" t="inlineStr">
        <is>
          <t>6038360183440018085</t>
        </is>
      </c>
      <c r="C50" s="59" t="n">
        <v>100</v>
      </c>
      <c r="D50" s="59" t="n">
        <v>16.28</v>
      </c>
    </row>
    <row r="51" s="38">
      <c r="A51" s="59" t="n"/>
      <c r="B51" s="59" t="n"/>
      <c r="C51" s="59" t="n"/>
      <c r="D51" s="59" t="n"/>
    </row>
    <row r="52" s="38">
      <c r="A52" s="59" t="n"/>
      <c r="B52" s="59" t="n"/>
      <c r="C52" s="59" t="n"/>
      <c r="D52" s="59" t="n"/>
    </row>
    <row r="53" s="38">
      <c r="A53" s="59" t="n"/>
      <c r="B53" s="59" t="n"/>
      <c r="C53" s="59" t="n"/>
      <c r="D53" s="59" t="n"/>
    </row>
    <row r="54" s="38">
      <c r="A54" s="59" t="n"/>
      <c r="B54" s="59" t="n"/>
      <c r="C54" s="59" t="n"/>
      <c r="D54" s="59" t="n"/>
    </row>
    <row r="55" s="38">
      <c r="A55" s="59" t="n"/>
      <c r="B55" s="59" t="n"/>
      <c r="C55" s="59" t="n"/>
      <c r="D55" s="59" t="n"/>
    </row>
    <row r="56" s="38">
      <c r="A56" s="59" t="n"/>
      <c r="B56" s="59" t="n"/>
      <c r="C56" s="59" t="n"/>
      <c r="D56" s="59" t="n"/>
    </row>
    <row r="57" s="38">
      <c r="A57" s="59" t="n"/>
      <c r="B57" s="59" t="n"/>
      <c r="C57" s="59" t="n"/>
      <c r="D57" s="59" t="n"/>
    </row>
    <row r="58" s="38">
      <c r="A58" s="59" t="n"/>
      <c r="B58" s="59" t="n"/>
      <c r="C58" s="59" t="n"/>
      <c r="D58" s="59" t="n"/>
    </row>
    <row r="59" s="38">
      <c r="A59" s="59" t="n"/>
      <c r="B59" s="59" t="n"/>
      <c r="C59" s="59" t="n"/>
      <c r="D59" s="59" t="n"/>
    </row>
    <row r="60" s="38">
      <c r="A60" s="59" t="n"/>
      <c r="B60" s="59" t="n"/>
      <c r="C60" s="59" t="n"/>
      <c r="D60" s="59" t="n"/>
    </row>
    <row r="61" s="38">
      <c r="A61" s="59" t="n"/>
      <c r="B61" s="59" t="n"/>
      <c r="C61" s="59" t="n"/>
      <c r="D61" s="59" t="n"/>
    </row>
    <row r="62" s="38">
      <c r="A62" s="59" t="n"/>
      <c r="B62" s="59" t="n"/>
      <c r="C62" s="59" t="n"/>
      <c r="D62" s="59" t="n"/>
    </row>
    <row r="63" s="38">
      <c r="A63" s="59" t="n"/>
      <c r="B63" s="59" t="n"/>
      <c r="C63" s="59" t="n"/>
      <c r="D63" s="59" t="n"/>
    </row>
    <row r="64" s="38">
      <c r="A64" s="59" t="n"/>
      <c r="B64" s="59" t="n"/>
      <c r="C64" s="59" t="n"/>
      <c r="D64" s="59" t="n"/>
    </row>
    <row r="65" s="38">
      <c r="A65" s="59" t="n"/>
      <c r="B65" s="59" t="n"/>
      <c r="C65" s="59" t="n"/>
      <c r="D65" s="59" t="n"/>
    </row>
    <row r="66" s="38">
      <c r="A66" s="59" t="n"/>
      <c r="B66" s="59" t="n"/>
      <c r="C66" s="59" t="n"/>
      <c r="D66" s="59" t="n"/>
    </row>
    <row r="67" s="38">
      <c r="A67" s="59" t="n"/>
      <c r="B67" s="59" t="n"/>
      <c r="C67" s="59" t="n"/>
      <c r="D67" s="59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FAN</dc:creator>
  <dcterms:created xsi:type="dcterms:W3CDTF">2021-02-28T13:48:00Z</dcterms:created>
  <dcterms:modified xsi:type="dcterms:W3CDTF">2022-04-24T03:12:19Z</dcterms:modified>
  <cp:lastModifiedBy>qz154</cp:lastModifiedBy>
</cp:coreProperties>
</file>