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360" yWindow="120" windowWidth="17715" windowHeight="4935"/>
  </bookViews>
  <sheets>
    <sheet name="Arrays" sheetId="1" r:id="rId1"/>
  </sheets>
  <calcPr calcId="125725"/>
</workbook>
</file>

<file path=xl/calcChain.xml><?xml version="1.0" encoding="utf-8"?>
<calcChain xmlns="http://schemas.openxmlformats.org/spreadsheetml/2006/main">
  <c r="D10" i="1"/>
  <c r="D11" s="1"/>
  <c r="C46" l="1"/>
  <c r="C47" s="1"/>
  <c r="C48" s="1"/>
  <c r="C49" s="1"/>
  <c r="C50" s="1"/>
  <c r="C45"/>
  <c r="C35"/>
  <c r="C36" s="1"/>
  <c r="C37" s="1"/>
  <c r="C38" s="1"/>
  <c r="C39" s="1"/>
  <c r="C40" s="1"/>
  <c r="C26"/>
  <c r="C27" s="1"/>
  <c r="C28" s="1"/>
  <c r="C29" s="1"/>
  <c r="C30" s="1"/>
  <c r="C25"/>
  <c r="D43"/>
  <c r="E43" s="1"/>
  <c r="F43" s="1"/>
  <c r="G43" s="1"/>
  <c r="H43" s="1"/>
  <c r="I43" s="1"/>
  <c r="J43" s="1"/>
  <c r="K43" s="1"/>
  <c r="L43" s="1"/>
  <c r="D33"/>
  <c r="E33" s="1"/>
  <c r="F33" s="1"/>
  <c r="G33" s="1"/>
  <c r="H33" s="1"/>
  <c r="I33" s="1"/>
  <c r="J33" s="1"/>
  <c r="K33" s="1"/>
  <c r="L33" s="1"/>
  <c r="D23"/>
  <c r="D12"/>
  <c r="D13" s="1"/>
  <c r="D5"/>
  <c r="D7" l="1"/>
  <c r="D15"/>
  <c r="D16" s="1"/>
  <c r="D27"/>
  <c r="D36"/>
  <c r="F40"/>
  <c r="F39"/>
  <c r="F38"/>
  <c r="F37"/>
  <c r="F36"/>
  <c r="F35"/>
  <c r="F34"/>
  <c r="D45"/>
  <c r="E50"/>
  <c r="E49"/>
  <c r="E48"/>
  <c r="E47"/>
  <c r="I46"/>
  <c r="E46"/>
  <c r="I45"/>
  <c r="I44"/>
  <c r="E44"/>
  <c r="D28"/>
  <c r="D37"/>
  <c r="K40"/>
  <c r="K39"/>
  <c r="G39"/>
  <c r="K38"/>
  <c r="G38"/>
  <c r="K37"/>
  <c r="G37"/>
  <c r="K36"/>
  <c r="G36"/>
  <c r="K35"/>
  <c r="G35"/>
  <c r="K34"/>
  <c r="G34"/>
  <c r="D50"/>
  <c r="D46"/>
  <c r="J50"/>
  <c r="F50"/>
  <c r="J49"/>
  <c r="F49"/>
  <c r="J48"/>
  <c r="F48"/>
  <c r="J47"/>
  <c r="F47"/>
  <c r="J46"/>
  <c r="F46"/>
  <c r="J45"/>
  <c r="F45"/>
  <c r="J44"/>
  <c r="F44"/>
  <c r="D29"/>
  <c r="D25"/>
  <c r="D38"/>
  <c r="L40"/>
  <c r="H40"/>
  <c r="L39"/>
  <c r="H39"/>
  <c r="L38"/>
  <c r="H38"/>
  <c r="L37"/>
  <c r="H37"/>
  <c r="L36"/>
  <c r="H36"/>
  <c r="L35"/>
  <c r="H35"/>
  <c r="L34"/>
  <c r="H34"/>
  <c r="D44"/>
  <c r="D47"/>
  <c r="K50"/>
  <c r="G50"/>
  <c r="K49"/>
  <c r="G49"/>
  <c r="K48"/>
  <c r="G48"/>
  <c r="K47"/>
  <c r="G47"/>
  <c r="K46"/>
  <c r="G46"/>
  <c r="K45"/>
  <c r="G45"/>
  <c r="K44"/>
  <c r="G44"/>
  <c r="D24"/>
  <c r="D40"/>
  <c r="J40"/>
  <c r="J39"/>
  <c r="J38"/>
  <c r="J37"/>
  <c r="J36"/>
  <c r="J35"/>
  <c r="J34"/>
  <c r="D49"/>
  <c r="I50"/>
  <c r="I49"/>
  <c r="I48"/>
  <c r="I47"/>
  <c r="E45"/>
  <c r="D34"/>
  <c r="G40"/>
  <c r="D30"/>
  <c r="D26"/>
  <c r="D39"/>
  <c r="D35"/>
  <c r="I40"/>
  <c r="E40"/>
  <c r="I39"/>
  <c r="E39"/>
  <c r="I38"/>
  <c r="E38"/>
  <c r="I37"/>
  <c r="E37"/>
  <c r="I36"/>
  <c r="E36"/>
  <c r="I35"/>
  <c r="E35"/>
  <c r="I34"/>
  <c r="E34"/>
  <c r="D48"/>
  <c r="L50"/>
  <c r="H50"/>
  <c r="L49"/>
  <c r="H49"/>
  <c r="L48"/>
  <c r="H48"/>
  <c r="L47"/>
  <c r="H47"/>
  <c r="L46"/>
  <c r="H46"/>
  <c r="L45"/>
  <c r="H45"/>
  <c r="L44"/>
  <c r="H44"/>
  <c r="E23"/>
  <c r="E26" s="1"/>
  <c r="E27" l="1"/>
  <c r="E25"/>
  <c r="E29"/>
  <c r="E24"/>
  <c r="E28"/>
  <c r="E30"/>
  <c r="F23"/>
  <c r="F25" l="1"/>
  <c r="F28"/>
  <c r="F24"/>
  <c r="F29"/>
  <c r="F27"/>
  <c r="F30"/>
  <c r="F26"/>
  <c r="G23"/>
  <c r="G28" l="1"/>
  <c r="G24"/>
  <c r="G25"/>
  <c r="G30"/>
  <c r="G26"/>
  <c r="G27"/>
  <c r="G29"/>
  <c r="H23"/>
  <c r="H30" l="1"/>
  <c r="H27"/>
  <c r="H28"/>
  <c r="H24"/>
  <c r="H29"/>
  <c r="H25"/>
  <c r="H26"/>
  <c r="I23"/>
  <c r="I28" l="1"/>
  <c r="I24"/>
  <c r="I29"/>
  <c r="I27"/>
  <c r="I25"/>
  <c r="I30"/>
  <c r="I26"/>
  <c r="J23"/>
  <c r="J29" l="1"/>
  <c r="J27"/>
  <c r="J30"/>
  <c r="J28"/>
  <c r="J26"/>
  <c r="J24"/>
  <c r="J25"/>
  <c r="K23"/>
  <c r="K27" l="1"/>
  <c r="K25"/>
  <c r="K30"/>
  <c r="K26"/>
  <c r="K28"/>
  <c r="K24"/>
  <c r="K29"/>
  <c r="L23"/>
  <c r="L28" l="1"/>
  <c r="L25"/>
  <c r="L30"/>
  <c r="L27"/>
  <c r="L24"/>
  <c r="L29"/>
  <c r="L26"/>
</calcChain>
</file>

<file path=xl/sharedStrings.xml><?xml version="1.0" encoding="utf-8"?>
<sst xmlns="http://schemas.openxmlformats.org/spreadsheetml/2006/main" count="26" uniqueCount="17">
  <si>
    <t>FPS</t>
  </si>
  <si>
    <t>t_FR4</t>
  </si>
  <si>
    <t>MBIT</t>
  </si>
  <si>
    <t>FCLK</t>
  </si>
  <si>
    <t>ms</t>
  </si>
  <si>
    <t>Hz</t>
  </si>
  <si>
    <t>Data_packets</t>
  </si>
  <si>
    <t>Data_Bits</t>
  </si>
  <si>
    <t>I²C speed [Hz]</t>
  </si>
  <si>
    <t>Time [s]</t>
  </si>
  <si>
    <t>FPS_max</t>
  </si>
  <si>
    <t>32x32d</t>
  </si>
  <si>
    <t>total time [s]</t>
  </si>
  <si>
    <t>FPS_total [Hz]</t>
  </si>
  <si>
    <t>I²C Speed\FLCK</t>
  </si>
  <si>
    <t>el. Every</t>
  </si>
  <si>
    <t>FPS [Hz]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</si>
</sst>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"/>
    <numFmt numFmtId="166" formatCode="0.000"/>
    <numFmt numFmtId="167" formatCode="0.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Border="1"/>
    <xf numFmtId="167" fontId="0" fillId="0" borderId="0" xfId="0" applyNumberFormat="1" applyBorder="1"/>
    <xf numFmtId="11" fontId="0" fillId="0" borderId="0" xfId="0" applyNumberFormat="1" applyBorder="1"/>
    <xf numFmtId="16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B2:L50"/>
  <sheetViews>
    <sheetView tabSelected="1" workbookViewId="0">
      <selection activeCell="D9" sqref="D9"/>
    </sheetView>
  </sheetViews>
  <sheetFormatPr baseColWidth="10" defaultRowHeight="15"/>
  <cols>
    <col min="3" max="3" width="12.85546875" customWidth="1"/>
    <col min="9" max="9" width="12.85546875" customWidth="1"/>
  </cols>
  <sheetData>
    <row r="2" spans="3:10">
      <c r="C2" s="1" t="s">
        <v>11</v>
      </c>
    </row>
    <row r="3" spans="3:10">
      <c r="C3" t="s">
        <v>3</v>
      </c>
      <c r="D3" s="2">
        <v>13000000</v>
      </c>
      <c r="I3" s="12" t="s">
        <v>2</v>
      </c>
      <c r="J3" s="12" t="s">
        <v>16</v>
      </c>
    </row>
    <row r="4" spans="3:10">
      <c r="C4" t="s">
        <v>2</v>
      </c>
      <c r="D4">
        <v>12</v>
      </c>
      <c r="I4" s="11">
        <v>12</v>
      </c>
      <c r="J4" s="11">
        <v>18.5</v>
      </c>
    </row>
    <row r="5" spans="3:10">
      <c r="C5" t="s">
        <v>1</v>
      </c>
      <c r="D5" s="3">
        <f>32*(2^D4+4)/D3*1000</f>
        <v>10.092307692307692</v>
      </c>
      <c r="E5" t="s">
        <v>4</v>
      </c>
      <c r="I5" s="11">
        <v>11</v>
      </c>
      <c r="J5" s="11">
        <v>29.7</v>
      </c>
    </row>
    <row r="6" spans="3:10">
      <c r="I6" s="11">
        <v>10</v>
      </c>
      <c r="J6" s="11">
        <v>42.4</v>
      </c>
    </row>
    <row r="7" spans="3:10">
      <c r="C7" t="s">
        <v>0</v>
      </c>
      <c r="D7" s="3">
        <f>1000/(4*D5)</f>
        <v>24.771341463414636</v>
      </c>
      <c r="E7" t="s">
        <v>5</v>
      </c>
      <c r="I7" s="11">
        <v>9</v>
      </c>
      <c r="J7" s="11">
        <v>53.9</v>
      </c>
    </row>
    <row r="8" spans="3:10">
      <c r="I8" s="11">
        <v>8</v>
      </c>
      <c r="J8" s="11">
        <v>62</v>
      </c>
    </row>
    <row r="9" spans="3:10">
      <c r="C9" t="s">
        <v>8</v>
      </c>
      <c r="D9" s="2">
        <v>1350000</v>
      </c>
      <c r="I9" s="11">
        <v>7</v>
      </c>
      <c r="J9" s="11">
        <v>67</v>
      </c>
    </row>
    <row r="10" spans="3:10">
      <c r="C10" t="s">
        <v>6</v>
      </c>
      <c r="D10">
        <f>32*32+8+8</f>
        <v>1040</v>
      </c>
      <c r="I10" s="11">
        <v>6</v>
      </c>
      <c r="J10" s="11">
        <v>70</v>
      </c>
    </row>
    <row r="11" spans="3:10">
      <c r="C11" t="s">
        <v>7</v>
      </c>
      <c r="D11">
        <f>D10*22</f>
        <v>22880</v>
      </c>
      <c r="I11" s="11">
        <v>5</v>
      </c>
      <c r="J11" s="11">
        <v>72</v>
      </c>
    </row>
    <row r="12" spans="3:10">
      <c r="C12" t="s">
        <v>9</v>
      </c>
      <c r="D12" s="4">
        <f>D11/D9</f>
        <v>1.694814814814815E-2</v>
      </c>
      <c r="I12" s="11">
        <v>4</v>
      </c>
      <c r="J12" s="11">
        <v>73</v>
      </c>
    </row>
    <row r="13" spans="3:10">
      <c r="C13" t="s">
        <v>10</v>
      </c>
      <c r="D13" s="3">
        <f>1/D12</f>
        <v>59.0034965034965</v>
      </c>
    </row>
    <row r="15" spans="3:10">
      <c r="C15" t="s">
        <v>12</v>
      </c>
      <c r="D15" s="6">
        <f>D12+D5*4/1000</f>
        <v>5.7317378917378918E-2</v>
      </c>
    </row>
    <row r="16" spans="3:10">
      <c r="C16" t="s">
        <v>13</v>
      </c>
      <c r="D16" s="5">
        <f>1/D15</f>
        <v>17.446715444568156</v>
      </c>
    </row>
    <row r="17" spans="2:12">
      <c r="D17" s="5"/>
    </row>
    <row r="20" spans="2:12">
      <c r="C20" t="s">
        <v>15</v>
      </c>
      <c r="D20">
        <v>10</v>
      </c>
    </row>
    <row r="21" spans="2:12">
      <c r="C21" s="7"/>
      <c r="D21" s="7"/>
      <c r="E21" s="7"/>
    </row>
    <row r="22" spans="2:12">
      <c r="B22" s="1" t="s">
        <v>11</v>
      </c>
      <c r="C22" s="7" t="s">
        <v>2</v>
      </c>
      <c r="D22" s="7">
        <v>12</v>
      </c>
      <c r="E22" s="7"/>
    </row>
    <row r="23" spans="2:12">
      <c r="C23" s="7" t="s">
        <v>14</v>
      </c>
      <c r="D23" s="8">
        <f>5000000</f>
        <v>5000000</v>
      </c>
      <c r="E23" s="8">
        <f>D23+1000000</f>
        <v>6000000</v>
      </c>
      <c r="F23" s="8">
        <f t="shared" ref="F23:L23" si="0">E23+1000000</f>
        <v>7000000</v>
      </c>
      <c r="G23" s="8">
        <f t="shared" si="0"/>
        <v>8000000</v>
      </c>
      <c r="H23" s="8">
        <f t="shared" si="0"/>
        <v>9000000</v>
      </c>
      <c r="I23" s="8">
        <f t="shared" si="0"/>
        <v>10000000</v>
      </c>
      <c r="J23" s="8">
        <f t="shared" si="0"/>
        <v>11000000</v>
      </c>
      <c r="K23" s="8">
        <f t="shared" si="0"/>
        <v>12000000</v>
      </c>
      <c r="L23" s="8">
        <f t="shared" si="0"/>
        <v>13000000</v>
      </c>
    </row>
    <row r="24" spans="2:12">
      <c r="C24" s="9">
        <v>1000000</v>
      </c>
      <c r="D24" s="10">
        <f t="shared" ref="D24:L30" si="1">1/(32*(2^$D$22+4)/D$23*(4+1/$D$20)+$D$11/$C24)</f>
        <v>7.6649497179298507</v>
      </c>
      <c r="E24" s="10">
        <f t="shared" si="1"/>
        <v>8.8862559241706176</v>
      </c>
      <c r="F24" s="10">
        <f t="shared" si="1"/>
        <v>10.027504011001605</v>
      </c>
      <c r="G24" s="10">
        <f t="shared" si="1"/>
        <v>11.096316023080337</v>
      </c>
      <c r="H24" s="10">
        <f t="shared" si="1"/>
        <v>12.099376209937622</v>
      </c>
      <c r="I24" s="10">
        <f t="shared" si="1"/>
        <v>13.042570951585978</v>
      </c>
      <c r="J24" s="10">
        <f t="shared" si="1"/>
        <v>13.931104356636272</v>
      </c>
      <c r="K24" s="10">
        <f t="shared" si="1"/>
        <v>14.769594328475778</v>
      </c>
      <c r="L24" s="10">
        <f t="shared" si="1"/>
        <v>15.562152844282707</v>
      </c>
    </row>
    <row r="25" spans="2:12">
      <c r="C25" s="9">
        <f>C24+100000</f>
        <v>1100000</v>
      </c>
      <c r="D25" s="10">
        <f t="shared" si="1"/>
        <v>7.78913260219342</v>
      </c>
      <c r="E25" s="10">
        <f t="shared" si="1"/>
        <v>9.0535972959922759</v>
      </c>
      <c r="F25" s="10">
        <f t="shared" si="1"/>
        <v>10.241104868913858</v>
      </c>
      <c r="G25" s="10">
        <f t="shared" si="1"/>
        <v>11.358473421172196</v>
      </c>
      <c r="H25" s="10">
        <f t="shared" si="1"/>
        <v>12.411738746690204</v>
      </c>
      <c r="I25" s="10">
        <f t="shared" si="1"/>
        <v>13.406263406263408</v>
      </c>
      <c r="J25" s="10">
        <f t="shared" si="1"/>
        <v>14.346828046744577</v>
      </c>
      <c r="K25" s="10">
        <f t="shared" si="1"/>
        <v>15.237708248679398</v>
      </c>
      <c r="L25" s="10">
        <f t="shared" si="1"/>
        <v>16.082739509105306</v>
      </c>
    </row>
    <row r="26" spans="2:12">
      <c r="C26" s="9">
        <f t="shared" ref="C26:C30" si="2">C25+100000</f>
        <v>1200000</v>
      </c>
      <c r="D26" s="10">
        <f t="shared" si="1"/>
        <v>7.895734198003959</v>
      </c>
      <c r="E26" s="10">
        <f t="shared" si="1"/>
        <v>9.1979396615158215</v>
      </c>
      <c r="F26" s="10">
        <f t="shared" si="1"/>
        <v>10.426182627000834</v>
      </c>
      <c r="G26" s="10">
        <f t="shared" si="1"/>
        <v>11.586590452649469</v>
      </c>
      <c r="H26" s="10">
        <f t="shared" si="1"/>
        <v>12.684631863795243</v>
      </c>
      <c r="I26" s="10">
        <f t="shared" si="1"/>
        <v>13.725203133006371</v>
      </c>
      <c r="J26" s="10">
        <f t="shared" si="1"/>
        <v>14.712701073581339</v>
      </c>
      <c r="K26" s="10">
        <f t="shared" si="1"/>
        <v>15.651085141903172</v>
      </c>
      <c r="L26" s="10">
        <f t="shared" si="1"/>
        <v>16.543930498523775</v>
      </c>
    </row>
    <row r="27" spans="2:12">
      <c r="C27" s="9">
        <f t="shared" si="2"/>
        <v>1300000</v>
      </c>
      <c r="D27" s="10">
        <f t="shared" si="1"/>
        <v>7.988241308793457</v>
      </c>
      <c r="E27" s="10">
        <f t="shared" si="1"/>
        <v>9.3237195425161623</v>
      </c>
      <c r="F27" s="10">
        <f t="shared" si="1"/>
        <v>10.58809293320426</v>
      </c>
      <c r="G27" s="10">
        <f t="shared" si="1"/>
        <v>11.786892975011787</v>
      </c>
      <c r="H27" s="10">
        <f t="shared" si="1"/>
        <v>12.925091911764707</v>
      </c>
      <c r="I27" s="10">
        <f t="shared" si="1"/>
        <v>14.007171671896012</v>
      </c>
      <c r="J27" s="10">
        <f t="shared" si="1"/>
        <v>15.037182852143484</v>
      </c>
      <c r="K27" s="10">
        <f t="shared" si="1"/>
        <v>16.01879538658693</v>
      </c>
      <c r="L27" s="10">
        <f t="shared" si="1"/>
        <v>16.955342237061771</v>
      </c>
    </row>
    <row r="28" spans="2:12">
      <c r="C28" s="9">
        <f t="shared" si="2"/>
        <v>1400000</v>
      </c>
      <c r="D28" s="10">
        <f t="shared" si="1"/>
        <v>8.0692758862370439</v>
      </c>
      <c r="E28" s="10">
        <f t="shared" si="1"/>
        <v>9.434301322599195</v>
      </c>
      <c r="F28" s="10">
        <f t="shared" si="1"/>
        <v>10.730929605101791</v>
      </c>
      <c r="G28" s="10">
        <f t="shared" si="1"/>
        <v>11.964175839201477</v>
      </c>
      <c r="H28" s="10">
        <f t="shared" si="1"/>
        <v>13.13857652908005</v>
      </c>
      <c r="I28" s="10">
        <f t="shared" si="1"/>
        <v>14.258245339590667</v>
      </c>
      <c r="J28" s="10">
        <f t="shared" si="1"/>
        <v>15.326921239529923</v>
      </c>
      <c r="K28" s="10">
        <f t="shared" si="1"/>
        <v>16.348010213614003</v>
      </c>
      <c r="L28" s="10">
        <f t="shared" si="1"/>
        <v>17.324621523652869</v>
      </c>
    </row>
    <row r="29" spans="2:12">
      <c r="C29" s="9">
        <f t="shared" si="2"/>
        <v>1500000</v>
      </c>
      <c r="D29" s="10">
        <f t="shared" si="1"/>
        <v>8.1408475164987841</v>
      </c>
      <c r="E29" s="10">
        <f t="shared" si="1"/>
        <v>9.5322826639552627</v>
      </c>
      <c r="F29" s="10">
        <f t="shared" si="1"/>
        <v>10.857875579086699</v>
      </c>
      <c r="G29" s="10">
        <f t="shared" si="1"/>
        <v>12.12219169225796</v>
      </c>
      <c r="H29" s="10">
        <f t="shared" si="1"/>
        <v>13.329383886255926</v>
      </c>
      <c r="I29" s="10">
        <f t="shared" si="1"/>
        <v>14.483238065811836</v>
      </c>
      <c r="J29" s="10">
        <f t="shared" si="1"/>
        <v>15.587212817412334</v>
      </c>
      <c r="K29" s="10">
        <f t="shared" si="1"/>
        <v>16.644474034620508</v>
      </c>
      <c r="L29" s="10">
        <f t="shared" si="1"/>
        <v>17.657925239061143</v>
      </c>
    </row>
    <row r="30" spans="2:12">
      <c r="C30" s="9">
        <f t="shared" si="2"/>
        <v>1600000</v>
      </c>
      <c r="D30" s="10">
        <f t="shared" si="1"/>
        <v>8.2045223327097894</v>
      </c>
      <c r="E30" s="10">
        <f t="shared" si="1"/>
        <v>9.6197011479510053</v>
      </c>
      <c r="F30" s="10">
        <f t="shared" si="1"/>
        <v>10.971442901476443</v>
      </c>
      <c r="G30" s="10">
        <f t="shared" si="1"/>
        <v>12.26391954868776</v>
      </c>
      <c r="H30" s="10">
        <f t="shared" si="1"/>
        <v>13.500945066154634</v>
      </c>
      <c r="I30" s="10">
        <f t="shared" si="1"/>
        <v>14.686013041179583</v>
      </c>
      <c r="J30" s="10">
        <f t="shared" si="1"/>
        <v>15.822329622277842</v>
      </c>
      <c r="K30" s="10">
        <f t="shared" si="1"/>
        <v>16.912842485060324</v>
      </c>
      <c r="L30" s="10">
        <f t="shared" si="1"/>
        <v>17.960266364565779</v>
      </c>
    </row>
    <row r="31" spans="2:12">
      <c r="C31" s="7"/>
      <c r="D31" s="7"/>
      <c r="E31" s="7"/>
    </row>
    <row r="32" spans="2:12">
      <c r="B32" s="1" t="s">
        <v>11</v>
      </c>
      <c r="C32" s="7" t="s">
        <v>2</v>
      </c>
      <c r="D32" s="7">
        <v>11</v>
      </c>
      <c r="E32" s="7"/>
    </row>
    <row r="33" spans="2:12">
      <c r="C33" s="7" t="s">
        <v>14</v>
      </c>
      <c r="D33" s="8">
        <f>5000000</f>
        <v>5000000</v>
      </c>
      <c r="E33" s="8">
        <f>D33+1000000</f>
        <v>6000000</v>
      </c>
      <c r="F33" s="8">
        <f t="shared" ref="F33:L33" si="3">E33+1000000</f>
        <v>7000000</v>
      </c>
      <c r="G33" s="8">
        <f t="shared" si="3"/>
        <v>8000000</v>
      </c>
      <c r="H33" s="8">
        <f t="shared" si="3"/>
        <v>9000000</v>
      </c>
      <c r="I33" s="8">
        <f t="shared" si="3"/>
        <v>10000000</v>
      </c>
      <c r="J33" s="8">
        <f t="shared" si="3"/>
        <v>11000000</v>
      </c>
      <c r="K33" s="8">
        <f t="shared" si="3"/>
        <v>12000000</v>
      </c>
      <c r="L33" s="8">
        <f t="shared" si="3"/>
        <v>13000000</v>
      </c>
    </row>
    <row r="34" spans="2:12">
      <c r="C34" s="9">
        <v>1000000</v>
      </c>
      <c r="D34" s="10">
        <f t="shared" ref="D34:L40" si="4">1/(32*(2^$D$32+4)/D$33*(4+1/$D$20)+$D$11/$C34)</f>
        <v>13.033649755593</v>
      </c>
      <c r="E34" s="10">
        <f t="shared" si="4"/>
        <v>14.760060457207633</v>
      </c>
      <c r="F34" s="10">
        <f t="shared" si="4"/>
        <v>16.302484684980101</v>
      </c>
      <c r="G34" s="10">
        <f t="shared" si="4"/>
        <v>17.688846121189826</v>
      </c>
      <c r="H34" s="10">
        <f t="shared" si="4"/>
        <v>18.941689901806281</v>
      </c>
      <c r="I34" s="10">
        <f t="shared" si="4"/>
        <v>20.079418114526575</v>
      </c>
      <c r="J34" s="10">
        <f t="shared" si="4"/>
        <v>21.117199690383458</v>
      </c>
      <c r="K34" s="10">
        <f t="shared" si="4"/>
        <v>22.067650589647624</v>
      </c>
      <c r="L34" s="10">
        <f t="shared" si="4"/>
        <v>22.941349205452841</v>
      </c>
    </row>
    <row r="35" spans="2:12">
      <c r="C35" s="9">
        <f>C34+100000</f>
        <v>1100000</v>
      </c>
      <c r="D35" s="10">
        <f t="shared" si="4"/>
        <v>13.396837917552647</v>
      </c>
      <c r="E35" s="10">
        <f t="shared" si="4"/>
        <v>15.227560666601699</v>
      </c>
      <c r="F35" s="10">
        <f t="shared" si="4"/>
        <v>16.874691434213773</v>
      </c>
      <c r="G35" s="10">
        <f t="shared" si="4"/>
        <v>18.364528545823173</v>
      </c>
      <c r="H35" s="10">
        <f t="shared" si="4"/>
        <v>19.718576476527009</v>
      </c>
      <c r="I35" s="10">
        <f t="shared" si="4"/>
        <v>20.954590564064052</v>
      </c>
      <c r="J35" s="10">
        <f t="shared" si="4"/>
        <v>22.087359925979236</v>
      </c>
      <c r="K35" s="10">
        <f t="shared" si="4"/>
        <v>23.129302050181334</v>
      </c>
      <c r="L35" s="10">
        <f t="shared" si="4"/>
        <v>24.090919872859246</v>
      </c>
    </row>
    <row r="36" spans="2:12">
      <c r="C36" s="9">
        <f t="shared" ref="C36:C40" si="5">C35+100000</f>
        <v>1200000</v>
      </c>
      <c r="D36" s="10">
        <f t="shared" si="4"/>
        <v>13.71532400349942</v>
      </c>
      <c r="E36" s="10">
        <f t="shared" si="4"/>
        <v>15.640379706711599</v>
      </c>
      <c r="F36" s="10">
        <f t="shared" si="4"/>
        <v>17.383138951210661</v>
      </c>
      <c r="G36" s="10">
        <f t="shared" si="4"/>
        <v>18.968325425649226</v>
      </c>
      <c r="H36" s="10">
        <f t="shared" si="4"/>
        <v>20.416385374245959</v>
      </c>
      <c r="I36" s="10">
        <f t="shared" si="4"/>
        <v>21.744374295482274</v>
      </c>
      <c r="J36" s="10">
        <f t="shared" si="4"/>
        <v>22.966631850180729</v>
      </c>
      <c r="K36" s="10">
        <f t="shared" si="4"/>
        <v>24.095301737431893</v>
      </c>
      <c r="L36" s="10">
        <f t="shared" si="4"/>
        <v>25.140736553960529</v>
      </c>
    </row>
    <row r="37" spans="2:12">
      <c r="C37" s="9">
        <f t="shared" si="5"/>
        <v>1300000</v>
      </c>
      <c r="D37" s="10">
        <f t="shared" si="4"/>
        <v>13.996882614304145</v>
      </c>
      <c r="E37" s="10">
        <f t="shared" si="4"/>
        <v>16.007581190451798</v>
      </c>
      <c r="F37" s="10">
        <f t="shared" si="4"/>
        <v>17.837921586535327</v>
      </c>
      <c r="G37" s="10">
        <f t="shared" si="4"/>
        <v>19.511129148066058</v>
      </c>
      <c r="H37" s="10">
        <f t="shared" si="4"/>
        <v>21.046605603448274</v>
      </c>
      <c r="I37" s="10">
        <f t="shared" si="4"/>
        <v>22.460684817295807</v>
      </c>
      <c r="J37" s="10">
        <f t="shared" si="4"/>
        <v>23.767216107085574</v>
      </c>
      <c r="K37" s="10">
        <f t="shared" si="4"/>
        <v>24.978019342978179</v>
      </c>
      <c r="L37" s="10">
        <f t="shared" si="4"/>
        <v>26.103243548884549</v>
      </c>
    </row>
    <row r="38" spans="2:12">
      <c r="C38" s="9">
        <f t="shared" si="5"/>
        <v>1400000</v>
      </c>
      <c r="D38" s="10">
        <f t="shared" si="4"/>
        <v>14.24758426102747</v>
      </c>
      <c r="E38" s="10">
        <f t="shared" si="4"/>
        <v>16.336330505436731</v>
      </c>
      <c r="F38" s="10">
        <f t="shared" si="4"/>
        <v>18.247109657830201</v>
      </c>
      <c r="G38" s="10">
        <f t="shared" si="4"/>
        <v>20.001737293753514</v>
      </c>
      <c r="H38" s="10">
        <f t="shared" si="4"/>
        <v>21.618603364101752</v>
      </c>
      <c r="I38" s="10">
        <f t="shared" si="4"/>
        <v>23.113319188862501</v>
      </c>
      <c r="J38" s="10">
        <f t="shared" si="4"/>
        <v>24.499223151905881</v>
      </c>
      <c r="K38" s="10">
        <f t="shared" si="4"/>
        <v>25.787779834250887</v>
      </c>
      <c r="L38" s="10">
        <f t="shared" si="4"/>
        <v>26.988897894415164</v>
      </c>
    </row>
    <row r="39" spans="2:12">
      <c r="C39" s="9">
        <f t="shared" si="5"/>
        <v>1500000</v>
      </c>
      <c r="D39" s="10">
        <f t="shared" si="4"/>
        <v>14.472238002321735</v>
      </c>
      <c r="E39" s="10">
        <f t="shared" si="4"/>
        <v>16.632367029769721</v>
      </c>
      <c r="F39" s="10">
        <f t="shared" si="4"/>
        <v>18.61723253597204</v>
      </c>
      <c r="G39" s="10">
        <f t="shared" si="4"/>
        <v>20.447333122498609</v>
      </c>
      <c r="H39" s="10">
        <f t="shared" si="4"/>
        <v>22.140090685811451</v>
      </c>
      <c r="I39" s="10">
        <f t="shared" si="4"/>
        <v>23.710406782061533</v>
      </c>
      <c r="J39" s="10">
        <f t="shared" si="4"/>
        <v>25.171102475982195</v>
      </c>
      <c r="K39" s="10">
        <f t="shared" si="4"/>
        <v>26.533269181784735</v>
      </c>
      <c r="L39" s="10">
        <f t="shared" si="4"/>
        <v>27.806550824100608</v>
      </c>
    </row>
    <row r="40" spans="2:12">
      <c r="C40" s="9">
        <f t="shared" si="5"/>
        <v>1600000</v>
      </c>
      <c r="D40" s="10">
        <f t="shared" si="4"/>
        <v>14.674702925313982</v>
      </c>
      <c r="E40" s="10">
        <f t="shared" si="4"/>
        <v>16.900342062923354</v>
      </c>
      <c r="F40" s="10">
        <f t="shared" si="4"/>
        <v>18.953629674235842</v>
      </c>
      <c r="G40" s="10">
        <f t="shared" si="4"/>
        <v>20.8538396089488</v>
      </c>
      <c r="H40" s="10">
        <f t="shared" si="4"/>
        <v>22.617475166012269</v>
      </c>
      <c r="I40" s="10">
        <f t="shared" si="4"/>
        <v>24.25874964582226</v>
      </c>
      <c r="J40" s="10">
        <f t="shared" si="4"/>
        <v>25.789970233685267</v>
      </c>
      <c r="K40" s="10">
        <f t="shared" si="4"/>
        <v>27.221847165661277</v>
      </c>
      <c r="L40" s="10">
        <f t="shared" si="4"/>
        <v>28.563744610241113</v>
      </c>
    </row>
    <row r="42" spans="2:12">
      <c r="B42" s="1" t="s">
        <v>11</v>
      </c>
      <c r="C42" s="7" t="s">
        <v>2</v>
      </c>
      <c r="D42" s="7">
        <v>10</v>
      </c>
      <c r="E42" s="7"/>
    </row>
    <row r="43" spans="2:12">
      <c r="C43" s="7" t="s">
        <v>14</v>
      </c>
      <c r="D43" s="8">
        <f>5000000</f>
        <v>5000000</v>
      </c>
      <c r="E43" s="8">
        <f>D43+1000000</f>
        <v>6000000</v>
      </c>
      <c r="F43" s="8">
        <f t="shared" ref="F43" si="6">E43+1000000</f>
        <v>7000000</v>
      </c>
      <c r="G43" s="8">
        <f t="shared" ref="G43" si="7">F43+1000000</f>
        <v>8000000</v>
      </c>
      <c r="H43" s="8">
        <f t="shared" ref="H43" si="8">G43+1000000</f>
        <v>9000000</v>
      </c>
      <c r="I43" s="8">
        <f t="shared" ref="I43" si="9">H43+1000000</f>
        <v>10000000</v>
      </c>
      <c r="J43" s="8">
        <f t="shared" ref="J43" si="10">I43+1000000</f>
        <v>11000000</v>
      </c>
      <c r="K43" s="8">
        <f t="shared" ref="K43" si="11">J43+1000000</f>
        <v>12000000</v>
      </c>
      <c r="L43" s="8">
        <f t="shared" ref="L43" si="12">K43+1000000</f>
        <v>13000000</v>
      </c>
    </row>
    <row r="44" spans="2:12">
      <c r="C44" s="9">
        <v>1000000</v>
      </c>
      <c r="D44" s="10">
        <f t="shared" ref="D44:L50" si="13">1/(32*(2^$D$42+4)/D$43*(4+1/$D$20)+$D$11/$C44)</f>
        <v>20.058281342268092</v>
      </c>
      <c r="E44" s="10">
        <f t="shared" si="13"/>
        <v>22.046373812435327</v>
      </c>
      <c r="F44" s="10">
        <f t="shared" si="13"/>
        <v>23.726111195470619</v>
      </c>
      <c r="G44" s="10">
        <f t="shared" si="13"/>
        <v>25.164069734670047</v>
      </c>
      <c r="H44" s="10">
        <f t="shared" si="13"/>
        <v>26.40894664688539</v>
      </c>
      <c r="I44" s="10">
        <f t="shared" si="13"/>
        <v>27.497184288328874</v>
      </c>
      <c r="J44" s="10">
        <f t="shared" si="13"/>
        <v>28.456596963525886</v>
      </c>
      <c r="K44" s="10">
        <f t="shared" si="13"/>
        <v>29.308781692562604</v>
      </c>
      <c r="L44" s="10">
        <f t="shared" si="13"/>
        <v>30.070763445794903</v>
      </c>
    </row>
    <row r="45" spans="2:12">
      <c r="C45" s="9">
        <f>C44+100000</f>
        <v>1100000</v>
      </c>
      <c r="D45" s="10">
        <f t="shared" si="13"/>
        <v>20.931572178758977</v>
      </c>
      <c r="E45" s="10">
        <f t="shared" si="13"/>
        <v>23.105929905851038</v>
      </c>
      <c r="F45" s="10">
        <f t="shared" si="13"/>
        <v>24.95778568820738</v>
      </c>
      <c r="G45" s="10">
        <f t="shared" si="13"/>
        <v>26.553936355525344</v>
      </c>
      <c r="H45" s="10">
        <f t="shared" si="13"/>
        <v>27.94392337652015</v>
      </c>
      <c r="I45" s="10">
        <f t="shared" si="13"/>
        <v>29.16526673386344</v>
      </c>
      <c r="J45" s="10">
        <f t="shared" si="13"/>
        <v>30.246902717161763</v>
      </c>
      <c r="K45" s="10">
        <f t="shared" si="13"/>
        <v>31.211505809501613</v>
      </c>
      <c r="L45" s="10">
        <f t="shared" si="13"/>
        <v>32.077095571979029</v>
      </c>
    </row>
    <row r="46" spans="2:12">
      <c r="C46" s="9">
        <f t="shared" ref="C46:C50" si="14">C45+100000</f>
        <v>1200000</v>
      </c>
      <c r="D46" s="10">
        <f t="shared" si="13"/>
        <v>21.719589100125567</v>
      </c>
      <c r="E46" s="10">
        <f t="shared" si="13"/>
        <v>24.069937610721713</v>
      </c>
      <c r="F46" s="10">
        <f t="shared" si="13"/>
        <v>26.086282491085946</v>
      </c>
      <c r="G46" s="10">
        <f t="shared" si="13"/>
        <v>27.835097459954572</v>
      </c>
      <c r="H46" s="10">
        <f t="shared" si="13"/>
        <v>29.366314096874905</v>
      </c>
      <c r="I46" s="10">
        <f t="shared" si="13"/>
        <v>30.718166150055374</v>
      </c>
      <c r="J46" s="10">
        <f t="shared" si="13"/>
        <v>31.920425667581849</v>
      </c>
      <c r="K46" s="10">
        <f t="shared" si="13"/>
        <v>32.996621145994652</v>
      </c>
      <c r="L46" s="10">
        <f t="shared" si="13"/>
        <v>33.965592680432202</v>
      </c>
    </row>
    <row r="47" spans="2:12">
      <c r="C47" s="9">
        <f t="shared" si="14"/>
        <v>1300000</v>
      </c>
      <c r="D47" s="10">
        <f t="shared" si="13"/>
        <v>22.434240753503332</v>
      </c>
      <c r="E47" s="10">
        <f t="shared" si="13"/>
        <v>24.950763826049929</v>
      </c>
      <c r="F47" s="10">
        <f t="shared" si="13"/>
        <v>27.124045233607777</v>
      </c>
      <c r="G47" s="10">
        <f t="shared" si="13"/>
        <v>29.019826345359153</v>
      </c>
      <c r="H47" s="10">
        <f t="shared" si="13"/>
        <v>30.688067388268152</v>
      </c>
      <c r="I47" s="10">
        <f t="shared" si="13"/>
        <v>32.167414666282369</v>
      </c>
      <c r="J47" s="10">
        <f t="shared" si="13"/>
        <v>33.488231626529497</v>
      </c>
      <c r="K47" s="10">
        <f t="shared" si="13"/>
        <v>34.674705033842514</v>
      </c>
      <c r="L47" s="10">
        <f t="shared" si="13"/>
        <v>35.746339574827537</v>
      </c>
    </row>
    <row r="48" spans="2:12">
      <c r="C48" s="9">
        <f t="shared" si="14"/>
        <v>1400000</v>
      </c>
      <c r="D48" s="10">
        <f t="shared" si="13"/>
        <v>23.085316999658076</v>
      </c>
      <c r="E48" s="10">
        <f t="shared" si="13"/>
        <v>25.758729510770586</v>
      </c>
      <c r="F48" s="10">
        <f t="shared" si="13"/>
        <v>28.081593879175337</v>
      </c>
      <c r="G48" s="10">
        <f t="shared" si="13"/>
        <v>30.118615714000516</v>
      </c>
      <c r="H48" s="10">
        <f t="shared" si="13"/>
        <v>31.919498821309173</v>
      </c>
      <c r="I48" s="10">
        <f t="shared" si="13"/>
        <v>33.523054666715709</v>
      </c>
      <c r="J48" s="10">
        <f t="shared" si="13"/>
        <v>34.960031149841782</v>
      </c>
      <c r="K48" s="10">
        <f t="shared" si="13"/>
        <v>36.255103337403114</v>
      </c>
      <c r="L48" s="10">
        <f t="shared" si="13"/>
        <v>37.428302179824321</v>
      </c>
    </row>
    <row r="49" spans="3:12">
      <c r="C49" s="9">
        <f t="shared" si="14"/>
        <v>1500000</v>
      </c>
      <c r="D49" s="10">
        <f t="shared" si="13"/>
        <v>23.680940063856443</v>
      </c>
      <c r="E49" s="10">
        <f t="shared" si="13"/>
        <v>26.502515972182959</v>
      </c>
      <c r="F49" s="10">
        <f t="shared" si="13"/>
        <v>28.967882618829012</v>
      </c>
      <c r="G49" s="10">
        <f t="shared" si="13"/>
        <v>31.140489279367557</v>
      </c>
      <c r="H49" s="10">
        <f t="shared" si="13"/>
        <v>33.069560718652994</v>
      </c>
      <c r="I49" s="10">
        <f t="shared" si="13"/>
        <v>34.793871824943217</v>
      </c>
      <c r="J49" s="10">
        <f t="shared" si="13"/>
        <v>36.344380850343974</v>
      </c>
      <c r="K49" s="10">
        <f t="shared" si="13"/>
        <v>37.746104602005076</v>
      </c>
      <c r="L49" s="10">
        <f t="shared" si="13"/>
        <v>39.01947852367902</v>
      </c>
    </row>
    <row r="50" spans="3:12">
      <c r="C50" s="9">
        <f t="shared" si="14"/>
        <v>1600000</v>
      </c>
      <c r="D50" s="10">
        <f t="shared" si="13"/>
        <v>24.227905119647087</v>
      </c>
      <c r="E50" s="10">
        <f t="shared" si="13"/>
        <v>27.189478034527014</v>
      </c>
      <c r="F50" s="10">
        <f t="shared" si="13"/>
        <v>29.790580729069138</v>
      </c>
      <c r="G50" s="10">
        <f t="shared" si="13"/>
        <v>32.09325014762895</v>
      </c>
      <c r="H50" s="10">
        <f t="shared" si="13"/>
        <v>34.146060151699565</v>
      </c>
      <c r="I50" s="10">
        <f t="shared" si="13"/>
        <v>35.987585722429188</v>
      </c>
      <c r="J50" s="10">
        <f t="shared" si="13"/>
        <v>37.648849861862949</v>
      </c>
      <c r="K50" s="10">
        <f t="shared" si="13"/>
        <v>39.155085462499869</v>
      </c>
      <c r="L50" s="10">
        <f t="shared" si="13"/>
        <v>40.527025914850853</v>
      </c>
    </row>
  </sheetData>
  <conditionalFormatting sqref="D24:L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L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4:L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Arrays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2015-03-18T06:44:03Z</dcterms:created>
  <dcterms:modified xsi:type="dcterms:W3CDTF">2017-08-24T14:29:38Z</dcterms:modified>
</cp:coreProperties>
</file>