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DieseArbeitsmappe" defaultThemeVersion="124226"/>
  <bookViews>
    <workbookView xWindow="360" yWindow="120" windowWidth="17715" windowHeight="4935"/>
  </bookViews>
  <sheets>
    <sheet name="Arrays" sheetId="1" r:id="rId1"/>
  </sheets>
  <calcPr calcId="125725"/>
  <fileRecoveryPr repairLoad="1"/>
</workbook>
</file>

<file path=xl/calcChain.xml><?xml version="1.0" encoding="utf-8"?>
<calcChain xmlns="http://schemas.openxmlformats.org/spreadsheetml/2006/main">
  <c r="D12" i="1"/>
  <c r="D13" s="1"/>
  <c r="D11"/>
  <c r="D10"/>
  <c r="C26"/>
  <c r="C27"/>
  <c r="C28" s="1"/>
  <c r="C29" s="1"/>
  <c r="C30" s="1"/>
  <c r="C25"/>
  <c r="C46" l="1"/>
  <c r="C47" s="1"/>
  <c r="C48" s="1"/>
  <c r="C49" s="1"/>
  <c r="C50" s="1"/>
  <c r="C45"/>
  <c r="C35"/>
  <c r="C36" s="1"/>
  <c r="C37" s="1"/>
  <c r="C38" s="1"/>
  <c r="C39" s="1"/>
  <c r="C40" s="1"/>
  <c r="D43"/>
  <c r="E43" s="1"/>
  <c r="F43" s="1"/>
  <c r="G43" s="1"/>
  <c r="H43" s="1"/>
  <c r="I43" s="1"/>
  <c r="J43" s="1"/>
  <c r="K43" s="1"/>
  <c r="L43" s="1"/>
  <c r="D33"/>
  <c r="E33" s="1"/>
  <c r="F33" s="1"/>
  <c r="G33" s="1"/>
  <c r="H33" s="1"/>
  <c r="I33" s="1"/>
  <c r="J33" s="1"/>
  <c r="K33" s="1"/>
  <c r="L33" s="1"/>
  <c r="D23"/>
  <c r="D5"/>
  <c r="D7" s="1"/>
  <c r="D15" l="1"/>
  <c r="D16" s="1"/>
  <c r="D27"/>
  <c r="D36"/>
  <c r="F40"/>
  <c r="F39"/>
  <c r="F38"/>
  <c r="F37"/>
  <c r="F36"/>
  <c r="F35"/>
  <c r="F34"/>
  <c r="D45"/>
  <c r="E50"/>
  <c r="E49"/>
  <c r="E48"/>
  <c r="E47"/>
  <c r="I46"/>
  <c r="E46"/>
  <c r="I45"/>
  <c r="I44"/>
  <c r="E44"/>
  <c r="D28"/>
  <c r="D37"/>
  <c r="K40"/>
  <c r="K39"/>
  <c r="G39"/>
  <c r="K38"/>
  <c r="G38"/>
  <c r="K37"/>
  <c r="G37"/>
  <c r="K36"/>
  <c r="G36"/>
  <c r="K35"/>
  <c r="G35"/>
  <c r="K34"/>
  <c r="G34"/>
  <c r="D50"/>
  <c r="D46"/>
  <c r="J50"/>
  <c r="F50"/>
  <c r="J49"/>
  <c r="F49"/>
  <c r="J48"/>
  <c r="F48"/>
  <c r="J47"/>
  <c r="F47"/>
  <c r="J46"/>
  <c r="F46"/>
  <c r="J45"/>
  <c r="F45"/>
  <c r="J44"/>
  <c r="F44"/>
  <c r="D29"/>
  <c r="D25"/>
  <c r="D38"/>
  <c r="L40"/>
  <c r="H40"/>
  <c r="L39"/>
  <c r="H39"/>
  <c r="L38"/>
  <c r="H38"/>
  <c r="L37"/>
  <c r="H37"/>
  <c r="L36"/>
  <c r="H36"/>
  <c r="L35"/>
  <c r="H35"/>
  <c r="L34"/>
  <c r="H34"/>
  <c r="D44"/>
  <c r="D47"/>
  <c r="K50"/>
  <c r="G50"/>
  <c r="K49"/>
  <c r="G49"/>
  <c r="K48"/>
  <c r="G48"/>
  <c r="K47"/>
  <c r="G47"/>
  <c r="K46"/>
  <c r="G46"/>
  <c r="K45"/>
  <c r="G45"/>
  <c r="K44"/>
  <c r="G44"/>
  <c r="D24"/>
  <c r="D40"/>
  <c r="J40"/>
  <c r="J39"/>
  <c r="J38"/>
  <c r="J37"/>
  <c r="J36"/>
  <c r="J35"/>
  <c r="J34"/>
  <c r="D49"/>
  <c r="I50"/>
  <c r="I49"/>
  <c r="I48"/>
  <c r="I47"/>
  <c r="E45"/>
  <c r="D34"/>
  <c r="G40"/>
  <c r="D30"/>
  <c r="D26"/>
  <c r="D39"/>
  <c r="D35"/>
  <c r="I40"/>
  <c r="E40"/>
  <c r="I39"/>
  <c r="E39"/>
  <c r="I38"/>
  <c r="E38"/>
  <c r="I37"/>
  <c r="E37"/>
  <c r="I36"/>
  <c r="E36"/>
  <c r="I35"/>
  <c r="E35"/>
  <c r="I34"/>
  <c r="E34"/>
  <c r="D48"/>
  <c r="L50"/>
  <c r="H50"/>
  <c r="L49"/>
  <c r="H49"/>
  <c r="L48"/>
  <c r="H48"/>
  <c r="L47"/>
  <c r="H47"/>
  <c r="L46"/>
  <c r="H46"/>
  <c r="L45"/>
  <c r="H45"/>
  <c r="L44"/>
  <c r="H44"/>
  <c r="E23"/>
  <c r="E26" s="1"/>
  <c r="E27" l="1"/>
  <c r="E25"/>
  <c r="E29"/>
  <c r="E24"/>
  <c r="E28"/>
  <c r="E30"/>
  <c r="F23"/>
  <c r="F25" l="1"/>
  <c r="F28"/>
  <c r="F24"/>
  <c r="F29"/>
  <c r="F27"/>
  <c r="F30"/>
  <c r="F26"/>
  <c r="G23"/>
  <c r="G28" l="1"/>
  <c r="G24"/>
  <c r="G25"/>
  <c r="G30"/>
  <c r="G26"/>
  <c r="G27"/>
  <c r="G29"/>
  <c r="H23"/>
  <c r="H30" l="1"/>
  <c r="H27"/>
  <c r="H28"/>
  <c r="H24"/>
  <c r="H29"/>
  <c r="H25"/>
  <c r="H26"/>
  <c r="I23"/>
  <c r="I28" l="1"/>
  <c r="I24"/>
  <c r="I29"/>
  <c r="I27"/>
  <c r="I25"/>
  <c r="I30"/>
  <c r="I26"/>
  <c r="J23"/>
  <c r="J29" l="1"/>
  <c r="J27"/>
  <c r="J30"/>
  <c r="J28"/>
  <c r="J26"/>
  <c r="J24"/>
  <c r="J25"/>
  <c r="K23"/>
  <c r="K27" l="1"/>
  <c r="K25"/>
  <c r="K30"/>
  <c r="K26"/>
  <c r="K28"/>
  <c r="K24"/>
  <c r="K29"/>
  <c r="L23"/>
  <c r="L28" l="1"/>
  <c r="L25"/>
  <c r="L30"/>
  <c r="L27"/>
  <c r="L24"/>
  <c r="L29"/>
  <c r="L26"/>
</calcChain>
</file>

<file path=xl/sharedStrings.xml><?xml version="1.0" encoding="utf-8"?>
<sst xmlns="http://schemas.openxmlformats.org/spreadsheetml/2006/main" count="26" uniqueCount="17">
  <si>
    <t>FPS</t>
  </si>
  <si>
    <t>t_FR4</t>
  </si>
  <si>
    <t>MBIT</t>
  </si>
  <si>
    <t>FCLK</t>
  </si>
  <si>
    <t>ms</t>
  </si>
  <si>
    <t>Hz</t>
  </si>
  <si>
    <t>Data_packets</t>
  </si>
  <si>
    <t>Data_Bits</t>
  </si>
  <si>
    <t>I²C speed [Hz]</t>
  </si>
  <si>
    <t>Time [s]</t>
  </si>
  <si>
    <t>FPS_max</t>
  </si>
  <si>
    <t>el. Offset every 10. Frame</t>
  </si>
  <si>
    <t>total time [s]</t>
  </si>
  <si>
    <t>FPS_total [Hz]</t>
  </si>
  <si>
    <t>I²C Speed\FLCK</t>
  </si>
  <si>
    <t>el. Every</t>
  </si>
  <si>
    <t>80x64d</t>
  </si>
</sst>
</file>

<file path=xl/styles.xml><?xml version="1.0" encoding="utf-8"?>
<styleSheet xmlns="http://schemas.openxmlformats.org/spreadsheetml/2006/main">
  <numFmts count="4">
    <numFmt numFmtId="164" formatCode="0.0"/>
    <numFmt numFmtId="165" formatCode="0.0000"/>
    <numFmt numFmtId="166" formatCode="0.000"/>
    <numFmt numFmtId="167" formatCode="0.0E+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0" borderId="0" xfId="0" applyBorder="1"/>
    <xf numFmtId="167" fontId="0" fillId="0" borderId="0" xfId="0" applyNumberFormat="1" applyBorder="1"/>
    <xf numFmtId="11" fontId="0" fillId="0" borderId="0" xfId="0" applyNumberFormat="1" applyBorder="1"/>
    <xf numFmtId="164" fontId="0" fillId="0" borderId="0" xfId="0" applyNumberFormat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Tabelle1"/>
  <dimension ref="B2:L50"/>
  <sheetViews>
    <sheetView tabSelected="1" workbookViewId="0">
      <selection activeCell="D18" sqref="D18"/>
    </sheetView>
  </sheetViews>
  <sheetFormatPr baseColWidth="10" defaultRowHeight="15"/>
  <cols>
    <col min="3" max="3" width="12.85546875" customWidth="1"/>
    <col min="9" max="9" width="12.85546875" customWidth="1"/>
  </cols>
  <sheetData>
    <row r="2" spans="3:5">
      <c r="C2" s="1" t="s">
        <v>16</v>
      </c>
    </row>
    <row r="3" spans="3:5">
      <c r="C3" t="s">
        <v>3</v>
      </c>
      <c r="D3" s="2">
        <v>5000000</v>
      </c>
    </row>
    <row r="4" spans="3:5">
      <c r="C4" t="s">
        <v>2</v>
      </c>
      <c r="D4">
        <v>12</v>
      </c>
    </row>
    <row r="5" spans="3:5">
      <c r="C5" t="s">
        <v>1</v>
      </c>
      <c r="D5" s="3">
        <f>32*(2^D4+4)/D3*1000</f>
        <v>26.24</v>
      </c>
      <c r="E5" t="s">
        <v>4</v>
      </c>
    </row>
    <row r="7" spans="3:5">
      <c r="C7" t="s">
        <v>0</v>
      </c>
      <c r="D7" s="3">
        <f>1000/(4*D5)</f>
        <v>9.5274390243902438</v>
      </c>
      <c r="E7" t="s">
        <v>5</v>
      </c>
    </row>
    <row r="9" spans="3:5">
      <c r="C9" t="s">
        <v>8</v>
      </c>
      <c r="D9" s="2">
        <v>20000000</v>
      </c>
    </row>
    <row r="10" spans="3:5">
      <c r="C10" t="s">
        <v>6</v>
      </c>
      <c r="D10">
        <f>80*64+8+8</f>
        <v>5136</v>
      </c>
      <c r="E10" t="s">
        <v>11</v>
      </c>
    </row>
    <row r="11" spans="3:5">
      <c r="C11" t="s">
        <v>7</v>
      </c>
      <c r="D11">
        <f>D10*16</f>
        <v>82176</v>
      </c>
    </row>
    <row r="12" spans="3:5">
      <c r="C12" t="s">
        <v>9</v>
      </c>
      <c r="D12" s="4">
        <f>D11/D9</f>
        <v>4.1088000000000001E-3</v>
      </c>
    </row>
    <row r="13" spans="3:5">
      <c r="C13" t="s">
        <v>10</v>
      </c>
      <c r="D13" s="3">
        <f>1/D12</f>
        <v>243.38006230529595</v>
      </c>
    </row>
    <row r="15" spans="3:5">
      <c r="C15" t="s">
        <v>12</v>
      </c>
      <c r="D15" s="6">
        <f>D12+D5*4/1000</f>
        <v>0.10906879999999999</v>
      </c>
      <c r="E15" t="s">
        <v>11</v>
      </c>
    </row>
    <row r="16" spans="3:5">
      <c r="C16" t="s">
        <v>13</v>
      </c>
      <c r="D16" s="5">
        <f>1/D15</f>
        <v>9.1685248210303953</v>
      </c>
    </row>
    <row r="17" spans="2:12">
      <c r="D17" s="5"/>
    </row>
    <row r="20" spans="2:12">
      <c r="C20" t="s">
        <v>15</v>
      </c>
      <c r="D20">
        <v>10</v>
      </c>
    </row>
    <row r="21" spans="2:12">
      <c r="C21" s="7"/>
      <c r="D21" s="7"/>
      <c r="E21" s="7"/>
    </row>
    <row r="22" spans="2:12">
      <c r="B22" s="1" t="s">
        <v>16</v>
      </c>
      <c r="C22" s="7" t="s">
        <v>2</v>
      </c>
      <c r="D22" s="7">
        <v>12</v>
      </c>
      <c r="E22" s="7"/>
    </row>
    <row r="23" spans="2:12">
      <c r="C23" s="7" t="s">
        <v>14</v>
      </c>
      <c r="D23" s="8">
        <f>5000000</f>
        <v>5000000</v>
      </c>
      <c r="E23" s="8">
        <f>D23+1000000</f>
        <v>6000000</v>
      </c>
      <c r="F23" s="8">
        <f t="shared" ref="F23:L23" si="0">E23+1000000</f>
        <v>7000000</v>
      </c>
      <c r="G23" s="8">
        <f t="shared" si="0"/>
        <v>8000000</v>
      </c>
      <c r="H23" s="8">
        <f t="shared" si="0"/>
        <v>9000000</v>
      </c>
      <c r="I23" s="8">
        <f t="shared" si="0"/>
        <v>10000000</v>
      </c>
      <c r="J23" s="8">
        <f t="shared" si="0"/>
        <v>11000000</v>
      </c>
      <c r="K23" s="8">
        <f t="shared" si="0"/>
        <v>12000000</v>
      </c>
      <c r="L23" s="8">
        <f t="shared" si="0"/>
        <v>13000000</v>
      </c>
    </row>
    <row r="24" spans="2:12">
      <c r="C24" s="9">
        <v>10000000</v>
      </c>
      <c r="D24" s="10">
        <f t="shared" ref="D24:L30" si="1">1/(32*(2^$D$22+4)/D$23*(4+1/$D$20)+$D$11/$C24)</f>
        <v>8.6354592682657234</v>
      </c>
      <c r="E24" s="10">
        <f t="shared" si="1"/>
        <v>10.217538199969484</v>
      </c>
      <c r="F24" s="10">
        <f t="shared" si="1"/>
        <v>11.755949182054644</v>
      </c>
      <c r="G24" s="10">
        <f t="shared" si="1"/>
        <v>13.252475562435063</v>
      </c>
      <c r="H24" s="10">
        <f t="shared" si="1"/>
        <v>14.708804886722589</v>
      </c>
      <c r="I24" s="10">
        <f t="shared" si="1"/>
        <v>16.126535246155438</v>
      </c>
      <c r="J24" s="10">
        <f t="shared" si="1"/>
        <v>17.507181127386072</v>
      </c>
      <c r="K24" s="10">
        <f t="shared" si="1"/>
        <v>18.85217880914557</v>
      </c>
      <c r="L24" s="10">
        <f t="shared" si="1"/>
        <v>20.162891346211119</v>
      </c>
    </row>
    <row r="25" spans="2:12">
      <c r="C25" s="9">
        <f>C24+2000000</f>
        <v>12000000</v>
      </c>
      <c r="D25" s="10">
        <f t="shared" si="1"/>
        <v>8.7388143176733806</v>
      </c>
      <c r="E25" s="10">
        <f t="shared" si="1"/>
        <v>10.36255112191887</v>
      </c>
      <c r="F25" s="10">
        <f t="shared" si="1"/>
        <v>11.948328599519336</v>
      </c>
      <c r="G25" s="10">
        <f t="shared" si="1"/>
        <v>13.497462477054317</v>
      </c>
      <c r="H25" s="10">
        <f t="shared" si="1"/>
        <v>15.011208368915456</v>
      </c>
      <c r="I25" s="10">
        <f t="shared" si="1"/>
        <v>16.490765171503959</v>
      </c>
      <c r="J25" s="10">
        <f t="shared" si="1"/>
        <v>17.937278230014613</v>
      </c>
      <c r="K25" s="10">
        <f t="shared" si="1"/>
        <v>19.351842295386522</v>
      </c>
      <c r="L25" s="10">
        <f t="shared" si="1"/>
        <v>20.735504287464273</v>
      </c>
    </row>
    <row r="26" spans="2:12">
      <c r="C26" s="9">
        <f t="shared" ref="C26:C30" si="2">C25+2000000</f>
        <v>14000000</v>
      </c>
      <c r="D26" s="10">
        <f t="shared" si="1"/>
        <v>8.8141671367555823</v>
      </c>
      <c r="E26" s="10">
        <f t="shared" si="1"/>
        <v>10.468677716272913</v>
      </c>
      <c r="F26" s="10">
        <f t="shared" si="1"/>
        <v>12.089642975572014</v>
      </c>
      <c r="G26" s="10">
        <f t="shared" si="1"/>
        <v>13.678072876772289</v>
      </c>
      <c r="H26" s="10">
        <f t="shared" si="1"/>
        <v>15.234937241731542</v>
      </c>
      <c r="I26" s="10">
        <f t="shared" si="1"/>
        <v>16.761167726610989</v>
      </c>
      <c r="J26" s="10">
        <f t="shared" si="1"/>
        <v>18.257659681017348</v>
      </c>
      <c r="K26" s="10">
        <f t="shared" si="1"/>
        <v>19.725273899517578</v>
      </c>
      <c r="L26" s="10">
        <f t="shared" si="1"/>
        <v>21.164838272725923</v>
      </c>
    </row>
    <row r="27" spans="2:12">
      <c r="C27" s="9">
        <f t="shared" si="2"/>
        <v>16000000</v>
      </c>
      <c r="D27" s="10">
        <f t="shared" si="1"/>
        <v>8.8715400993612494</v>
      </c>
      <c r="E27" s="10">
        <f t="shared" si="1"/>
        <v>10.549710234625557</v>
      </c>
      <c r="F27" s="10">
        <f t="shared" si="1"/>
        <v>12.19784202749045</v>
      </c>
      <c r="G27" s="10">
        <f t="shared" si="1"/>
        <v>13.816734829225158</v>
      </c>
      <c r="H27" s="10">
        <f t="shared" si="1"/>
        <v>15.407159878386151</v>
      </c>
      <c r="I27" s="10">
        <f t="shared" si="1"/>
        <v>16.96986152592995</v>
      </c>
      <c r="J27" s="10">
        <f t="shared" si="1"/>
        <v>18.505558396813008</v>
      </c>
      <c r="K27" s="10">
        <f t="shared" si="1"/>
        <v>20.014944491887277</v>
      </c>
      <c r="L27" s="10">
        <f t="shared" si="1"/>
        <v>21.498690233641153</v>
      </c>
    </row>
    <row r="28" spans="2:12">
      <c r="C28" s="9">
        <f t="shared" si="2"/>
        <v>18000000</v>
      </c>
      <c r="D28" s="10">
        <f t="shared" si="1"/>
        <v>8.9166825185467005</v>
      </c>
      <c r="E28" s="10">
        <f t="shared" si="1"/>
        <v>10.613608060681536</v>
      </c>
      <c r="F28" s="10">
        <f t="shared" si="1"/>
        <v>12.283345187736309</v>
      </c>
      <c r="G28" s="10">
        <f t="shared" si="1"/>
        <v>13.926542132432132</v>
      </c>
      <c r="H28" s="10">
        <f t="shared" si="1"/>
        <v>15.543826682878302</v>
      </c>
      <c r="I28" s="10">
        <f t="shared" si="1"/>
        <v>17.135806982270154</v>
      </c>
      <c r="J28" s="10">
        <f t="shared" si="1"/>
        <v>18.703072291341726</v>
      </c>
      <c r="K28" s="10">
        <f t="shared" si="1"/>
        <v>20.246193715581473</v>
      </c>
      <c r="L28" s="10">
        <f t="shared" si="1"/>
        <v>21.765724899096337</v>
      </c>
    </row>
    <row r="29" spans="2:12">
      <c r="C29" s="9">
        <f t="shared" si="2"/>
        <v>20000000</v>
      </c>
      <c r="D29" s="10">
        <f t="shared" si="1"/>
        <v>8.9531285812514341</v>
      </c>
      <c r="E29" s="10">
        <f t="shared" si="1"/>
        <v>10.665286341607702</v>
      </c>
      <c r="F29" s="10">
        <f t="shared" si="1"/>
        <v>12.352615648717023</v>
      </c>
      <c r="G29" s="10">
        <f t="shared" si="1"/>
        <v>14.015652680914046</v>
      </c>
      <c r="H29" s="10">
        <f t="shared" si="1"/>
        <v>15.654918288284279</v>
      </c>
      <c r="I29" s="10">
        <f t="shared" si="1"/>
        <v>17.270918536531447</v>
      </c>
      <c r="J29" s="10">
        <f t="shared" si="1"/>
        <v>18.864145227851434</v>
      </c>
      <c r="K29" s="10">
        <f t="shared" si="1"/>
        <v>20.435076399938968</v>
      </c>
      <c r="L29" s="10">
        <f t="shared" si="1"/>
        <v>21.98417680419066</v>
      </c>
    </row>
    <row r="30" spans="2:12">
      <c r="C30" s="9">
        <f t="shared" si="2"/>
        <v>22000000</v>
      </c>
      <c r="D30" s="10">
        <f t="shared" si="1"/>
        <v>8.9831704385093829</v>
      </c>
      <c r="E30" s="10">
        <f t="shared" si="1"/>
        <v>10.707944386181691</v>
      </c>
      <c r="F30" s="10">
        <f t="shared" si="1"/>
        <v>12.409875295258333</v>
      </c>
      <c r="G30" s="10">
        <f t="shared" si="1"/>
        <v>14.08941398284678</v>
      </c>
      <c r="H30" s="10">
        <f t="shared" si="1"/>
        <v>15.746999480826201</v>
      </c>
      <c r="I30" s="10">
        <f t="shared" si="1"/>
        <v>17.383059418457652</v>
      </c>
      <c r="J30" s="10">
        <f t="shared" si="1"/>
        <v>18.998010390184593</v>
      </c>
      <c r="K30" s="10">
        <f t="shared" si="1"/>
        <v>20.592258309288233</v>
      </c>
      <c r="L30" s="10">
        <f t="shared" si="1"/>
        <v>22.166198748028297</v>
      </c>
    </row>
    <row r="31" spans="2:12">
      <c r="C31" s="7"/>
      <c r="D31" s="7"/>
      <c r="E31" s="7"/>
    </row>
    <row r="32" spans="2:12">
      <c r="B32" s="1" t="s">
        <v>16</v>
      </c>
      <c r="C32" s="7" t="s">
        <v>2</v>
      </c>
      <c r="D32" s="7">
        <v>11</v>
      </c>
      <c r="E32" s="7"/>
    </row>
    <row r="33" spans="2:12">
      <c r="C33" s="7" t="s">
        <v>14</v>
      </c>
      <c r="D33" s="8">
        <f>5000000</f>
        <v>5000000</v>
      </c>
      <c r="E33" s="8">
        <f>D33+1000000</f>
        <v>6000000</v>
      </c>
      <c r="F33" s="8">
        <f t="shared" ref="F33:L33" si="3">E33+1000000</f>
        <v>7000000</v>
      </c>
      <c r="G33" s="8">
        <f t="shared" si="3"/>
        <v>8000000</v>
      </c>
      <c r="H33" s="8">
        <f t="shared" si="3"/>
        <v>9000000</v>
      </c>
      <c r="I33" s="8">
        <f t="shared" si="3"/>
        <v>10000000</v>
      </c>
      <c r="J33" s="8">
        <f t="shared" si="3"/>
        <v>11000000</v>
      </c>
      <c r="K33" s="8">
        <f t="shared" si="3"/>
        <v>12000000</v>
      </c>
      <c r="L33" s="8">
        <f t="shared" si="3"/>
        <v>13000000</v>
      </c>
    </row>
    <row r="34" spans="2:12">
      <c r="C34" s="9">
        <v>1000000</v>
      </c>
      <c r="D34" s="10">
        <f t="shared" ref="D34:L40" si="4">1/(32*(2^$D$32+4)/D$33*(4+1/$D$20)+$D$11/$C34)</f>
        <v>7.3518340767507953</v>
      </c>
      <c r="E34" s="10">
        <f t="shared" si="4"/>
        <v>7.8711399929474579</v>
      </c>
      <c r="F34" s="10">
        <f t="shared" si="4"/>
        <v>8.2893759568308241</v>
      </c>
      <c r="G34" s="10">
        <f t="shared" si="4"/>
        <v>8.6334314091141415</v>
      </c>
      <c r="H34" s="10">
        <f t="shared" si="4"/>
        <v>8.9214342811465119</v>
      </c>
      <c r="I34" s="10">
        <f t="shared" si="4"/>
        <v>9.1660507080590854</v>
      </c>
      <c r="J34" s="10">
        <f t="shared" si="4"/>
        <v>9.3763979356922302</v>
      </c>
      <c r="K34" s="10">
        <f t="shared" si="4"/>
        <v>9.5592058976476704</v>
      </c>
      <c r="L34" s="10">
        <f t="shared" si="4"/>
        <v>9.7195505919056782</v>
      </c>
    </row>
    <row r="35" spans="2:12">
      <c r="C35" s="9">
        <f>C34+100000</f>
        <v>1100000</v>
      </c>
      <c r="D35" s="10">
        <f t="shared" si="4"/>
        <v>7.7790782510776424</v>
      </c>
      <c r="E35" s="10">
        <f t="shared" si="4"/>
        <v>8.3628923564988487</v>
      </c>
      <c r="F35" s="10">
        <f t="shared" si="4"/>
        <v>8.8365921767193569</v>
      </c>
      <c r="G35" s="10">
        <f t="shared" si="4"/>
        <v>9.2286462549146737</v>
      </c>
      <c r="H35" s="10">
        <f t="shared" si="4"/>
        <v>9.5584882156005655</v>
      </c>
      <c r="I35" s="10">
        <f t="shared" si="4"/>
        <v>9.8398375017031867</v>
      </c>
      <c r="J35" s="10">
        <f t="shared" si="4"/>
        <v>10.082655778864993</v>
      </c>
      <c r="K35" s="10">
        <f t="shared" si="4"/>
        <v>10.294351059082837</v>
      </c>
      <c r="L35" s="10">
        <f t="shared" si="4"/>
        <v>10.480546698149936</v>
      </c>
    </row>
    <row r="36" spans="2:12">
      <c r="C36" s="9">
        <f t="shared" ref="C36:C40" si="5">C35+100000</f>
        <v>1200000</v>
      </c>
      <c r="D36" s="10">
        <f t="shared" si="4"/>
        <v>8.1749785488562896</v>
      </c>
      <c r="E36" s="10">
        <f t="shared" si="4"/>
        <v>8.8222008921009554</v>
      </c>
      <c r="F36" s="10">
        <f t="shared" si="4"/>
        <v>9.3510079852264774</v>
      </c>
      <c r="G36" s="10">
        <f t="shared" si="4"/>
        <v>9.7911738442498404</v>
      </c>
      <c r="H36" s="10">
        <f t="shared" si="4"/>
        <v>10.163262651229349</v>
      </c>
      <c r="I36" s="10">
        <f t="shared" si="4"/>
        <v>10.481934176807588</v>
      </c>
      <c r="J36" s="10">
        <f t="shared" si="4"/>
        <v>10.757920959403128</v>
      </c>
      <c r="K36" s="10">
        <f t="shared" si="4"/>
        <v>10.999260849670902</v>
      </c>
      <c r="L36" s="10">
        <f t="shared" si="4"/>
        <v>11.212092776790346</v>
      </c>
    </row>
    <row r="37" spans="2:12">
      <c r="C37" s="9">
        <f t="shared" si="5"/>
        <v>1300000</v>
      </c>
      <c r="D37" s="10">
        <f t="shared" si="4"/>
        <v>8.5428621416519057</v>
      </c>
      <c r="E37" s="10">
        <f t="shared" si="4"/>
        <v>9.252173833827543</v>
      </c>
      <c r="F37" s="10">
        <f t="shared" si="4"/>
        <v>9.8354866780386523</v>
      </c>
      <c r="G37" s="10">
        <f t="shared" si="4"/>
        <v>10.323634834294543</v>
      </c>
      <c r="H37" s="10">
        <f t="shared" si="4"/>
        <v>10.73815036846724</v>
      </c>
      <c r="I37" s="10">
        <f t="shared" si="4"/>
        <v>11.09452508059063</v>
      </c>
      <c r="J37" s="10">
        <f t="shared" si="4"/>
        <v>11.404189749384717</v>
      </c>
      <c r="K37" s="10">
        <f t="shared" si="4"/>
        <v>11.675762984166946</v>
      </c>
      <c r="L37" s="10">
        <f t="shared" si="4"/>
        <v>11.91586592047681</v>
      </c>
    </row>
    <row r="38" spans="2:12">
      <c r="C38" s="9">
        <f t="shared" si="5"/>
        <v>1400000</v>
      </c>
      <c r="D38" s="10">
        <f t="shared" si="4"/>
        <v>8.8856013856257583</v>
      </c>
      <c r="E38" s="10">
        <f t="shared" si="4"/>
        <v>9.6555346628176952</v>
      </c>
      <c r="F38" s="10">
        <f t="shared" si="4"/>
        <v>10.292567707451113</v>
      </c>
      <c r="G38" s="10">
        <f t="shared" si="4"/>
        <v>10.828377030475385</v>
      </c>
      <c r="H38" s="10">
        <f t="shared" si="4"/>
        <v>11.285313357683815</v>
      </c>
      <c r="I38" s="10">
        <f t="shared" si="4"/>
        <v>11.679598317924274</v>
      </c>
      <c r="J38" s="10">
        <f t="shared" si="4"/>
        <v>12.023290581634958</v>
      </c>
      <c r="K38" s="10">
        <f t="shared" si="4"/>
        <v>12.325540774297515</v>
      </c>
      <c r="L38" s="10">
        <f t="shared" si="4"/>
        <v>12.59341825338201</v>
      </c>
    </row>
    <row r="39" spans="2:12">
      <c r="C39" s="9">
        <f t="shared" si="5"/>
        <v>1500000</v>
      </c>
      <c r="D39" s="10">
        <f t="shared" si="4"/>
        <v>9.2056889684915042</v>
      </c>
      <c r="E39" s="10">
        <f t="shared" si="4"/>
        <v>10.034679853573952</v>
      </c>
      <c r="F39" s="10">
        <f t="shared" si="4"/>
        <v>10.724511207420626</v>
      </c>
      <c r="G39" s="10">
        <f t="shared" si="4"/>
        <v>11.307509995838837</v>
      </c>
      <c r="H39" s="10">
        <f t="shared" si="4"/>
        <v>11.806709989421188</v>
      </c>
      <c r="I39" s="10">
        <f t="shared" si="4"/>
        <v>12.238967305312299</v>
      </c>
      <c r="J39" s="10">
        <f t="shared" si="4"/>
        <v>12.616901325738111</v>
      </c>
      <c r="K39" s="10">
        <f t="shared" si="4"/>
        <v>12.950147113671211</v>
      </c>
      <c r="L39" s="10">
        <f t="shared" si="4"/>
        <v>13.246188358353008</v>
      </c>
    </row>
    <row r="40" spans="2:12">
      <c r="C40" s="9">
        <f t="shared" si="5"/>
        <v>1600000</v>
      </c>
      <c r="D40" s="10">
        <f t="shared" si="4"/>
        <v>9.5052986336703533</v>
      </c>
      <c r="E40" s="10">
        <f t="shared" si="4"/>
        <v>10.391726523011441</v>
      </c>
      <c r="F40" s="10">
        <f t="shared" si="4"/>
        <v>11.13333536914323</v>
      </c>
      <c r="G40" s="10">
        <f t="shared" si="4"/>
        <v>11.762934522801272</v>
      </c>
      <c r="H40" s="10">
        <f t="shared" si="4"/>
        <v>12.304118434522403</v>
      </c>
      <c r="I40" s="10">
        <f t="shared" si="4"/>
        <v>12.774289545112659</v>
      </c>
      <c r="J40" s="10">
        <f t="shared" si="4"/>
        <v>13.186564473189557</v>
      </c>
      <c r="K40" s="10">
        <f t="shared" si="4"/>
        <v>13.551016868305796</v>
      </c>
      <c r="L40" s="10">
        <f t="shared" si="4"/>
        <v>13.875511472699824</v>
      </c>
    </row>
    <row r="42" spans="2:12">
      <c r="B42" s="1" t="s">
        <v>16</v>
      </c>
      <c r="C42" s="7" t="s">
        <v>2</v>
      </c>
      <c r="D42" s="7">
        <v>10</v>
      </c>
      <c r="E42" s="7"/>
    </row>
    <row r="43" spans="2:12">
      <c r="C43" s="7" t="s">
        <v>14</v>
      </c>
      <c r="D43" s="8">
        <f>5000000</f>
        <v>5000000</v>
      </c>
      <c r="E43" s="8">
        <f>D43+1000000</f>
        <v>6000000</v>
      </c>
      <c r="F43" s="8">
        <f t="shared" ref="F43" si="6">E43+1000000</f>
        <v>7000000</v>
      </c>
      <c r="G43" s="8">
        <f t="shared" ref="G43" si="7">F43+1000000</f>
        <v>8000000</v>
      </c>
      <c r="H43" s="8">
        <f t="shared" ref="H43" si="8">G43+1000000</f>
        <v>9000000</v>
      </c>
      <c r="I43" s="8">
        <f t="shared" ref="I43" si="9">H43+1000000</f>
        <v>10000000</v>
      </c>
      <c r="J43" s="8">
        <f t="shared" ref="J43" si="10">I43+1000000</f>
        <v>11000000</v>
      </c>
      <c r="K43" s="8">
        <f t="shared" ref="K43" si="11">J43+1000000</f>
        <v>12000000</v>
      </c>
      <c r="L43" s="8">
        <f t="shared" ref="L43" si="12">K43+1000000</f>
        <v>13000000</v>
      </c>
    </row>
    <row r="44" spans="2:12">
      <c r="C44" s="9">
        <v>1000000</v>
      </c>
      <c r="D44" s="10">
        <f t="shared" ref="D44:L50" si="13">1/(32*(2^$D$42+4)/D$43*(4+1/$D$20)+$D$11/$C44)</f>
        <v>9.1616436428454158</v>
      </c>
      <c r="E44" s="10">
        <f t="shared" si="13"/>
        <v>9.5552112848319304</v>
      </c>
      <c r="F44" s="10">
        <f t="shared" si="13"/>
        <v>9.8576887719235007</v>
      </c>
      <c r="G44" s="10">
        <f t="shared" si="13"/>
        <v>10.097419907265296</v>
      </c>
      <c r="H44" s="10">
        <f t="shared" si="13"/>
        <v>10.292094207883835</v>
      </c>
      <c r="I44" s="10">
        <f t="shared" si="13"/>
        <v>10.453322985937353</v>
      </c>
      <c r="J44" s="10">
        <f t="shared" si="13"/>
        <v>10.589043458974579</v>
      </c>
      <c r="K44" s="10">
        <f t="shared" si="13"/>
        <v>10.704865432704933</v>
      </c>
      <c r="L44" s="10">
        <f t="shared" si="13"/>
        <v>10.804866112748279</v>
      </c>
    </row>
    <row r="45" spans="2:12">
      <c r="C45" s="9">
        <f>C44+100000</f>
        <v>1100000</v>
      </c>
      <c r="D45" s="10">
        <f t="shared" si="13"/>
        <v>9.8347588846138869</v>
      </c>
      <c r="E45" s="10">
        <f t="shared" si="13"/>
        <v>10.289718563101292</v>
      </c>
      <c r="F45" s="10">
        <f t="shared" si="13"/>
        <v>10.641341784198675</v>
      </c>
      <c r="G45" s="10">
        <f t="shared" si="13"/>
        <v>10.921244720074599</v>
      </c>
      <c r="H45" s="10">
        <f t="shared" si="13"/>
        <v>11.149339706821468</v>
      </c>
      <c r="I45" s="10">
        <f t="shared" si="13"/>
        <v>11.338792226486889</v>
      </c>
      <c r="J45" s="10">
        <f t="shared" si="13"/>
        <v>11.498655284531088</v>
      </c>
      <c r="K45" s="10">
        <f t="shared" si="13"/>
        <v>11.635358854211916</v>
      </c>
      <c r="L45" s="10">
        <f t="shared" si="13"/>
        <v>11.753595712603904</v>
      </c>
    </row>
    <row r="46" spans="2:12">
      <c r="C46" s="9">
        <f t="shared" ref="C46:C50" si="14">C45+100000</f>
        <v>1200000</v>
      </c>
      <c r="D46" s="10">
        <f t="shared" si="13"/>
        <v>10.476171319762921</v>
      </c>
      <c r="E46" s="10">
        <f t="shared" si="13"/>
        <v>10.9939723714145</v>
      </c>
      <c r="F46" s="10">
        <f t="shared" si="13"/>
        <v>11.396315668826976</v>
      </c>
      <c r="G46" s="10">
        <f t="shared" si="13"/>
        <v>11.717944391323096</v>
      </c>
      <c r="H46" s="10">
        <f t="shared" si="13"/>
        <v>11.980932744900915</v>
      </c>
      <c r="I46" s="10">
        <f t="shared" si="13"/>
        <v>12.199978137639176</v>
      </c>
      <c r="J46" s="10">
        <f t="shared" si="13"/>
        <v>12.385245074725812</v>
      </c>
      <c r="K46" s="10">
        <f t="shared" si="13"/>
        <v>12.543987583124824</v>
      </c>
      <c r="L46" s="10">
        <f t="shared" si="13"/>
        <v>12.68152134553673</v>
      </c>
    </row>
    <row r="47" spans="2:12">
      <c r="C47" s="9">
        <f t="shared" si="14"/>
        <v>1300000</v>
      </c>
      <c r="D47" s="10">
        <f t="shared" si="13"/>
        <v>11.088069155707334</v>
      </c>
      <c r="E47" s="10">
        <f t="shared" si="13"/>
        <v>11.669804148370011</v>
      </c>
      <c r="F47" s="10">
        <f t="shared" si="13"/>
        <v>12.124156478467073</v>
      </c>
      <c r="G47" s="10">
        <f t="shared" si="13"/>
        <v>12.488836901169877</v>
      </c>
      <c r="H47" s="10">
        <f t="shared" si="13"/>
        <v>12.788007795394673</v>
      </c>
      <c r="I47" s="10">
        <f t="shared" si="13"/>
        <v>13.037866135374289</v>
      </c>
      <c r="J47" s="10">
        <f t="shared" si="13"/>
        <v>13.249675929604676</v>
      </c>
      <c r="K47" s="10">
        <f t="shared" si="13"/>
        <v>13.431513333428846</v>
      </c>
      <c r="L47" s="10">
        <f t="shared" si="13"/>
        <v>13.589319881718561</v>
      </c>
    </row>
    <row r="48" spans="2:12">
      <c r="C48" s="9">
        <f t="shared" si="14"/>
        <v>1400000</v>
      </c>
      <c r="D48" s="10">
        <f t="shared" si="13"/>
        <v>11.672443748159088</v>
      </c>
      <c r="E48" s="10">
        <f t="shared" si="13"/>
        <v>12.318900431372697</v>
      </c>
      <c r="F48" s="10">
        <f t="shared" si="13"/>
        <v>12.826301099983581</v>
      </c>
      <c r="G48" s="10">
        <f t="shared" si="13"/>
        <v>13.235156205095006</v>
      </c>
      <c r="H48" s="10">
        <f t="shared" si="13"/>
        <v>13.571633407691523</v>
      </c>
      <c r="I48" s="10">
        <f t="shared" si="13"/>
        <v>13.853389029762463</v>
      </c>
      <c r="J48" s="10">
        <f t="shared" si="13"/>
        <v>14.092768338022626</v>
      </c>
      <c r="K48" s="10">
        <f t="shared" si="13"/>
        <v>14.298662843521971</v>
      </c>
      <c r="L48" s="10">
        <f t="shared" si="13"/>
        <v>14.477639143157951</v>
      </c>
    </row>
    <row r="49" spans="3:12">
      <c r="C49" s="9">
        <f t="shared" si="14"/>
        <v>1500000</v>
      </c>
      <c r="D49" s="10">
        <f t="shared" si="13"/>
        <v>12.231111250273976</v>
      </c>
      <c r="E49" s="10">
        <f t="shared" si="13"/>
        <v>12.942816909186293</v>
      </c>
      <c r="F49" s="10">
        <f t="shared" si="13"/>
        <v>13.504086722473271</v>
      </c>
      <c r="G49" s="10">
        <f t="shared" si="13"/>
        <v>13.958058824843114</v>
      </c>
      <c r="H49" s="10">
        <f t="shared" si="13"/>
        <v>14.332816927247896</v>
      </c>
      <c r="I49" s="10">
        <f t="shared" si="13"/>
        <v>14.647430489153869</v>
      </c>
      <c r="J49" s="10">
        <f t="shared" si="13"/>
        <v>14.915302775222591</v>
      </c>
      <c r="K49" s="10">
        <f t="shared" si="13"/>
        <v>15.146129860897943</v>
      </c>
      <c r="L49" s="10">
        <f t="shared" si="13"/>
        <v>15.347099445426657</v>
      </c>
    </row>
    <row r="50" spans="3:12">
      <c r="C50" s="9">
        <f t="shared" si="14"/>
        <v>1600000</v>
      </c>
      <c r="D50" s="10">
        <f t="shared" si="13"/>
        <v>12.765731466200428</v>
      </c>
      <c r="E50" s="10">
        <f t="shared" si="13"/>
        <v>13.542990870218421</v>
      </c>
      <c r="F50" s="10">
        <f t="shared" si="13"/>
        <v>14.158759336690443</v>
      </c>
      <c r="G50" s="10">
        <f t="shared" si="13"/>
        <v>14.658629828552664</v>
      </c>
      <c r="H50" s="10">
        <f t="shared" si="13"/>
        <v>15.072508815742934</v>
      </c>
      <c r="I50" s="10">
        <f t="shared" si="13"/>
        <v>15.420828234179462</v>
      </c>
      <c r="J50" s="10">
        <f t="shared" si="13"/>
        <v>15.718022112685071</v>
      </c>
      <c r="K50" s="10">
        <f t="shared" si="13"/>
        <v>15.974576993201218</v>
      </c>
      <c r="L50" s="10">
        <f t="shared" si="13"/>
        <v>16.198295042225215</v>
      </c>
    </row>
  </sheetData>
  <conditionalFormatting sqref="D24:L3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4:L4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4:L5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Arrays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2015-03-18T06:44:03Z</dcterms:created>
  <dcterms:modified xsi:type="dcterms:W3CDTF">2017-01-17T09:27:30Z</dcterms:modified>
</cp:coreProperties>
</file>