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biswas/Documents/UNIL/Experiment/Data and codes for Science paper/Inverse Modeling/"/>
    </mc:Choice>
  </mc:AlternateContent>
  <xr:revisionPtr revIDLastSave="0" documentId="13_ncr:1_{06BC39B0-2796-5249-B3A6-898318F24084}" xr6:coauthVersionLast="36" xr6:coauthVersionMax="36" xr10:uidLastSave="{00000000-0000-0000-0000-000000000000}"/>
  <bookViews>
    <workbookView xWindow="0" yWindow="460" windowWidth="31740" windowHeight="1722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" i="1" l="1"/>
  <c r="Y6" i="1" s="1"/>
  <c r="X5" i="1"/>
  <c r="Y5" i="1" s="1"/>
  <c r="X4" i="1"/>
  <c r="Y4" i="1" s="1"/>
  <c r="X3" i="1"/>
  <c r="Y3" i="1" s="1"/>
  <c r="AB3" i="1"/>
  <c r="AB4" i="1"/>
  <c r="AB5" i="1"/>
  <c r="AB6" i="1"/>
  <c r="O3" i="1" l="1"/>
  <c r="O4" i="1"/>
  <c r="O5" i="1"/>
  <c r="O6" i="1"/>
  <c r="M3" i="1"/>
  <c r="I6" i="1"/>
  <c r="I5" i="1"/>
  <c r="I4" i="1"/>
  <c r="I3" i="1"/>
  <c r="AC3" i="1" s="1"/>
  <c r="M6" i="1" l="1"/>
  <c r="AC6" i="1" s="1"/>
  <c r="M5" i="1"/>
  <c r="AC5" i="1" s="1"/>
  <c r="M4" i="1"/>
  <c r="AC4" i="1" s="1"/>
</calcChain>
</file>

<file path=xl/sharedStrings.xml><?xml version="1.0" encoding="utf-8"?>
<sst xmlns="http://schemas.openxmlformats.org/spreadsheetml/2006/main" count="19" uniqueCount="19">
  <si>
    <t>Et (eV)</t>
  </si>
  <si>
    <t>log10(s)</t>
  </si>
  <si>
    <t>n/N</t>
  </si>
  <si>
    <t>Nss/N</t>
  </si>
  <si>
    <t>220-230</t>
  </si>
  <si>
    <t>230-240</t>
  </si>
  <si>
    <t>240-250</t>
  </si>
  <si>
    <t>Life time (y)</t>
  </si>
  <si>
    <t>Eu (eV)</t>
  </si>
  <si>
    <t>Dose rate (Gy/ka)</t>
  </si>
  <si>
    <t>D0 (Gy)</t>
  </si>
  <si>
    <t>a</t>
  </si>
  <si>
    <t>b</t>
  </si>
  <si>
    <t>log10(rhop)</t>
  </si>
  <si>
    <t>g-value (%/decade)</t>
  </si>
  <si>
    <t>210-220</t>
  </si>
  <si>
    <t>MBTP2</t>
  </si>
  <si>
    <t>NCF</t>
  </si>
  <si>
    <t>Corrected n/N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</si>
</sst>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4" borderId="0" xfId="0" applyFont="1" applyFill="1"/>
    <xf numFmtId="1" fontId="0" fillId="0" borderId="0" xfId="0" applyNumberFormat="1"/>
    <xf numFmtId="0" fontId="0" fillId="2" borderId="0" xfId="0" applyFill="1"/>
    <xf numFmtId="2" fontId="0" fillId="0" borderId="0" xfId="0" applyNumberFormat="1"/>
    <xf numFmtId="0" fontId="6" fillId="0" borderId="0" xfId="0" applyFont="1"/>
    <xf numFmtId="11" fontId="0" fillId="0" borderId="0" xfId="0" applyNumberFormat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"/>
  <sheetViews>
    <sheetView tabSelected="1" zoomScale="90" zoomScaleNormal="90" zoomScalePageLayoutView="90" workbookViewId="0">
      <selection activeCell="A7" sqref="A7:XFD11"/>
    </sheetView>
  </sheetViews>
  <sheetFormatPr baseColWidth="10" defaultRowHeight="16" x14ac:dyDescent="0.2"/>
  <cols>
    <col min="4" max="4" width="11.1640625" bestFit="1" customWidth="1"/>
    <col min="24" max="24" width="12.33203125" bestFit="1" customWidth="1"/>
  </cols>
  <sheetData>
    <row r="1" spans="1:29" ht="21" x14ac:dyDescent="0.25">
      <c r="B1" s="8" t="s">
        <v>16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3"/>
      <c r="Y1" s="3"/>
      <c r="Z1" s="3"/>
      <c r="AA1" s="3"/>
      <c r="AB1" s="3"/>
      <c r="AC1" s="3"/>
    </row>
    <row r="2" spans="1:29" x14ac:dyDescent="0.2">
      <c r="B2" s="7" t="s">
        <v>9</v>
      </c>
      <c r="C2" s="7"/>
      <c r="D2" s="7" t="s">
        <v>10</v>
      </c>
      <c r="E2" s="7"/>
      <c r="F2" s="7" t="s">
        <v>11</v>
      </c>
      <c r="G2" s="7"/>
      <c r="H2" s="7" t="s">
        <v>0</v>
      </c>
      <c r="I2" s="7"/>
      <c r="J2" s="7" t="s">
        <v>8</v>
      </c>
      <c r="K2" s="7"/>
      <c r="L2" s="7" t="s">
        <v>1</v>
      </c>
      <c r="M2" s="7"/>
      <c r="N2" s="7" t="s">
        <v>12</v>
      </c>
      <c r="O2" s="7"/>
      <c r="P2" s="7" t="s">
        <v>13</v>
      </c>
      <c r="Q2" s="7"/>
      <c r="R2" s="7" t="s">
        <v>14</v>
      </c>
      <c r="S2" s="7"/>
      <c r="T2" s="7" t="s">
        <v>2</v>
      </c>
      <c r="U2" s="7"/>
      <c r="V2" s="7" t="s">
        <v>17</v>
      </c>
      <c r="W2" s="7"/>
      <c r="X2" s="7" t="s">
        <v>18</v>
      </c>
      <c r="Y2" s="7"/>
      <c r="Z2" s="7" t="s">
        <v>3</v>
      </c>
      <c r="AA2" s="7"/>
      <c r="AB2" s="7" t="s">
        <v>7</v>
      </c>
      <c r="AC2" s="7"/>
    </row>
    <row r="3" spans="1:29" x14ac:dyDescent="0.2">
      <c r="A3" s="1" t="s">
        <v>15</v>
      </c>
      <c r="B3" s="4">
        <v>7.3520000000000003</v>
      </c>
      <c r="C3" s="4">
        <v>0.151</v>
      </c>
      <c r="D3" s="2">
        <v>796.32152616536598</v>
      </c>
      <c r="E3" s="2">
        <v>31.703081143548701</v>
      </c>
      <c r="F3" s="2">
        <v>1.0000000062384</v>
      </c>
      <c r="G3" s="2">
        <v>2.6731558381734501E-2</v>
      </c>
      <c r="H3" s="4">
        <v>1.25041223580674</v>
      </c>
      <c r="I3" s="4">
        <f t="shared" ref="I3:I6" si="0">H3*0.05</f>
        <v>6.2520611790337008E-2</v>
      </c>
      <c r="J3" s="5">
        <v>1.0000000000000001E-5</v>
      </c>
      <c r="K3" s="5">
        <v>0</v>
      </c>
      <c r="L3" s="4">
        <v>11.726842313151201</v>
      </c>
      <c r="M3" s="4">
        <f t="shared" ref="M3:M6" si="1">L3*0.05</f>
        <v>0.58634211565756</v>
      </c>
      <c r="N3" s="4">
        <v>1.4650052185979401</v>
      </c>
      <c r="O3" s="4">
        <f t="shared" ref="O3:O6" si="2">N3*0.01</f>
        <v>1.46500521859794E-2</v>
      </c>
      <c r="P3" s="4">
        <v>-6.3628991005779598</v>
      </c>
      <c r="Q3" s="4">
        <v>-0.20216013723168999</v>
      </c>
      <c r="R3" s="4">
        <v>0.54628562175477602</v>
      </c>
      <c r="S3" s="4">
        <v>0.27322213209782698</v>
      </c>
      <c r="T3" s="4">
        <v>0.22586877978016601</v>
      </c>
      <c r="U3" s="4">
        <v>2.6015924567862302E-2</v>
      </c>
      <c r="V3" s="4">
        <v>1.5079894825785201</v>
      </c>
      <c r="W3" s="4">
        <v>2.3258184069378601E-2</v>
      </c>
      <c r="X3" s="4">
        <f t="shared" ref="X3:X6" si="3">T3/V3</f>
        <v>0.14978140258243158</v>
      </c>
      <c r="Y3" s="4">
        <f t="shared" ref="Y3:Y6" si="4">X3*SQRT((U3/T3)^2+(W3/V3)^2)</f>
        <v>1.7406040295122046E-2</v>
      </c>
      <c r="Z3" s="4">
        <v>0.88893901346805004</v>
      </c>
      <c r="AA3" s="4">
        <v>5.9834962888387397E-2</v>
      </c>
      <c r="AB3" s="6">
        <f t="shared" ref="AB3:AB6" si="5">1/10^L3*EXP(H3/(8.617*10^-5*288))/3600/24/365</f>
        <v>453.36543738047936</v>
      </c>
      <c r="AC3" s="6">
        <f t="shared" ref="AC3:AC6" si="6">AB3*SQRT((M3/L3)^2+(I3/H3)^2)</f>
        <v>32.057777512734212</v>
      </c>
    </row>
    <row r="4" spans="1:29" x14ac:dyDescent="0.2">
      <c r="A4" s="1" t="s">
        <v>4</v>
      </c>
      <c r="B4" s="4">
        <v>7.3520000000000003</v>
      </c>
      <c r="C4" s="4">
        <v>0.151</v>
      </c>
      <c r="D4" s="2">
        <v>500</v>
      </c>
      <c r="E4" s="2">
        <v>0</v>
      </c>
      <c r="F4" s="2">
        <v>1.0000000000001299</v>
      </c>
      <c r="G4" s="2">
        <v>0</v>
      </c>
      <c r="H4" s="4">
        <v>1.2871738907577499</v>
      </c>
      <c r="I4" s="4">
        <f t="shared" si="0"/>
        <v>6.4358694537887493E-2</v>
      </c>
      <c r="J4" s="5">
        <v>1.0000000000000001E-5</v>
      </c>
      <c r="K4" s="5">
        <v>0</v>
      </c>
      <c r="L4" s="4">
        <v>11.8176368825516</v>
      </c>
      <c r="M4" s="4">
        <f>L4*0.05</f>
        <v>0.59088184412758005</v>
      </c>
      <c r="N4" s="4">
        <v>1.4617419820717199</v>
      </c>
      <c r="O4" s="4">
        <f t="shared" si="2"/>
        <v>1.4617419820717199E-2</v>
      </c>
      <c r="P4" s="4">
        <v>-6.6411814276804702</v>
      </c>
      <c r="Q4" s="4">
        <v>-0.38566746660020002</v>
      </c>
      <c r="R4" s="4">
        <v>0.27230830860386901</v>
      </c>
      <c r="S4" s="4">
        <v>0.272969445780955</v>
      </c>
      <c r="T4" s="4">
        <v>0.40060129145440998</v>
      </c>
      <c r="U4" s="4">
        <v>4.4936035829679102E-2</v>
      </c>
      <c r="V4" s="4">
        <v>1.4832935948158199</v>
      </c>
      <c r="W4" s="4">
        <v>2.4440129536251201E-2</v>
      </c>
      <c r="X4" s="4">
        <f t="shared" si="3"/>
        <v>0.27007552170017463</v>
      </c>
      <c r="Y4" s="4">
        <f t="shared" si="4"/>
        <v>3.0619856857648193E-2</v>
      </c>
      <c r="Z4" s="4">
        <v>0.94086855805754899</v>
      </c>
      <c r="AA4" s="4">
        <v>7.7838565223006001E-2</v>
      </c>
      <c r="AB4" s="6">
        <f t="shared" si="5"/>
        <v>1618.0031647444087</v>
      </c>
      <c r="AC4" s="6">
        <f t="shared" si="6"/>
        <v>114.4101009772066</v>
      </c>
    </row>
    <row r="5" spans="1:29" x14ac:dyDescent="0.2">
      <c r="A5" s="1" t="s">
        <v>5</v>
      </c>
      <c r="B5" s="4">
        <v>7.3520000000000003</v>
      </c>
      <c r="C5" s="4">
        <v>0.151</v>
      </c>
      <c r="D5" s="2">
        <v>643.61842596830604</v>
      </c>
      <c r="E5" s="2">
        <v>27.265124305337999</v>
      </c>
      <c r="F5" s="2">
        <v>1.0519032394712899</v>
      </c>
      <c r="G5" s="2">
        <v>0.19078054972622699</v>
      </c>
      <c r="H5" s="4">
        <v>1.3212275361266499</v>
      </c>
      <c r="I5" s="4">
        <f t="shared" si="0"/>
        <v>6.6061376806332492E-2</v>
      </c>
      <c r="J5" s="5">
        <v>1.0000000000000001E-5</v>
      </c>
      <c r="K5" s="5">
        <v>0</v>
      </c>
      <c r="L5" s="4">
        <v>11.892094051581999</v>
      </c>
      <c r="M5" s="4">
        <f t="shared" si="1"/>
        <v>0.59460470257910003</v>
      </c>
      <c r="N5" s="4">
        <v>1.45937101453308</v>
      </c>
      <c r="O5" s="4">
        <f t="shared" si="2"/>
        <v>1.4593710145330801E-2</v>
      </c>
      <c r="P5" s="4">
        <v>-7.6185842138071802</v>
      </c>
      <c r="Q5" s="4">
        <v>-3.7423300433287499</v>
      </c>
      <c r="R5" s="4">
        <v>-5.5886506721701196E-3</v>
      </c>
      <c r="S5" s="4">
        <v>0.277089720686861</v>
      </c>
      <c r="T5" s="4">
        <v>0.48479183109051499</v>
      </c>
      <c r="U5" s="4">
        <v>5.5482892484284299E-2</v>
      </c>
      <c r="V5" s="4">
        <v>1.45859770705312</v>
      </c>
      <c r="W5" s="4">
        <v>2.5842458870290502E-2</v>
      </c>
      <c r="X5" s="4">
        <f t="shared" si="3"/>
        <v>0.3323684308197391</v>
      </c>
      <c r="Y5" s="4">
        <f t="shared" si="4"/>
        <v>3.8491626161889295E-2</v>
      </c>
      <c r="Z5" s="4">
        <v>0.99349804152130805</v>
      </c>
      <c r="AA5" s="4">
        <v>7.7838565223006001E-2</v>
      </c>
      <c r="AB5" s="6">
        <f t="shared" si="5"/>
        <v>5375.982060116813</v>
      </c>
      <c r="AC5" s="6">
        <f t="shared" si="6"/>
        <v>380.1393370245824</v>
      </c>
    </row>
    <row r="6" spans="1:29" x14ac:dyDescent="0.2">
      <c r="A6" s="1" t="s">
        <v>6</v>
      </c>
      <c r="B6" s="4">
        <v>7.3520000000000003</v>
      </c>
      <c r="C6" s="4">
        <v>0.151</v>
      </c>
      <c r="D6" s="2">
        <v>559.294135840428</v>
      </c>
      <c r="E6" s="2">
        <v>29.010352220276999</v>
      </c>
      <c r="F6" s="2">
        <v>1.17582142970895</v>
      </c>
      <c r="G6" s="2">
        <v>0.240941479755788</v>
      </c>
      <c r="H6" s="4">
        <v>1.3557552147433001</v>
      </c>
      <c r="I6" s="4">
        <f t="shared" si="0"/>
        <v>6.7787760737165012E-2</v>
      </c>
      <c r="J6" s="5">
        <v>1.0000000000000001E-5</v>
      </c>
      <c r="K6" s="5">
        <v>0</v>
      </c>
      <c r="L6" s="4">
        <v>11.958083763002</v>
      </c>
      <c r="M6" s="4">
        <f t="shared" si="1"/>
        <v>0.59790418815010005</v>
      </c>
      <c r="N6" s="4">
        <v>1.4576082868609701</v>
      </c>
      <c r="O6" s="4">
        <f t="shared" si="2"/>
        <v>1.4576082868609702E-2</v>
      </c>
      <c r="P6" s="4">
        <v>-147.17867327285501</v>
      </c>
      <c r="Q6" s="4">
        <v>0</v>
      </c>
      <c r="R6" s="4">
        <v>-0.18567917435107101</v>
      </c>
      <c r="S6" s="4">
        <v>0.25507139802997603</v>
      </c>
      <c r="T6" s="4">
        <v>0.58929202575864703</v>
      </c>
      <c r="U6" s="4">
        <v>7.0526915551422695E-2</v>
      </c>
      <c r="V6" s="4">
        <v>1.43390181929042</v>
      </c>
      <c r="W6" s="4">
        <v>2.7431393919136599E-2</v>
      </c>
      <c r="X6" s="4">
        <f t="shared" si="3"/>
        <v>0.41097097292913948</v>
      </c>
      <c r="Y6" s="4">
        <f t="shared" si="4"/>
        <v>4.9809721181071624E-2</v>
      </c>
      <c r="Z6" s="4">
        <v>1</v>
      </c>
      <c r="AA6" s="4">
        <v>0</v>
      </c>
      <c r="AB6" s="6">
        <f t="shared" si="5"/>
        <v>18565.183663148087</v>
      </c>
      <c r="AC6" s="6">
        <f t="shared" si="6"/>
        <v>1312.7567262185723</v>
      </c>
    </row>
    <row r="22" spans="4:5" x14ac:dyDescent="0.2">
      <c r="D22" s="2"/>
      <c r="E22" s="2"/>
    </row>
    <row r="23" spans="4:5" x14ac:dyDescent="0.2">
      <c r="D23" s="2"/>
      <c r="E23" s="2"/>
    </row>
    <row r="24" spans="4:5" x14ac:dyDescent="0.2">
      <c r="D24" s="2"/>
      <c r="E24" s="2"/>
    </row>
  </sheetData>
  <mergeCells count="15">
    <mergeCell ref="AB2:AC2"/>
    <mergeCell ref="B2:C2"/>
    <mergeCell ref="D2:E2"/>
    <mergeCell ref="N2:O2"/>
    <mergeCell ref="B1:W1"/>
    <mergeCell ref="Z2:AA2"/>
    <mergeCell ref="F2:G2"/>
    <mergeCell ref="P2:Q2"/>
    <mergeCell ref="J2:K2"/>
    <mergeCell ref="R2:S2"/>
    <mergeCell ref="T2:U2"/>
    <mergeCell ref="L2:M2"/>
    <mergeCell ref="H2:I2"/>
    <mergeCell ref="V2:W2"/>
    <mergeCell ref="X2:Y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Rabiul Biswas</dc:creator>
  <cp:lastModifiedBy>Rabioul Haque Biswas</cp:lastModifiedBy>
  <dcterms:created xsi:type="dcterms:W3CDTF">2016-03-01T20:34:22Z</dcterms:created>
  <dcterms:modified xsi:type="dcterms:W3CDTF">2020-07-15T16:37:41Z</dcterms:modified>
</cp:coreProperties>
</file>