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filterPrivacy="1"/>
  <xr:revisionPtr revIDLastSave="0" documentId="8_{957EFCFC-5798-4D22-9E77-D9AB6131352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tartup Overview" sheetId="1" r:id="rId1"/>
    <sheet name="Expenses" sheetId="3" r:id="rId2"/>
    <sheet name="Profit &amp; Loss" sheetId="4" r:id="rId3"/>
  </sheets>
  <definedNames>
    <definedName name="_xlnm.Print_Titles" localSheetId="1">Expenses!$1:$4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4" l="1"/>
  <c r="O4" i="4"/>
  <c r="O5" i="4"/>
  <c r="C3" i="4" l="1"/>
  <c r="F33" i="3" l="1"/>
  <c r="N18" i="4" l="1"/>
  <c r="M18" i="4"/>
  <c r="L18" i="4"/>
  <c r="K18" i="4"/>
  <c r="J18" i="4"/>
  <c r="I18" i="4"/>
  <c r="H18" i="4"/>
  <c r="G18" i="4"/>
  <c r="F18" i="4"/>
  <c r="E18" i="4"/>
  <c r="D18" i="4"/>
  <c r="C18" i="4"/>
  <c r="O7" i="4"/>
  <c r="N8" i="4"/>
  <c r="N10" i="4" s="1"/>
  <c r="M8" i="4"/>
  <c r="M10" i="4" s="1"/>
  <c r="L8" i="4"/>
  <c r="L10" i="4" s="1"/>
  <c r="K8" i="4"/>
  <c r="K10" i="4" s="1"/>
  <c r="J8" i="4"/>
  <c r="J10" i="4" s="1"/>
  <c r="I8" i="4"/>
  <c r="I10" i="4" s="1"/>
  <c r="H8" i="4"/>
  <c r="H10" i="4" s="1"/>
  <c r="G8" i="4"/>
  <c r="G10" i="4" s="1"/>
  <c r="F8" i="4"/>
  <c r="F10" i="4" s="1"/>
  <c r="E8" i="4"/>
  <c r="E10" i="4" s="1"/>
  <c r="D8" i="4"/>
  <c r="D10" i="4" s="1"/>
  <c r="C8" i="4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17" i="4"/>
  <c r="O16" i="4"/>
  <c r="O15" i="4"/>
  <c r="O14" i="4"/>
  <c r="O13" i="4"/>
  <c r="O6" i="4"/>
  <c r="D14" i="3"/>
  <c r="E14" i="3"/>
  <c r="E7" i="1" s="1"/>
  <c r="E60" i="3"/>
  <c r="D60" i="3"/>
  <c r="F59" i="3"/>
  <c r="F58" i="3"/>
  <c r="F57" i="3"/>
  <c r="F56" i="3"/>
  <c r="F55" i="3"/>
  <c r="E52" i="3"/>
  <c r="D52" i="3"/>
  <c r="F51" i="3"/>
  <c r="F50" i="3"/>
  <c r="F49" i="3"/>
  <c r="F48" i="3"/>
  <c r="F47" i="3"/>
  <c r="F46" i="3"/>
  <c r="E43" i="3"/>
  <c r="D43" i="3"/>
  <c r="F42" i="3"/>
  <c r="F41" i="3"/>
  <c r="F40" i="3"/>
  <c r="F39" i="3"/>
  <c r="F38" i="3"/>
  <c r="F37" i="3"/>
  <c r="F36" i="3"/>
  <c r="F35" i="3"/>
  <c r="F34" i="3"/>
  <c r="F32" i="3"/>
  <c r="E29" i="3"/>
  <c r="F28" i="3"/>
  <c r="F27" i="3"/>
  <c r="F26" i="3"/>
  <c r="F25" i="3"/>
  <c r="F24" i="3"/>
  <c r="F23" i="3"/>
  <c r="F22" i="3"/>
  <c r="F21" i="3"/>
  <c r="F20" i="3"/>
  <c r="D19" i="3"/>
  <c r="F19" i="3" s="1"/>
  <c r="F18" i="3"/>
  <c r="F17" i="3"/>
  <c r="F13" i="3"/>
  <c r="F12" i="3"/>
  <c r="F11" i="3"/>
  <c r="F10" i="3"/>
  <c r="F9" i="3"/>
  <c r="F8" i="3"/>
  <c r="F7" i="3"/>
  <c r="O8" i="4" l="1"/>
  <c r="C10" i="4"/>
  <c r="C19" i="4" s="1"/>
  <c r="G19" i="4"/>
  <c r="G20" i="4" s="1"/>
  <c r="G22" i="4" s="1"/>
  <c r="K19" i="4"/>
  <c r="K20" i="4" s="1"/>
  <c r="K22" i="4" s="1"/>
  <c r="D19" i="4"/>
  <c r="D20" i="4" s="1"/>
  <c r="D22" i="4" s="1"/>
  <c r="L19" i="4"/>
  <c r="L20" i="4" s="1"/>
  <c r="L22" i="4" s="1"/>
  <c r="E19" i="4"/>
  <c r="E20" i="4" s="1"/>
  <c r="E22" i="4" s="1"/>
  <c r="I19" i="4"/>
  <c r="I20" i="4" s="1"/>
  <c r="I22" i="4" s="1"/>
  <c r="M19" i="4"/>
  <c r="M20" i="4" s="1"/>
  <c r="M22" i="4" s="1"/>
  <c r="H19" i="4"/>
  <c r="H20" i="4" s="1"/>
  <c r="H22" i="4" s="1"/>
  <c r="F19" i="4"/>
  <c r="F20" i="4" s="1"/>
  <c r="F22" i="4" s="1"/>
  <c r="J19" i="4"/>
  <c r="J20" i="4" s="1"/>
  <c r="J22" i="4" s="1"/>
  <c r="N19" i="4"/>
  <c r="N20" i="4" s="1"/>
  <c r="N22" i="4" s="1"/>
  <c r="F43" i="3"/>
  <c r="F52" i="3"/>
  <c r="F14" i="3"/>
  <c r="O18" i="4"/>
  <c r="C12" i="4"/>
  <c r="D12" i="4" s="1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E62" i="3"/>
  <c r="D29" i="3"/>
  <c r="F29" i="3" s="1"/>
  <c r="O10" i="4" l="1"/>
  <c r="O19" i="4"/>
  <c r="E5" i="1"/>
  <c r="D62" i="3"/>
  <c r="F62" i="3" s="1"/>
  <c r="C20" i="4"/>
  <c r="O20" i="4" l="1"/>
  <c r="C22" i="4"/>
  <c r="O22" i="4" s="1"/>
  <c r="E40" i="1"/>
  <c r="D40" i="1"/>
  <c r="F39" i="1"/>
  <c r="F38" i="1"/>
  <c r="E35" i="1"/>
  <c r="D35" i="1"/>
  <c r="F34" i="1"/>
  <c r="F33" i="1"/>
  <c r="F32" i="1"/>
  <c r="E29" i="1"/>
  <c r="D29" i="1"/>
  <c r="F28" i="1"/>
  <c r="F27" i="1"/>
  <c r="F26" i="1"/>
  <c r="F25" i="1"/>
  <c r="F15" i="1" l="1"/>
  <c r="E42" i="1"/>
  <c r="F17" i="1"/>
  <c r="F40" i="1"/>
  <c r="F35" i="1"/>
  <c r="F29" i="1"/>
  <c r="F10" i="1"/>
  <c r="F11" i="1"/>
  <c r="D13" i="1"/>
  <c r="F8" i="1"/>
  <c r="F9" i="1"/>
  <c r="F7" i="1"/>
  <c r="D5" i="1"/>
  <c r="D42" i="1"/>
  <c r="E13" i="1" l="1"/>
  <c r="F13" i="1" s="1"/>
  <c r="F16" i="1"/>
  <c r="F5" i="1"/>
  <c r="D19" i="1"/>
  <c r="F42" i="1"/>
  <c r="E19" i="1" l="1"/>
  <c r="F19" i="1" s="1"/>
</calcChain>
</file>

<file path=xl/sharedStrings.xml><?xml version="1.0" encoding="utf-8"?>
<sst xmlns="http://schemas.openxmlformats.org/spreadsheetml/2006/main" count="116" uniqueCount="75">
  <si>
    <t>EXPENSES</t>
  </si>
  <si>
    <t>Marketing</t>
  </si>
  <si>
    <t>Labor</t>
  </si>
  <si>
    <t>Other</t>
  </si>
  <si>
    <t>Investors</t>
  </si>
  <si>
    <t>Loans</t>
  </si>
  <si>
    <t>Additional Funding</t>
  </si>
  <si>
    <t>Funding Less Expenses</t>
  </si>
  <si>
    <t>Owner 1</t>
  </si>
  <si>
    <t>Owner 2</t>
  </si>
  <si>
    <t>Owner 3</t>
  </si>
  <si>
    <t>Bank Loan</t>
  </si>
  <si>
    <t>Non-Bank Loan</t>
  </si>
  <si>
    <t>Grant</t>
  </si>
  <si>
    <t>Total</t>
  </si>
  <si>
    <t>Budget</t>
  </si>
  <si>
    <t>Actual</t>
  </si>
  <si>
    <t>Administrative / General</t>
  </si>
  <si>
    <t>(Under) / Over</t>
  </si>
  <si>
    <t>Total Expenses</t>
  </si>
  <si>
    <t>STARTUP FUNDING</t>
  </si>
  <si>
    <t>Total Startup Funding</t>
  </si>
  <si>
    <t xml:space="preserve"> </t>
  </si>
  <si>
    <t>STARTUP EXPENSES</t>
  </si>
  <si>
    <t>Date Due</t>
  </si>
  <si>
    <t>Insurance</t>
  </si>
  <si>
    <t>Legal</t>
  </si>
  <si>
    <t>Training</t>
  </si>
  <si>
    <t>Software (General)</t>
  </si>
  <si>
    <t>Utility Costs</t>
  </si>
  <si>
    <t>Telephone Set-Up &amp; Annual Cost</t>
  </si>
  <si>
    <t>Furniture</t>
  </si>
  <si>
    <t>Medical Equipment</t>
  </si>
  <si>
    <t>Hardware</t>
  </si>
  <si>
    <t>Installation Fees</t>
  </si>
  <si>
    <t>Start Up Inventory (Pharma)</t>
  </si>
  <si>
    <t>Logo Design</t>
  </si>
  <si>
    <t>Launch Advertising</t>
  </si>
  <si>
    <t>Printed Marketing Pieces</t>
  </si>
  <si>
    <t>Promo Materials</t>
  </si>
  <si>
    <t>Listing Fees</t>
  </si>
  <si>
    <t>Internet Marketing</t>
  </si>
  <si>
    <t>Trade Shows</t>
  </si>
  <si>
    <t>Networking Events</t>
  </si>
  <si>
    <t>Labor Expenses</t>
  </si>
  <si>
    <t>Job-Listing Fees</t>
  </si>
  <si>
    <t>Payroll</t>
  </si>
  <si>
    <t>Contingencies Reserve</t>
  </si>
  <si>
    <t>Launch Party</t>
  </si>
  <si>
    <t>Total Startup Expenses</t>
  </si>
  <si>
    <t>Location / Office</t>
  </si>
  <si>
    <t>Space Rental / Lease</t>
  </si>
  <si>
    <t>Software (CRM, etc)</t>
  </si>
  <si>
    <t>Medical Supplies (Gloves, Etc)</t>
  </si>
  <si>
    <t>Miscellaneous</t>
  </si>
  <si>
    <t>Branding / Identity Development</t>
  </si>
  <si>
    <t>Website</t>
  </si>
  <si>
    <t>REVENUE</t>
  </si>
  <si>
    <t>YTD</t>
  </si>
  <si>
    <t>Estimated Sales</t>
  </si>
  <si>
    <t>Service Revenue</t>
  </si>
  <si>
    <t xml:space="preserve">Other Revenue </t>
  </si>
  <si>
    <t>Net Sales</t>
  </si>
  <si>
    <t>Gross Profit</t>
  </si>
  <si>
    <t>Administrative General</t>
  </si>
  <si>
    <t>Income Before Taxes</t>
  </si>
  <si>
    <t>Income Tax Expense</t>
  </si>
  <si>
    <t>NET INCOME</t>
  </si>
  <si>
    <t>Cost of Goods Sold</t>
  </si>
  <si>
    <t>Less (Discounts, Errors, etc)</t>
  </si>
  <si>
    <t>STARTUP OVERVIEW</t>
  </si>
  <si>
    <t>LLC</t>
  </si>
  <si>
    <t>NASW Membership</t>
  </si>
  <si>
    <t>Annual Report</t>
  </si>
  <si>
    <t>LLC Annual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</si>
</sst>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yy;@"/>
    <numFmt numFmtId="165" formatCode="mmmm"/>
  </numFmts>
  <fonts count="15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color theme="3"/>
      <name val="Arial"/>
      <family val="2"/>
      <scheme val="minor"/>
    </font>
    <font>
      <sz val="12"/>
      <color theme="3"/>
      <name val="Arial"/>
      <family val="2"/>
      <scheme val="minor"/>
    </font>
    <font>
      <sz val="10"/>
      <color theme="2" tint="0.79998168889431442"/>
      <name val="Arial"/>
      <family val="2"/>
      <scheme val="minor"/>
    </font>
    <font>
      <b/>
      <sz val="10"/>
      <color theme="3"/>
      <name val="Arial"/>
      <family val="2"/>
      <scheme val="minor"/>
    </font>
    <font>
      <sz val="9"/>
      <color theme="3"/>
      <name val="Arial"/>
      <family val="2"/>
      <scheme val="minor"/>
    </font>
    <font>
      <b/>
      <sz val="9"/>
      <color theme="3"/>
      <name val="Arial"/>
      <family val="2"/>
      <scheme val="minor"/>
    </font>
    <font>
      <sz val="11"/>
      <color theme="3"/>
      <name val="Arial"/>
      <family val="2"/>
      <scheme val="minor"/>
    </font>
    <font>
      <b/>
      <sz val="11"/>
      <color theme="5"/>
      <name val="Arial"/>
      <family val="2"/>
      <scheme val="minor"/>
    </font>
    <font>
      <b/>
      <sz val="11"/>
      <color theme="2" tint="0.79998168889431442"/>
      <name val="Arial"/>
      <family val="2"/>
      <scheme val="minor"/>
    </font>
    <font>
      <sz val="9"/>
      <color theme="2" tint="0.79998168889431442"/>
      <name val="Arial"/>
      <family val="2"/>
      <scheme val="minor"/>
    </font>
    <font>
      <b/>
      <sz val="9"/>
      <color theme="5"/>
      <name val="Arial"/>
      <family val="2"/>
      <scheme val="minor"/>
    </font>
    <font>
      <b/>
      <sz val="14"/>
      <color theme="2" tint="0.79998168889431442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2" tint="0.39994506668294322"/>
      </right>
      <top/>
      <bottom/>
      <diagonal/>
    </border>
    <border>
      <left style="thin">
        <color theme="2" tint="0.39994506668294322"/>
      </left>
      <right style="thin">
        <color theme="2" tint="0.39994506668294322"/>
      </right>
      <top/>
      <bottom/>
      <diagonal/>
    </border>
    <border>
      <left style="thin">
        <color theme="2" tint="0.39994506668294322"/>
      </left>
      <right/>
      <top/>
      <bottom/>
      <diagonal/>
    </border>
    <border>
      <left/>
      <right style="thin">
        <color theme="4" tint="0.59996337778862885"/>
      </right>
      <top style="thin">
        <color theme="0"/>
      </top>
      <bottom style="thin">
        <color theme="0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0"/>
      </top>
      <bottom style="thin">
        <color theme="0"/>
      </bottom>
      <diagonal/>
    </border>
    <border>
      <left style="thin">
        <color theme="4" tint="0.59996337778862885"/>
      </left>
      <right/>
      <top style="thin">
        <color theme="0"/>
      </top>
      <bottom style="thin">
        <color theme="0"/>
      </bottom>
      <diagonal/>
    </border>
    <border>
      <left/>
      <right style="thin">
        <color theme="4" tint="0.59996337778862885"/>
      </right>
      <top style="thin">
        <color theme="0"/>
      </top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0"/>
      </top>
      <bottom/>
      <diagonal/>
    </border>
    <border>
      <left style="thin">
        <color theme="4" tint="0.59996337778862885"/>
      </left>
      <right/>
      <top style="thin">
        <color theme="0"/>
      </top>
      <bottom/>
      <diagonal/>
    </border>
    <border>
      <left/>
      <right style="thin">
        <color theme="4" tint="0.59996337778862885"/>
      </right>
      <top style="thin">
        <color theme="0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0"/>
      </top>
      <bottom style="thin">
        <color theme="4" tint="0.59996337778862885"/>
      </bottom>
      <diagonal/>
    </border>
    <border>
      <left style="thin">
        <color theme="4" tint="0.59996337778862885"/>
      </left>
      <right/>
      <top style="thin">
        <color theme="0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 style="thin">
        <color theme="2" tint="0.39991454817346722"/>
      </left>
      <right/>
      <top/>
      <bottom/>
      <diagonal/>
    </border>
    <border>
      <left style="thin">
        <color theme="2" tint="0.39991454817346722"/>
      </left>
      <right style="thin">
        <color theme="2" tint="0.39991454817346722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4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44" fontId="3" fillId="2" borderId="2" xfId="0" applyNumberFormat="1" applyFont="1" applyFill="1" applyBorder="1" applyAlignment="1">
      <alignment horizontal="left" vertical="center"/>
    </xf>
    <xf numFmtId="44" fontId="3" fillId="2" borderId="3" xfId="0" applyNumberFormat="1" applyFont="1" applyFill="1" applyBorder="1" applyAlignment="1">
      <alignment horizontal="left" vertical="center"/>
    </xf>
    <xf numFmtId="0" fontId="7" fillId="0" borderId="0" xfId="0" applyFont="1"/>
    <xf numFmtId="44" fontId="7" fillId="0" borderId="0" xfId="0" applyNumberFormat="1" applyFont="1" applyAlignment="1">
      <alignment horizontal="left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indent="1"/>
    </xf>
    <xf numFmtId="44" fontId="7" fillId="0" borderId="0" xfId="0" applyNumberFormat="1" applyFont="1" applyAlignment="1">
      <alignment horizontal="left" vertical="center"/>
    </xf>
    <xf numFmtId="44" fontId="7" fillId="2" borderId="1" xfId="0" applyNumberFormat="1" applyFont="1" applyFill="1" applyBorder="1" applyAlignment="1">
      <alignment horizontal="left" vertical="center"/>
    </xf>
    <xf numFmtId="44" fontId="7" fillId="2" borderId="2" xfId="0" applyNumberFormat="1" applyFont="1" applyFill="1" applyBorder="1" applyAlignment="1">
      <alignment horizontal="left" vertical="center"/>
    </xf>
    <xf numFmtId="44" fontId="7" fillId="2" borderId="3" xfId="0" applyNumberFormat="1" applyFont="1" applyFill="1" applyBorder="1" applyAlignment="1">
      <alignment horizontal="left" vertical="center"/>
    </xf>
    <xf numFmtId="44" fontId="7" fillId="4" borderId="7" xfId="0" applyNumberFormat="1" applyFont="1" applyFill="1" applyBorder="1" applyAlignment="1">
      <alignment horizontal="left" vertical="center"/>
    </xf>
    <xf numFmtId="44" fontId="7" fillId="4" borderId="9" xfId="0" applyNumberFormat="1" applyFont="1" applyFill="1" applyBorder="1" applyAlignment="1">
      <alignment horizontal="left" vertical="center"/>
    </xf>
    <xf numFmtId="44" fontId="7" fillId="4" borderId="5" xfId="0" applyNumberFormat="1" applyFont="1" applyFill="1" applyBorder="1" applyAlignment="1">
      <alignment horizontal="left" vertical="center"/>
    </xf>
    <xf numFmtId="44" fontId="7" fillId="4" borderId="6" xfId="0" applyNumberFormat="1" applyFont="1" applyFill="1" applyBorder="1" applyAlignment="1">
      <alignment horizontal="left" vertical="center"/>
    </xf>
    <xf numFmtId="44" fontId="1" fillId="3" borderId="0" xfId="0" applyNumberFormat="1" applyFont="1" applyFill="1" applyAlignment="1">
      <alignment horizontal="center" vertical="center"/>
    </xf>
    <xf numFmtId="44" fontId="6" fillId="4" borderId="1" xfId="0" applyNumberFormat="1" applyFont="1" applyFill="1" applyBorder="1" applyAlignment="1">
      <alignment horizontal="left" vertical="center"/>
    </xf>
    <xf numFmtId="44" fontId="6" fillId="4" borderId="2" xfId="0" applyNumberFormat="1" applyFont="1" applyFill="1" applyBorder="1" applyAlignment="1">
      <alignment horizontal="left" vertical="center"/>
    </xf>
    <xf numFmtId="44" fontId="6" fillId="4" borderId="3" xfId="0" applyNumberFormat="1" applyFont="1" applyFill="1" applyBorder="1" applyAlignment="1">
      <alignment horizontal="left" vertical="center"/>
    </xf>
    <xf numFmtId="44" fontId="9" fillId="0" borderId="10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 indent="1"/>
    </xf>
    <xf numFmtId="44" fontId="11" fillId="3" borderId="0" xfId="0" applyNumberFormat="1" applyFont="1" applyFill="1" applyAlignment="1">
      <alignment horizontal="left" vertical="center"/>
    </xf>
    <xf numFmtId="44" fontId="12" fillId="3" borderId="0" xfId="0" applyNumberFormat="1" applyFont="1" applyFill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7" fillId="0" borderId="0" xfId="0" applyNumberFormat="1" applyFont="1" applyAlignment="1">
      <alignment horizontal="center"/>
    </xf>
    <xf numFmtId="0" fontId="13" fillId="0" borderId="10" xfId="0" applyFont="1" applyBorder="1" applyAlignment="1">
      <alignment vertical="center"/>
    </xf>
    <xf numFmtId="44" fontId="7" fillId="0" borderId="10" xfId="0" applyNumberFormat="1" applyFont="1" applyBorder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44" fontId="6" fillId="4" borderId="5" xfId="0" applyNumberFormat="1" applyFont="1" applyFill="1" applyBorder="1" applyAlignment="1">
      <alignment horizontal="left" vertical="center"/>
    </xf>
    <xf numFmtId="44" fontId="6" fillId="4" borderId="6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 indent="1"/>
    </xf>
    <xf numFmtId="0" fontId="14" fillId="3" borderId="0" xfId="0" applyFont="1" applyFill="1" applyAlignment="1">
      <alignment horizontal="left" vertical="center" indent="1"/>
    </xf>
    <xf numFmtId="0" fontId="14" fillId="3" borderId="11" xfId="0" applyFont="1" applyFill="1" applyBorder="1" applyAlignment="1">
      <alignment horizontal="left" vertical="center" indent="1"/>
    </xf>
    <xf numFmtId="165" fontId="2" fillId="3" borderId="12" xfId="0" applyNumberFormat="1" applyFont="1" applyFill="1" applyBorder="1" applyAlignment="1">
      <alignment horizontal="center" vertical="center"/>
    </xf>
    <xf numFmtId="165" fontId="2" fillId="3" borderId="1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indent="1"/>
    </xf>
    <xf numFmtId="0" fontId="3" fillId="4" borderId="14" xfId="0" applyFont="1" applyFill="1" applyBorder="1" applyAlignment="1">
      <alignment horizontal="left" vertical="center" indent="1"/>
    </xf>
    <xf numFmtId="44" fontId="3" fillId="4" borderId="15" xfId="0" applyNumberFormat="1" applyFont="1" applyFill="1" applyBorder="1" applyAlignment="1">
      <alignment horizontal="left" vertical="center"/>
    </xf>
    <xf numFmtId="44" fontId="3" fillId="4" borderId="16" xfId="0" applyNumberFormat="1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indent="1"/>
    </xf>
    <xf numFmtId="44" fontId="3" fillId="2" borderId="4" xfId="0" applyNumberFormat="1" applyFont="1" applyFill="1" applyBorder="1" applyAlignment="1">
      <alignment horizontal="left" vertical="center"/>
    </xf>
    <xf numFmtId="44" fontId="3" fillId="2" borderId="9" xfId="0" applyNumberFormat="1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 indent="1"/>
    </xf>
    <xf numFmtId="44" fontId="3" fillId="4" borderId="18" xfId="0" applyNumberFormat="1" applyFont="1" applyFill="1" applyBorder="1" applyAlignment="1">
      <alignment horizontal="left" vertical="center"/>
    </xf>
    <xf numFmtId="44" fontId="3" fillId="4" borderId="19" xfId="0" applyNumberFormat="1" applyFont="1" applyFill="1" applyBorder="1" applyAlignment="1">
      <alignment horizontal="left" vertical="center"/>
    </xf>
    <xf numFmtId="0" fontId="3" fillId="4" borderId="20" xfId="0" applyFont="1" applyFill="1" applyBorder="1" applyAlignment="1">
      <alignment horizontal="left" vertical="center" indent="1"/>
    </xf>
    <xf numFmtId="44" fontId="3" fillId="4" borderId="21" xfId="0" applyNumberFormat="1" applyFont="1" applyFill="1" applyBorder="1" applyAlignment="1">
      <alignment horizontal="left" vertical="center"/>
    </xf>
    <xf numFmtId="44" fontId="3" fillId="4" borderId="22" xfId="0" applyNumberFormat="1" applyFont="1" applyFill="1" applyBorder="1" applyAlignment="1">
      <alignment horizontal="left" vertical="center"/>
    </xf>
    <xf numFmtId="0" fontId="3" fillId="4" borderId="23" xfId="0" applyFont="1" applyFill="1" applyBorder="1" applyAlignment="1">
      <alignment horizontal="left" vertical="center" indent="1"/>
    </xf>
    <xf numFmtId="44" fontId="3" fillId="4" borderId="24" xfId="0" applyNumberFormat="1" applyFont="1" applyFill="1" applyBorder="1" applyAlignment="1">
      <alignment horizontal="left" vertical="center"/>
    </xf>
    <xf numFmtId="44" fontId="3" fillId="4" borderId="25" xfId="0" applyNumberFormat="1" applyFont="1" applyFill="1" applyBorder="1" applyAlignment="1">
      <alignment horizontal="left" vertical="center"/>
    </xf>
    <xf numFmtId="44" fontId="5" fillId="3" borderId="27" xfId="0" applyNumberFormat="1" applyFont="1" applyFill="1" applyBorder="1" applyAlignment="1">
      <alignment horizontal="left" vertical="center"/>
    </xf>
    <xf numFmtId="44" fontId="5" fillId="3" borderId="26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3"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812957</xdr:colOff>
      <xdr:row>0</xdr:row>
      <xdr:rowOff>60196</xdr:rowOff>
    </xdr:from>
    <xdr:to>
      <xdr:col>5</xdr:col>
      <xdr:colOff>1045192</xdr:colOff>
      <xdr:row>0</xdr:row>
      <xdr:rowOff>1276350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556282" y="60196"/>
          <a:ext cx="1422860" cy="1216154"/>
        </a:xfrm>
        <a:prstGeom prst="rect">
          <a:avLst/>
        </a:prstGeom>
        <a:effectLst>
          <a:outerShdw blurRad="50800" dist="50800" dir="5400000" algn="ctr" rotWithShape="0">
            <a:srgbClr val="00B0F0"/>
          </a:outerShdw>
          <a:reflection stA="45000" endPos="0" dist="50800" dir="5400000" sy="-100000" algn="bl" rotWithShape="0"/>
        </a:effectLst>
      </xdr:spPr>
    </xdr:pic>
    <xdr:clientData/>
  </xdr:twoCellAnchor>
  <xdr:twoCellAnchor>
    <xdr:from>
      <xdr:col>1</xdr:col>
      <xdr:colOff>161926</xdr:colOff>
      <xdr:row>0</xdr:row>
      <xdr:rowOff>619125</xdr:rowOff>
    </xdr:from>
    <xdr:to>
      <xdr:col>4</xdr:col>
      <xdr:colOff>163450</xdr:colOff>
      <xdr:row>1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285751" y="619125"/>
          <a:ext cx="3621024" cy="7239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170674</xdr:colOff>
      <xdr:row>0</xdr:row>
      <xdr:rowOff>942975</xdr:rowOff>
    </xdr:from>
    <xdr:to>
      <xdr:col>4</xdr:col>
      <xdr:colOff>152400</xdr:colOff>
      <xdr:row>1</xdr:row>
      <xdr:rowOff>238125</xdr:rowOff>
    </xdr:to>
    <xdr:sp macro="" textlink="">
      <xdr:nvSpPr>
        <xdr:cNvPr id="17" name="TextBox 1" descr="Inventory List" title="Title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294499" y="942975"/>
          <a:ext cx="3601226" cy="6381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>
              <a:solidFill>
                <a:schemeClr val="bg1"/>
              </a:solidFill>
              <a:latin typeface="+mj-lt"/>
              <a:ea typeface="+mn-ea"/>
              <a:cs typeface="+mn-cs"/>
            </a:rPr>
            <a:t>Startup Overview</a:t>
          </a:r>
        </a:p>
      </xdr:txBody>
    </xdr:sp>
    <xdr:clientData/>
  </xdr:twoCellAnchor>
  <xdr:twoCellAnchor>
    <xdr:from>
      <xdr:col>1</xdr:col>
      <xdr:colOff>170675</xdr:colOff>
      <xdr:row>0</xdr:row>
      <xdr:rowOff>542925</xdr:rowOff>
    </xdr:from>
    <xdr:to>
      <xdr:col>4</xdr:col>
      <xdr:colOff>219075</xdr:colOff>
      <xdr:row>0</xdr:row>
      <xdr:rowOff>1019175</xdr:rowOff>
    </xdr:to>
    <xdr:sp macro="" textlink="">
      <xdr:nvSpPr>
        <xdr:cNvPr id="18" name="TextBox 1" descr="Inventory List" title="Title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294500" y="542925"/>
          <a:ext cx="3667900" cy="47625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>
              <a:solidFill>
                <a:schemeClr val="accent1"/>
              </a:solidFill>
              <a:latin typeface="+mj-lt"/>
            </a:rPr>
            <a:t>Evolutions Clinical Services</a:t>
          </a:r>
          <a:endParaRPr lang="en-US" sz="2000">
            <a:solidFill>
              <a:schemeClr val="accent1"/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0</xdr:row>
      <xdr:rowOff>1266825</xdr:rowOff>
    </xdr:from>
    <xdr:to>
      <xdr:col>6</xdr:col>
      <xdr:colOff>0</xdr:colOff>
      <xdr:row>1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13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23825" y="1266825"/>
          <a:ext cx="6000750" cy="762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161926</xdr:colOff>
      <xdr:row>0</xdr:row>
      <xdr:rowOff>619125</xdr:rowOff>
    </xdr:from>
    <xdr:to>
      <xdr:col>3</xdr:col>
      <xdr:colOff>668275</xdr:colOff>
      <xdr:row>1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285751" y="619125"/>
          <a:ext cx="3621024" cy="7239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170674</xdr:colOff>
      <xdr:row>0</xdr:row>
      <xdr:rowOff>942975</xdr:rowOff>
    </xdr:from>
    <xdr:to>
      <xdr:col>3</xdr:col>
      <xdr:colOff>847724</xdr:colOff>
      <xdr:row>1</xdr:row>
      <xdr:rowOff>238125</xdr:rowOff>
    </xdr:to>
    <xdr:sp macro="" textlink="">
      <xdr:nvSpPr>
        <xdr:cNvPr id="9" name="TextBox 1" descr="Inventory List" title="Titl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294499" y="942975"/>
          <a:ext cx="3791725" cy="6381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>
              <a:solidFill>
                <a:schemeClr val="bg1"/>
              </a:solidFill>
              <a:latin typeface="+mj-lt"/>
              <a:ea typeface="+mn-ea"/>
              <a:cs typeface="+mn-cs"/>
            </a:rPr>
            <a:t>Medical Office Startup Overview</a:t>
          </a:r>
        </a:p>
      </xdr:txBody>
    </xdr:sp>
    <xdr:clientData/>
  </xdr:twoCellAnchor>
  <xdr:twoCellAnchor>
    <xdr:from>
      <xdr:col>1</xdr:col>
      <xdr:colOff>170675</xdr:colOff>
      <xdr:row>0</xdr:row>
      <xdr:rowOff>533400</xdr:rowOff>
    </xdr:from>
    <xdr:to>
      <xdr:col>3</xdr:col>
      <xdr:colOff>437376</xdr:colOff>
      <xdr:row>0</xdr:row>
      <xdr:rowOff>1019175</xdr:rowOff>
    </xdr:to>
    <xdr:sp macro="" textlink="">
      <xdr:nvSpPr>
        <xdr:cNvPr id="10" name="TextBox 1" descr="Inventory List" title="Titl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294500" y="533400"/>
          <a:ext cx="3381376" cy="4857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>
              <a:solidFill>
                <a:schemeClr val="accent1"/>
              </a:solidFill>
              <a:latin typeface="+mj-lt"/>
            </a:rPr>
            <a:t>Company</a:t>
          </a:r>
          <a:r>
            <a:rPr lang="en-US" sz="2000" baseline="0">
              <a:solidFill>
                <a:schemeClr val="accent1"/>
              </a:solidFill>
              <a:latin typeface="+mj-lt"/>
            </a:rPr>
            <a:t> Name</a:t>
          </a:r>
          <a:endParaRPr lang="en-US" sz="2000">
            <a:solidFill>
              <a:schemeClr val="accent1"/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0</xdr:row>
      <xdr:rowOff>1266825</xdr:rowOff>
    </xdr:from>
    <xdr:to>
      <xdr:col>6</xdr:col>
      <xdr:colOff>0</xdr:colOff>
      <xdr:row>1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23825" y="1266825"/>
          <a:ext cx="6000750" cy="762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847725</xdr:colOff>
      <xdr:row>1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612848C-CB04-41C0-A7AE-C58175FF7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10275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161926</xdr:colOff>
      <xdr:row>0</xdr:row>
      <xdr:rowOff>571501</xdr:rowOff>
    </xdr:from>
    <xdr:to>
      <xdr:col>5</xdr:col>
      <xdr:colOff>400050</xdr:colOff>
      <xdr:row>1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200-00000E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314326" y="571501"/>
          <a:ext cx="5076824" cy="1171574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198903</xdr:colOff>
      <xdr:row>0</xdr:row>
      <xdr:rowOff>1118347</xdr:rowOff>
    </xdr:from>
    <xdr:to>
      <xdr:col>6</xdr:col>
      <xdr:colOff>86283</xdr:colOff>
      <xdr:row>1</xdr:row>
      <xdr:rowOff>84604</xdr:rowOff>
    </xdr:to>
    <xdr:sp macro="" textlink="">
      <xdr:nvSpPr>
        <xdr:cNvPr id="6" name="TextBox 1" descr="Inventory List" title="Titl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351303" y="1118347"/>
          <a:ext cx="5611905" cy="709332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600">
              <a:solidFill>
                <a:schemeClr val="bg1"/>
              </a:solidFill>
              <a:latin typeface="+mj-lt"/>
              <a:ea typeface="+mn-ea"/>
              <a:cs typeface="+mn-cs"/>
            </a:rPr>
            <a:t>Profit &amp; Loss Sheet</a:t>
          </a:r>
        </a:p>
      </xdr:txBody>
    </xdr:sp>
    <xdr:clientData/>
  </xdr:twoCellAnchor>
  <xdr:twoCellAnchor>
    <xdr:from>
      <xdr:col>0</xdr:col>
      <xdr:colOff>156881</xdr:colOff>
      <xdr:row>0</xdr:row>
      <xdr:rowOff>1671918</xdr:rowOff>
    </xdr:from>
    <xdr:to>
      <xdr:col>15</xdr:col>
      <xdr:colOff>-1</xdr:colOff>
      <xdr:row>1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200-000008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56881" y="1671918"/>
          <a:ext cx="13693589" cy="762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198903</xdr:colOff>
      <xdr:row>0</xdr:row>
      <xdr:rowOff>723900</xdr:rowOff>
    </xdr:from>
    <xdr:to>
      <xdr:col>3</xdr:col>
      <xdr:colOff>465604</xdr:colOff>
      <xdr:row>0</xdr:row>
      <xdr:rowOff>1209675</xdr:rowOff>
    </xdr:to>
    <xdr:sp macro="" textlink="">
      <xdr:nvSpPr>
        <xdr:cNvPr id="16" name="TextBox 1" descr="Inventory List" title="Title 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351303" y="723900"/>
          <a:ext cx="3333751" cy="4857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600">
              <a:solidFill>
                <a:schemeClr val="accent1"/>
              </a:solidFill>
              <a:latin typeface="+mj-lt"/>
            </a:rPr>
            <a:t>Company</a:t>
          </a:r>
          <a:r>
            <a:rPr lang="en-US" sz="3600" baseline="0">
              <a:solidFill>
                <a:schemeClr val="accent1"/>
              </a:solidFill>
              <a:latin typeface="+mj-lt"/>
            </a:rPr>
            <a:t> Name</a:t>
          </a:r>
          <a:endParaRPr lang="en-US" sz="3600">
            <a:solidFill>
              <a:schemeClr val="accent1"/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304800</xdr:colOff>
      <xdr:row>0</xdr:row>
      <xdr:rowOff>1352550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CCC152-9428-4948-A8AE-106BBA68B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10275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Business Blue">
  <a:themeElements>
    <a:clrScheme name="Business Templates - Non Blue">
      <a:dk1>
        <a:sysClr val="windowText" lastClr="000000"/>
      </a:dk1>
      <a:lt1>
        <a:sysClr val="window" lastClr="FFFFFF"/>
      </a:lt1>
      <a:dk2>
        <a:srgbClr val="00292E"/>
      </a:dk2>
      <a:lt2>
        <a:srgbClr val="64B2C1"/>
      </a:lt2>
      <a:accent1>
        <a:srgbClr val="F0CDA1"/>
      </a:accent1>
      <a:accent2>
        <a:srgbClr val="107082"/>
      </a:accent2>
      <a:accent3>
        <a:srgbClr val="054854"/>
      </a:accent3>
      <a:accent4>
        <a:srgbClr val="00AEEF"/>
      </a:accent4>
      <a:accent5>
        <a:srgbClr val="F99927"/>
      </a:accent5>
      <a:accent6>
        <a:srgbClr val="EC7216"/>
      </a:accent6>
      <a:hlink>
        <a:srgbClr val="000000"/>
      </a:hlink>
      <a:folHlink>
        <a:srgbClr val="000000"/>
      </a:folHlink>
    </a:clrScheme>
    <a:fontScheme name="Custom 37">
      <a:majorFont>
        <a:latin typeface="Gill Sans MT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6350" cmpd="sng">
          <a:noFill/>
        </a:ln>
      </a:spPr>
      <a:bodyPr vertOverflow="clip" horzOverflow="clip" wrap="square" rtlCol="0" anchor="b"/>
      <a:lstStyle>
        <a:defPPr marL="0" marR="0" indent="0" algn="l" defTabSz="914400" eaLnBrk="1" fontAlgn="auto" latinLnBrk="0" hangingPunct="1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sz="2000">
            <a:solidFill>
              <a:schemeClr val="accent1"/>
            </a:solidFill>
            <a:latin typeface="+mj-lt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2"/>
  <sheetViews>
    <sheetView showGridLines="0" showRowColHeaders="0" tabSelected="1" zoomScaleNormal="100" workbookViewId="0">
      <selection activeCell="E9" sqref="E9"/>
    </sheetView>
  </sheetViews>
  <sheetFormatPr defaultColWidth="9" defaultRowHeight="15" customHeight="1" x14ac:dyDescent="0.2"/>
  <cols>
    <col min="1" max="1" width="1.625" style="7" customWidth="1"/>
    <col min="2" max="2" width="5.5" style="7" customWidth="1"/>
    <col min="3" max="3" width="26.375" style="7" customWidth="1"/>
    <col min="4" max="6" width="15.625" style="10" customWidth="1"/>
    <col min="7" max="7" width="1.625" style="7" customWidth="1"/>
    <col min="8" max="16384" width="9" style="7"/>
  </cols>
  <sheetData>
    <row r="1" spans="2:7" s="5" customFormat="1" ht="105.75" customHeight="1" x14ac:dyDescent="0.2">
      <c r="D1" s="6"/>
      <c r="E1" s="6"/>
      <c r="F1" s="6"/>
      <c r="G1" s="5" t="s">
        <v>22</v>
      </c>
    </row>
    <row r="2" spans="2:7" s="5" customFormat="1" ht="24" customHeight="1" x14ac:dyDescent="0.2">
      <c r="D2" s="6"/>
      <c r="E2" s="6"/>
      <c r="F2" s="6"/>
    </row>
    <row r="3" spans="2:7" ht="24" customHeight="1" x14ac:dyDescent="0.2">
      <c r="B3" s="25" t="s">
        <v>70</v>
      </c>
      <c r="C3" s="18"/>
      <c r="D3" s="26" t="s">
        <v>15</v>
      </c>
      <c r="E3" s="26" t="s">
        <v>16</v>
      </c>
      <c r="F3" s="26" t="s">
        <v>18</v>
      </c>
    </row>
    <row r="4" spans="2:7" s="5" customFormat="1" ht="15" customHeight="1" x14ac:dyDescent="0.2">
      <c r="D4" s="6"/>
      <c r="E4" s="6"/>
      <c r="F4" s="6"/>
    </row>
    <row r="5" spans="2:7" ht="21" customHeight="1" x14ac:dyDescent="0.2">
      <c r="C5" s="24" t="s">
        <v>19</v>
      </c>
      <c r="D5" s="19">
        <f>SUM(D7:D11)</f>
        <v>556.79999999999995</v>
      </c>
      <c r="E5" s="20">
        <f>SUM(E7:E11)</f>
        <v>401.8</v>
      </c>
      <c r="F5" s="21">
        <f>E5-D5</f>
        <v>-154.99999999999994</v>
      </c>
    </row>
    <row r="6" spans="2:7" s="5" customFormat="1" ht="3.95" customHeight="1" x14ac:dyDescent="0.2">
      <c r="D6" s="6"/>
      <c r="E6" s="6"/>
      <c r="F6" s="6"/>
    </row>
    <row r="7" spans="2:7" ht="15" customHeight="1" x14ac:dyDescent="0.2">
      <c r="C7" s="9" t="s">
        <v>71</v>
      </c>
      <c r="D7" s="10">
        <v>155</v>
      </c>
      <c r="E7" s="10">
        <f>Expenses!E14</f>
        <v>0</v>
      </c>
      <c r="F7" s="10">
        <f t="shared" ref="F7:F19" si="0">E7-D7</f>
        <v>-155</v>
      </c>
    </row>
    <row r="8" spans="2:7" ht="15" customHeight="1" x14ac:dyDescent="0.2">
      <c r="C8" s="9" t="s">
        <v>25</v>
      </c>
      <c r="D8" s="11">
        <v>125.8</v>
      </c>
      <c r="E8" s="12">
        <v>125.8</v>
      </c>
      <c r="F8" s="13">
        <f t="shared" si="0"/>
        <v>0</v>
      </c>
    </row>
    <row r="9" spans="2:7" ht="15" customHeight="1" x14ac:dyDescent="0.2">
      <c r="C9" s="9" t="s">
        <v>26</v>
      </c>
      <c r="F9" s="10">
        <f t="shared" si="0"/>
        <v>0</v>
      </c>
    </row>
    <row r="10" spans="2:7" ht="15" customHeight="1" x14ac:dyDescent="0.2">
      <c r="C10" s="9" t="s">
        <v>72</v>
      </c>
      <c r="D10" s="11">
        <v>276</v>
      </c>
      <c r="E10" s="12">
        <v>276</v>
      </c>
      <c r="F10" s="13">
        <f t="shared" si="0"/>
        <v>0</v>
      </c>
    </row>
    <row r="11" spans="2:7" ht="15" customHeight="1" x14ac:dyDescent="0.2">
      <c r="C11" s="9" t="s">
        <v>27</v>
      </c>
      <c r="F11" s="10">
        <f t="shared" si="0"/>
        <v>0</v>
      </c>
    </row>
    <row r="12" spans="2:7" ht="15" customHeight="1" x14ac:dyDescent="0.2">
      <c r="C12" s="9" t="s">
        <v>28</v>
      </c>
    </row>
    <row r="13" spans="2:7" ht="21" customHeight="1" x14ac:dyDescent="0.2">
      <c r="C13" s="9"/>
      <c r="D13" s="19">
        <f>SUM(D15:D17)</f>
        <v>0</v>
      </c>
      <c r="E13" s="20">
        <f>SUM(E15:E17)</f>
        <v>0</v>
      </c>
      <c r="F13" s="21">
        <f t="shared" si="0"/>
        <v>0</v>
      </c>
    </row>
    <row r="14" spans="2:7" s="5" customFormat="1" ht="3.95" customHeight="1" x14ac:dyDescent="0.2">
      <c r="D14" s="6"/>
      <c r="E14" s="6"/>
      <c r="F14" s="6"/>
    </row>
    <row r="15" spans="2:7" ht="15" customHeight="1" x14ac:dyDescent="0.2">
      <c r="C15" s="9" t="s">
        <v>4</v>
      </c>
      <c r="F15" s="10">
        <f t="shared" si="0"/>
        <v>0</v>
      </c>
    </row>
    <row r="16" spans="2:7" ht="15" customHeight="1" x14ac:dyDescent="0.2">
      <c r="C16" s="9" t="s">
        <v>5</v>
      </c>
      <c r="D16" s="11"/>
      <c r="E16" s="12"/>
      <c r="F16" s="13">
        <f t="shared" si="0"/>
        <v>0</v>
      </c>
    </row>
    <row r="17" spans="2:6" ht="15" customHeight="1" x14ac:dyDescent="0.2">
      <c r="C17" s="9" t="s">
        <v>6</v>
      </c>
      <c r="F17" s="10">
        <f t="shared" si="0"/>
        <v>0</v>
      </c>
    </row>
    <row r="18" spans="2:6" ht="15" customHeight="1" x14ac:dyDescent="0.2">
      <c r="D18" s="7"/>
      <c r="E18" s="7"/>
      <c r="F18" s="7"/>
    </row>
    <row r="19" spans="2:6" ht="21" customHeight="1" x14ac:dyDescent="0.2">
      <c r="C19" s="24" t="s">
        <v>7</v>
      </c>
      <c r="D19" s="19">
        <f>D13-D5</f>
        <v>-556.79999999999995</v>
      </c>
      <c r="E19" s="20">
        <f>E13-E5</f>
        <v>-401.8</v>
      </c>
      <c r="F19" s="21">
        <f t="shared" si="0"/>
        <v>154.99999999999994</v>
      </c>
    </row>
    <row r="20" spans="2:6" s="5" customFormat="1" ht="30" customHeight="1" x14ac:dyDescent="0.2">
      <c r="D20" s="6"/>
      <c r="E20" s="6"/>
      <c r="F20" s="6"/>
    </row>
    <row r="21" spans="2:6" ht="24" customHeight="1" x14ac:dyDescent="0.2">
      <c r="B21" s="25" t="s">
        <v>20</v>
      </c>
      <c r="C21" s="18"/>
      <c r="D21" s="26" t="s">
        <v>15</v>
      </c>
      <c r="E21" s="26" t="s">
        <v>16</v>
      </c>
      <c r="F21" s="26" t="s">
        <v>18</v>
      </c>
    </row>
    <row r="22" spans="2:6" s="5" customFormat="1" ht="3.95" customHeight="1" x14ac:dyDescent="0.2">
      <c r="D22" s="6"/>
      <c r="E22" s="6"/>
      <c r="F22" s="6"/>
    </row>
    <row r="23" spans="2:6" s="23" customFormat="1" ht="21" customHeight="1" x14ac:dyDescent="0.2">
      <c r="C23" s="27" t="s">
        <v>4</v>
      </c>
      <c r="D23" s="22"/>
      <c r="E23" s="22"/>
      <c r="F23" s="22"/>
    </row>
    <row r="24" spans="2:6" s="5" customFormat="1" ht="3.95" customHeight="1" x14ac:dyDescent="0.2">
      <c r="D24" s="6"/>
      <c r="E24" s="6"/>
      <c r="F24" s="6"/>
    </row>
    <row r="25" spans="2:6" ht="15" customHeight="1" x14ac:dyDescent="0.2">
      <c r="C25" s="9" t="s">
        <v>8</v>
      </c>
      <c r="F25" s="14">
        <f>E25-D25</f>
        <v>0</v>
      </c>
    </row>
    <row r="26" spans="2:6" ht="15" customHeight="1" x14ac:dyDescent="0.2">
      <c r="C26" s="9" t="s">
        <v>9</v>
      </c>
      <c r="D26" s="11"/>
      <c r="E26" s="12"/>
      <c r="F26" s="15">
        <f>E26-D26</f>
        <v>0</v>
      </c>
    </row>
    <row r="27" spans="2:6" ht="15" customHeight="1" x14ac:dyDescent="0.2">
      <c r="C27" s="9" t="s">
        <v>10</v>
      </c>
      <c r="D27" s="10">
        <v>0</v>
      </c>
      <c r="E27" s="10">
        <v>0</v>
      </c>
      <c r="F27" s="15">
        <f>E27-D27</f>
        <v>0</v>
      </c>
    </row>
    <row r="28" spans="2:6" ht="15" customHeight="1" x14ac:dyDescent="0.2">
      <c r="C28" s="9" t="s">
        <v>3</v>
      </c>
      <c r="D28" s="11">
        <v>0</v>
      </c>
      <c r="E28" s="12">
        <v>0</v>
      </c>
      <c r="F28" s="15">
        <f>E28-D28</f>
        <v>0</v>
      </c>
    </row>
    <row r="29" spans="2:6" ht="15" customHeight="1" x14ac:dyDescent="0.2">
      <c r="C29" s="8" t="s">
        <v>14</v>
      </c>
      <c r="D29" s="16">
        <f>SUM(D25:D28)</f>
        <v>0</v>
      </c>
      <c r="E29" s="17">
        <f>SUM(E25:E28)</f>
        <v>0</v>
      </c>
      <c r="F29" s="17">
        <f>E29-D29</f>
        <v>0</v>
      </c>
    </row>
    <row r="30" spans="2:6" s="23" customFormat="1" ht="21" customHeight="1" x14ac:dyDescent="0.2">
      <c r="C30" s="27" t="s">
        <v>5</v>
      </c>
      <c r="D30" s="22"/>
      <c r="E30" s="22"/>
      <c r="F30" s="22"/>
    </row>
    <row r="31" spans="2:6" s="5" customFormat="1" ht="3.95" customHeight="1" x14ac:dyDescent="0.2">
      <c r="D31" s="6"/>
      <c r="E31" s="6"/>
      <c r="F31" s="6"/>
    </row>
    <row r="32" spans="2:6" ht="15" customHeight="1" x14ac:dyDescent="0.2">
      <c r="C32" s="9" t="s">
        <v>11</v>
      </c>
      <c r="F32" s="14">
        <f>E32-D32</f>
        <v>0</v>
      </c>
    </row>
    <row r="33" spans="3:6" ht="15" customHeight="1" x14ac:dyDescent="0.2">
      <c r="C33" s="9" t="s">
        <v>12</v>
      </c>
      <c r="D33" s="11"/>
      <c r="E33" s="12"/>
      <c r="F33" s="15">
        <f>E33-D33</f>
        <v>0</v>
      </c>
    </row>
    <row r="34" spans="3:6" ht="15" customHeight="1" x14ac:dyDescent="0.2">
      <c r="C34" s="9" t="s">
        <v>3</v>
      </c>
      <c r="D34" s="10">
        <v>0</v>
      </c>
      <c r="E34" s="10">
        <v>0</v>
      </c>
      <c r="F34" s="15">
        <f>E34-D34</f>
        <v>0</v>
      </c>
    </row>
    <row r="35" spans="3:6" ht="15" customHeight="1" x14ac:dyDescent="0.2">
      <c r="C35" s="8" t="s">
        <v>14</v>
      </c>
      <c r="D35" s="16">
        <f>SUM(D32:D34)</f>
        <v>0</v>
      </c>
      <c r="E35" s="17">
        <f>SUM(E32:E34)</f>
        <v>0</v>
      </c>
      <c r="F35" s="17">
        <f>E35-D35</f>
        <v>0</v>
      </c>
    </row>
    <row r="36" spans="3:6" s="23" customFormat="1" ht="21" customHeight="1" x14ac:dyDescent="0.2">
      <c r="C36" s="27" t="s">
        <v>6</v>
      </c>
      <c r="D36" s="22"/>
      <c r="E36" s="22"/>
      <c r="F36" s="22"/>
    </row>
    <row r="37" spans="3:6" s="5" customFormat="1" ht="3.95" customHeight="1" x14ac:dyDescent="0.2">
      <c r="D37" s="6"/>
      <c r="E37" s="6"/>
      <c r="F37" s="6"/>
    </row>
    <row r="38" spans="3:6" ht="15" customHeight="1" x14ac:dyDescent="0.2">
      <c r="C38" s="9" t="s">
        <v>13</v>
      </c>
      <c r="F38" s="14">
        <f>E38-D38</f>
        <v>0</v>
      </c>
    </row>
    <row r="39" spans="3:6" ht="15" customHeight="1" x14ac:dyDescent="0.2">
      <c r="C39" s="9" t="s">
        <v>3</v>
      </c>
      <c r="D39" s="11">
        <v>0</v>
      </c>
      <c r="E39" s="12">
        <v>0</v>
      </c>
      <c r="F39" s="15">
        <f>E39-D39</f>
        <v>0</v>
      </c>
    </row>
    <row r="40" spans="3:6" ht="15" customHeight="1" x14ac:dyDescent="0.2">
      <c r="C40" s="8" t="s">
        <v>14</v>
      </c>
      <c r="D40" s="16">
        <f>SUM(D38:D39)</f>
        <v>0</v>
      </c>
      <c r="E40" s="17">
        <f>SUM(E38:E39)</f>
        <v>0</v>
      </c>
      <c r="F40" s="17">
        <f>E40-D40</f>
        <v>0</v>
      </c>
    </row>
    <row r="41" spans="3:6" s="5" customFormat="1" ht="21" customHeight="1" x14ac:dyDescent="0.2">
      <c r="D41" s="6"/>
      <c r="E41" s="6"/>
      <c r="F41" s="6"/>
    </row>
    <row r="42" spans="3:6" ht="21" customHeight="1" x14ac:dyDescent="0.2">
      <c r="C42" s="28" t="s">
        <v>21</v>
      </c>
      <c r="D42" s="19">
        <f>SUM(D29,D35,D40)</f>
        <v>0</v>
      </c>
      <c r="E42" s="20">
        <f>SUM(E29,E35,E40)</f>
        <v>0</v>
      </c>
      <c r="F42" s="21">
        <f>E42-D42</f>
        <v>0</v>
      </c>
    </row>
  </sheetData>
  <conditionalFormatting sqref="F13:F17 F19 F25:F29 F32:F35 F38:F40 F42">
    <cfRule type="cellIs" dxfId="2" priority="2" operator="lessThan">
      <formula>0</formula>
    </cfRule>
  </conditionalFormatting>
  <conditionalFormatting sqref="F5:F11">
    <cfRule type="cellIs" dxfId="1" priority="1" operator="greaterThan">
      <formula>0</formula>
    </cfRule>
  </conditionalFormatting>
  <dataValidations count="4">
    <dataValidation allowBlank="1" showInputMessage="1" showErrorMessage="1" prompt="This section is automatically updated from the data in the STARTUP FUNDING section below and from the data in the STARTUP EXPENSES section in the next tab" sqref="B3:F3" xr:uid="{00000000-0002-0000-0000-000000000000}"/>
    <dataValidation allowBlank="1" showInputMessage="1" showErrorMessage="1" prompt="Expenses data are automatically updated from the STARTUP EXPENSES section in the next tab" sqref="C5" xr:uid="{00000000-0002-0000-0000-000001000000}"/>
    <dataValidation allowBlank="1" showInputMessage="1" showErrorMessage="1" prompt="Enter Funding values under Budget and Actual columns" sqref="B21:F21" xr:uid="{00000000-0002-0000-0000-000003000000}"/>
    <dataValidation allowBlank="1" showInputMessage="1" showErrorMessage="1" prompt="Enter Company Name._x000a__x000a_Figures on this sheet such as Budget (column D) and Actual (column E) are automatically filled in from the Expenses and Profit &amp; Loss sheets.  The (Under)/Over figures (column F) are automatically calculated as well." sqref="A1" xr:uid="{00000000-0002-0000-0000-000004000000}"/>
  </dataValidations>
  <printOptions horizontalCentered="1"/>
  <pageMargins left="0.7" right="0.7" top="0.5" bottom="0.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62"/>
  <sheetViews>
    <sheetView showGridLines="0" showRowColHeaders="0" topLeftCell="A21" zoomScaleNormal="100" workbookViewId="0">
      <selection activeCell="D8" sqref="D8"/>
    </sheetView>
  </sheetViews>
  <sheetFormatPr defaultColWidth="9" defaultRowHeight="15" customHeight="1" x14ac:dyDescent="0.2"/>
  <cols>
    <col min="1" max="1" width="1.625" style="7" customWidth="1"/>
    <col min="2" max="2" width="28.25" style="7" customWidth="1"/>
    <col min="3" max="3" width="12.625" style="33" customWidth="1"/>
    <col min="4" max="6" width="12.625" style="10" customWidth="1"/>
    <col min="7" max="7" width="1.625" style="7" customWidth="1"/>
    <col min="8" max="16384" width="9" style="7"/>
  </cols>
  <sheetData>
    <row r="1" spans="2:7" s="5" customFormat="1" ht="105.75" customHeight="1" x14ac:dyDescent="0.2">
      <c r="D1" s="6"/>
      <c r="E1" s="6"/>
      <c r="F1" s="6"/>
      <c r="G1" s="5" t="s">
        <v>22</v>
      </c>
    </row>
    <row r="2" spans="2:7" s="5" customFormat="1" ht="24" customHeight="1" x14ac:dyDescent="0.2">
      <c r="D2" s="6"/>
      <c r="E2" s="6"/>
      <c r="F2" s="6"/>
    </row>
    <row r="3" spans="2:7" ht="24" customHeight="1" x14ac:dyDescent="0.2">
      <c r="B3" s="25" t="s">
        <v>23</v>
      </c>
      <c r="C3" s="26" t="s">
        <v>24</v>
      </c>
      <c r="D3" s="26" t="s">
        <v>15</v>
      </c>
      <c r="E3" s="26" t="s">
        <v>16</v>
      </c>
      <c r="F3" s="26" t="s">
        <v>18</v>
      </c>
    </row>
    <row r="4" spans="2:7" s="5" customFormat="1" ht="3.75" customHeight="1" x14ac:dyDescent="0.2">
      <c r="C4" s="30"/>
      <c r="D4" s="6"/>
      <c r="E4" s="6"/>
      <c r="F4" s="6"/>
    </row>
    <row r="5" spans="2:7" ht="21" customHeight="1" x14ac:dyDescent="0.2">
      <c r="B5" s="27" t="s">
        <v>17</v>
      </c>
      <c r="C5" s="31"/>
      <c r="D5" s="32"/>
      <c r="E5" s="32"/>
      <c r="F5" s="32"/>
    </row>
    <row r="6" spans="2:7" ht="3.95" customHeight="1" x14ac:dyDescent="0.2"/>
    <row r="7" spans="2:7" ht="15" customHeight="1" x14ac:dyDescent="0.2">
      <c r="B7" s="9" t="s">
        <v>74</v>
      </c>
      <c r="D7" s="10">
        <v>138.75</v>
      </c>
      <c r="F7" s="14">
        <f t="shared" ref="F7:F14" si="0">E7-D7</f>
        <v>-138.75</v>
      </c>
    </row>
    <row r="8" spans="2:7" ht="15" customHeight="1" x14ac:dyDescent="0.2">
      <c r="B8" s="9" t="s">
        <v>25</v>
      </c>
      <c r="C8" s="34"/>
      <c r="D8" s="12"/>
      <c r="E8" s="12"/>
      <c r="F8" s="15">
        <f t="shared" si="0"/>
        <v>0</v>
      </c>
    </row>
    <row r="9" spans="2:7" ht="15" customHeight="1" x14ac:dyDescent="0.2">
      <c r="B9" s="9" t="s">
        <v>26</v>
      </c>
      <c r="F9" s="15">
        <f t="shared" si="0"/>
        <v>0</v>
      </c>
    </row>
    <row r="10" spans="2:7" ht="15" customHeight="1" x14ac:dyDescent="0.2">
      <c r="B10" s="9" t="s">
        <v>72</v>
      </c>
      <c r="C10" s="34"/>
      <c r="D10" s="12">
        <v>276</v>
      </c>
      <c r="E10" s="12"/>
      <c r="F10" s="17">
        <f t="shared" si="0"/>
        <v>-276</v>
      </c>
    </row>
    <row r="11" spans="2:7" ht="15" customHeight="1" x14ac:dyDescent="0.2">
      <c r="B11" s="9" t="s">
        <v>27</v>
      </c>
      <c r="F11" s="14">
        <f t="shared" si="0"/>
        <v>0</v>
      </c>
    </row>
    <row r="12" spans="2:7" ht="15" customHeight="1" x14ac:dyDescent="0.2">
      <c r="B12" s="9" t="s">
        <v>28</v>
      </c>
      <c r="C12" s="34"/>
      <c r="D12" s="11"/>
      <c r="E12" s="12"/>
      <c r="F12" s="15">
        <f t="shared" si="0"/>
        <v>0</v>
      </c>
    </row>
    <row r="13" spans="2:7" ht="15" customHeight="1" x14ac:dyDescent="0.2">
      <c r="B13" s="9" t="s">
        <v>73</v>
      </c>
      <c r="C13" s="10"/>
      <c r="E13" s="10">
        <v>0</v>
      </c>
      <c r="F13" s="15">
        <f t="shared" si="0"/>
        <v>0</v>
      </c>
    </row>
    <row r="14" spans="2:7" ht="15" customHeight="1" x14ac:dyDescent="0.2">
      <c r="B14" s="8" t="s">
        <v>14</v>
      </c>
      <c r="C14" s="16"/>
      <c r="D14" s="16">
        <f>SUM(D7:D13)</f>
        <v>414.75</v>
      </c>
      <c r="E14" s="17">
        <f>SUM(E7:E13)</f>
        <v>0</v>
      </c>
      <c r="F14" s="17">
        <f t="shared" si="0"/>
        <v>-414.75</v>
      </c>
    </row>
    <row r="15" spans="2:7" ht="21" customHeight="1" x14ac:dyDescent="0.2">
      <c r="B15" s="27" t="s">
        <v>50</v>
      </c>
      <c r="C15" s="31"/>
      <c r="D15" s="32"/>
      <c r="E15" s="32"/>
      <c r="F15" s="32"/>
    </row>
    <row r="16" spans="2:7" ht="3.95" customHeight="1" x14ac:dyDescent="0.2"/>
    <row r="17" spans="2:6" ht="15" customHeight="1" x14ac:dyDescent="0.2">
      <c r="B17" s="9" t="s">
        <v>51</v>
      </c>
      <c r="D17" s="10">
        <v>50000</v>
      </c>
      <c r="E17" s="10">
        <v>50000</v>
      </c>
      <c r="F17" s="14">
        <f t="shared" ref="F17:F28" si="1">E17-D17</f>
        <v>0</v>
      </c>
    </row>
    <row r="18" spans="2:6" ht="15" customHeight="1" x14ac:dyDescent="0.2">
      <c r="B18" s="9" t="s">
        <v>29</v>
      </c>
      <c r="C18" s="34"/>
      <c r="D18" s="12">
        <v>2500</v>
      </c>
      <c r="E18" s="12">
        <v>2500</v>
      </c>
      <c r="F18" s="15">
        <f t="shared" si="1"/>
        <v>0</v>
      </c>
    </row>
    <row r="19" spans="2:6" ht="15" customHeight="1" x14ac:dyDescent="0.2">
      <c r="B19" s="9" t="s">
        <v>30</v>
      </c>
      <c r="D19" s="10">
        <f>50+30*12</f>
        <v>410</v>
      </c>
      <c r="E19" s="10">
        <v>410</v>
      </c>
      <c r="F19" s="15">
        <f t="shared" si="1"/>
        <v>0</v>
      </c>
    </row>
    <row r="20" spans="2:6" ht="15" customHeight="1" x14ac:dyDescent="0.2">
      <c r="B20" s="9" t="s">
        <v>31</v>
      </c>
      <c r="C20" s="34"/>
      <c r="D20" s="12">
        <v>15000</v>
      </c>
      <c r="E20" s="12">
        <v>15000</v>
      </c>
      <c r="F20" s="15">
        <f t="shared" si="1"/>
        <v>0</v>
      </c>
    </row>
    <row r="21" spans="2:6" ht="15" customHeight="1" x14ac:dyDescent="0.2">
      <c r="B21" s="9" t="s">
        <v>32</v>
      </c>
      <c r="D21" s="10">
        <v>150000</v>
      </c>
      <c r="E21" s="10">
        <v>150000</v>
      </c>
      <c r="F21" s="15">
        <f t="shared" si="1"/>
        <v>0</v>
      </c>
    </row>
    <row r="22" spans="2:6" ht="15" customHeight="1" x14ac:dyDescent="0.2">
      <c r="B22" s="9" t="s">
        <v>33</v>
      </c>
      <c r="C22" s="34"/>
      <c r="D22" s="12">
        <v>10000</v>
      </c>
      <c r="E22" s="12">
        <v>10000</v>
      </c>
      <c r="F22" s="15">
        <f t="shared" si="1"/>
        <v>0</v>
      </c>
    </row>
    <row r="23" spans="2:6" ht="15" customHeight="1" x14ac:dyDescent="0.2">
      <c r="B23" s="9" t="s">
        <v>52</v>
      </c>
      <c r="D23" s="10">
        <v>7000</v>
      </c>
      <c r="E23" s="10">
        <v>7000</v>
      </c>
      <c r="F23" s="15">
        <f t="shared" si="1"/>
        <v>0</v>
      </c>
    </row>
    <row r="24" spans="2:6" ht="15" customHeight="1" x14ac:dyDescent="0.2">
      <c r="B24" s="9" t="s">
        <v>34</v>
      </c>
      <c r="C24" s="34"/>
      <c r="D24" s="12">
        <v>5000</v>
      </c>
      <c r="E24" s="12">
        <v>5000</v>
      </c>
      <c r="F24" s="15">
        <f t="shared" si="1"/>
        <v>0</v>
      </c>
    </row>
    <row r="25" spans="2:6" ht="15" customHeight="1" x14ac:dyDescent="0.2">
      <c r="B25" s="9" t="s">
        <v>35</v>
      </c>
      <c r="D25" s="10">
        <v>100000</v>
      </c>
      <c r="E25" s="10">
        <v>100000</v>
      </c>
      <c r="F25" s="15">
        <f t="shared" si="1"/>
        <v>0</v>
      </c>
    </row>
    <row r="26" spans="2:6" ht="15" customHeight="1" x14ac:dyDescent="0.2">
      <c r="B26" s="9" t="s">
        <v>53</v>
      </c>
      <c r="C26" s="34"/>
      <c r="D26" s="12">
        <v>5000</v>
      </c>
      <c r="E26" s="12">
        <v>5000</v>
      </c>
      <c r="F26" s="15">
        <f t="shared" si="1"/>
        <v>0</v>
      </c>
    </row>
    <row r="27" spans="2:6" ht="15" customHeight="1" x14ac:dyDescent="0.2">
      <c r="B27" s="9" t="s">
        <v>54</v>
      </c>
      <c r="D27" s="10">
        <v>10000</v>
      </c>
      <c r="E27" s="10">
        <v>10000</v>
      </c>
      <c r="F27" s="15">
        <f t="shared" si="1"/>
        <v>0</v>
      </c>
    </row>
    <row r="28" spans="2:6" ht="15" customHeight="1" x14ac:dyDescent="0.2">
      <c r="B28" s="9" t="s">
        <v>3</v>
      </c>
      <c r="C28" s="34"/>
      <c r="D28" s="12">
        <v>0</v>
      </c>
      <c r="E28" s="12">
        <v>0</v>
      </c>
      <c r="F28" s="15">
        <f t="shared" si="1"/>
        <v>0</v>
      </c>
    </row>
    <row r="29" spans="2:6" ht="15" customHeight="1" x14ac:dyDescent="0.2">
      <c r="B29" s="8" t="s">
        <v>14</v>
      </c>
      <c r="C29" s="16"/>
      <c r="D29" s="16">
        <f>SUM(D17:D28)</f>
        <v>354910</v>
      </c>
      <c r="E29" s="17">
        <f>SUM(E17:E28)</f>
        <v>354910</v>
      </c>
      <c r="F29" s="17">
        <f>E29-D29</f>
        <v>0</v>
      </c>
    </row>
    <row r="30" spans="2:6" ht="21" customHeight="1" x14ac:dyDescent="0.2">
      <c r="B30" s="27" t="s">
        <v>1</v>
      </c>
      <c r="C30" s="31"/>
      <c r="D30" s="32"/>
      <c r="E30" s="32"/>
      <c r="F30" s="32"/>
    </row>
    <row r="31" spans="2:6" ht="3.95" customHeight="1" x14ac:dyDescent="0.2"/>
    <row r="32" spans="2:6" ht="15" customHeight="1" x14ac:dyDescent="0.2">
      <c r="B32" s="9" t="s">
        <v>36</v>
      </c>
      <c r="D32" s="10">
        <v>300</v>
      </c>
      <c r="E32" s="10">
        <v>300</v>
      </c>
      <c r="F32" s="14">
        <f>E32-D32</f>
        <v>0</v>
      </c>
    </row>
    <row r="33" spans="2:6" ht="15" customHeight="1" x14ac:dyDescent="0.2">
      <c r="B33" s="9" t="s">
        <v>55</v>
      </c>
      <c r="C33" s="34"/>
      <c r="D33" s="12">
        <v>200</v>
      </c>
      <c r="E33" s="12">
        <v>200</v>
      </c>
      <c r="F33" s="15">
        <f>E33-D33</f>
        <v>0</v>
      </c>
    </row>
    <row r="34" spans="2:6" ht="15" customHeight="1" x14ac:dyDescent="0.2">
      <c r="B34" s="9" t="s">
        <v>37</v>
      </c>
      <c r="D34" s="10">
        <v>10000</v>
      </c>
      <c r="E34" s="10">
        <v>10000</v>
      </c>
      <c r="F34" s="15">
        <f t="shared" ref="F34:F43" si="2">E34-D34</f>
        <v>0</v>
      </c>
    </row>
    <row r="35" spans="2:6" ht="15" customHeight="1" x14ac:dyDescent="0.2">
      <c r="B35" s="9" t="s">
        <v>56</v>
      </c>
      <c r="C35" s="34"/>
      <c r="D35" s="12">
        <v>700</v>
      </c>
      <c r="E35" s="12">
        <v>700</v>
      </c>
      <c r="F35" s="15">
        <f t="shared" si="2"/>
        <v>0</v>
      </c>
    </row>
    <row r="36" spans="2:6" ht="15" customHeight="1" x14ac:dyDescent="0.2">
      <c r="B36" s="9" t="s">
        <v>38</v>
      </c>
      <c r="D36" s="10">
        <v>500</v>
      </c>
      <c r="E36" s="10">
        <v>500</v>
      </c>
      <c r="F36" s="15">
        <f t="shared" si="2"/>
        <v>0</v>
      </c>
    </row>
    <row r="37" spans="2:6" ht="15" customHeight="1" x14ac:dyDescent="0.2">
      <c r="B37" s="9" t="s">
        <v>39</v>
      </c>
      <c r="C37" s="34"/>
      <c r="D37" s="12">
        <v>500</v>
      </c>
      <c r="E37" s="12">
        <v>500</v>
      </c>
      <c r="F37" s="15">
        <f t="shared" si="2"/>
        <v>0</v>
      </c>
    </row>
    <row r="38" spans="2:6" ht="15" customHeight="1" x14ac:dyDescent="0.2">
      <c r="B38" s="9" t="s">
        <v>40</v>
      </c>
      <c r="D38" s="10">
        <v>300</v>
      </c>
      <c r="E38" s="10">
        <v>300</v>
      </c>
      <c r="F38" s="15">
        <f t="shared" si="2"/>
        <v>0</v>
      </c>
    </row>
    <row r="39" spans="2:6" ht="15" customHeight="1" x14ac:dyDescent="0.2">
      <c r="B39" s="9" t="s">
        <v>41</v>
      </c>
      <c r="C39" s="34"/>
      <c r="D39" s="12">
        <v>100</v>
      </c>
      <c r="E39" s="12">
        <v>100</v>
      </c>
      <c r="F39" s="15">
        <f t="shared" si="2"/>
        <v>0</v>
      </c>
    </row>
    <row r="40" spans="2:6" ht="15" customHeight="1" x14ac:dyDescent="0.2">
      <c r="B40" s="9" t="s">
        <v>42</v>
      </c>
      <c r="D40" s="10">
        <v>500</v>
      </c>
      <c r="E40" s="10">
        <v>500</v>
      </c>
      <c r="F40" s="15">
        <f t="shared" si="2"/>
        <v>0</v>
      </c>
    </row>
    <row r="41" spans="2:6" ht="15" customHeight="1" x14ac:dyDescent="0.2">
      <c r="B41" s="9" t="s">
        <v>43</v>
      </c>
      <c r="C41" s="34"/>
      <c r="D41" s="12">
        <v>200</v>
      </c>
      <c r="E41" s="12">
        <v>200</v>
      </c>
      <c r="F41" s="15">
        <f t="shared" si="2"/>
        <v>0</v>
      </c>
    </row>
    <row r="42" spans="2:6" ht="15" customHeight="1" x14ac:dyDescent="0.2">
      <c r="B42" s="9" t="s">
        <v>3</v>
      </c>
      <c r="C42" s="10"/>
      <c r="D42" s="10">
        <v>0</v>
      </c>
      <c r="E42" s="10">
        <v>0</v>
      </c>
      <c r="F42" s="15">
        <f t="shared" si="2"/>
        <v>0</v>
      </c>
    </row>
    <row r="43" spans="2:6" ht="15" customHeight="1" x14ac:dyDescent="0.2">
      <c r="B43" s="8" t="s">
        <v>14</v>
      </c>
      <c r="C43" s="16"/>
      <c r="D43" s="16">
        <f>SUM(D32:D42)</f>
        <v>13300</v>
      </c>
      <c r="E43" s="17">
        <f>SUM(E32:E42)</f>
        <v>13300</v>
      </c>
      <c r="F43" s="17">
        <f t="shared" si="2"/>
        <v>0</v>
      </c>
    </row>
    <row r="44" spans="2:6" ht="21" customHeight="1" x14ac:dyDescent="0.2">
      <c r="B44" s="27" t="s">
        <v>44</v>
      </c>
      <c r="C44" s="31"/>
      <c r="D44" s="32"/>
      <c r="E44" s="32"/>
      <c r="F44" s="32"/>
    </row>
    <row r="45" spans="2:6" ht="3.95" customHeight="1" x14ac:dyDescent="0.2"/>
    <row r="46" spans="2:6" ht="15" customHeight="1" x14ac:dyDescent="0.2">
      <c r="B46" s="9" t="s">
        <v>45</v>
      </c>
      <c r="D46" s="10">
        <v>0</v>
      </c>
      <c r="E46" s="10">
        <v>0</v>
      </c>
      <c r="F46" s="14">
        <f t="shared" ref="F46:F52" si="3">E46-D46</f>
        <v>0</v>
      </c>
    </row>
    <row r="47" spans="2:6" ht="15" customHeight="1" x14ac:dyDescent="0.2">
      <c r="B47" s="9" t="s">
        <v>46</v>
      </c>
      <c r="C47" s="34"/>
      <c r="D47" s="12">
        <v>200000</v>
      </c>
      <c r="E47" s="12">
        <v>200000</v>
      </c>
      <c r="F47" s="15">
        <f t="shared" si="3"/>
        <v>0</v>
      </c>
    </row>
    <row r="48" spans="2:6" ht="15" customHeight="1" x14ac:dyDescent="0.2">
      <c r="B48" s="9" t="s">
        <v>27</v>
      </c>
      <c r="D48" s="10">
        <v>5000</v>
      </c>
      <c r="E48" s="10">
        <v>5000</v>
      </c>
      <c r="F48" s="15">
        <f t="shared" si="3"/>
        <v>0</v>
      </c>
    </row>
    <row r="49" spans="2:6" ht="15" customHeight="1" x14ac:dyDescent="0.2">
      <c r="B49" s="9" t="s">
        <v>3</v>
      </c>
      <c r="C49" s="34"/>
      <c r="D49" s="12">
        <v>0</v>
      </c>
      <c r="E49" s="12">
        <v>0</v>
      </c>
      <c r="F49" s="15">
        <f t="shared" si="3"/>
        <v>0</v>
      </c>
    </row>
    <row r="50" spans="2:6" ht="15" customHeight="1" x14ac:dyDescent="0.2">
      <c r="B50" s="9" t="s">
        <v>3</v>
      </c>
      <c r="D50" s="10">
        <v>0</v>
      </c>
      <c r="E50" s="10">
        <v>0</v>
      </c>
      <c r="F50" s="15">
        <f t="shared" si="3"/>
        <v>0</v>
      </c>
    </row>
    <row r="51" spans="2:6" ht="15" customHeight="1" x14ac:dyDescent="0.2">
      <c r="B51" s="9" t="s">
        <v>3</v>
      </c>
      <c r="C51" s="34"/>
      <c r="D51" s="12">
        <v>0</v>
      </c>
      <c r="E51" s="12">
        <v>0</v>
      </c>
      <c r="F51" s="15">
        <f t="shared" si="3"/>
        <v>0</v>
      </c>
    </row>
    <row r="52" spans="2:6" ht="15" customHeight="1" x14ac:dyDescent="0.2">
      <c r="B52" s="8" t="s">
        <v>14</v>
      </c>
      <c r="C52" s="16"/>
      <c r="D52" s="16">
        <f>SUM(D46:D51)</f>
        <v>205000</v>
      </c>
      <c r="E52" s="17">
        <f>SUM(E46:E51)</f>
        <v>205000</v>
      </c>
      <c r="F52" s="17">
        <f t="shared" si="3"/>
        <v>0</v>
      </c>
    </row>
    <row r="53" spans="2:6" ht="21" customHeight="1" x14ac:dyDescent="0.2">
      <c r="B53" s="27" t="s">
        <v>3</v>
      </c>
      <c r="C53" s="31"/>
      <c r="D53" s="32"/>
      <c r="E53" s="32"/>
      <c r="F53" s="32"/>
    </row>
    <row r="54" spans="2:6" ht="3.95" customHeight="1" x14ac:dyDescent="0.2"/>
    <row r="55" spans="2:6" ht="15" customHeight="1" x14ac:dyDescent="0.2">
      <c r="B55" s="9" t="s">
        <v>47</v>
      </c>
      <c r="D55" s="10">
        <v>0</v>
      </c>
      <c r="E55" s="10">
        <v>0</v>
      </c>
      <c r="F55" s="14">
        <f>E55-D55</f>
        <v>0</v>
      </c>
    </row>
    <row r="56" spans="2:6" ht="15" customHeight="1" x14ac:dyDescent="0.2">
      <c r="B56" s="9" t="s">
        <v>48</v>
      </c>
      <c r="C56" s="34"/>
      <c r="D56" s="12">
        <v>500</v>
      </c>
      <c r="E56" s="12">
        <v>500</v>
      </c>
      <c r="F56" s="15">
        <f>E56-D56</f>
        <v>0</v>
      </c>
    </row>
    <row r="57" spans="2:6" ht="15" customHeight="1" x14ac:dyDescent="0.2">
      <c r="B57" s="9" t="s">
        <v>3</v>
      </c>
      <c r="D57" s="10">
        <v>0</v>
      </c>
      <c r="E57" s="10">
        <v>0</v>
      </c>
      <c r="F57" s="15">
        <f>E57-D57</f>
        <v>0</v>
      </c>
    </row>
    <row r="58" spans="2:6" ht="15" customHeight="1" x14ac:dyDescent="0.2">
      <c r="B58" s="9" t="s">
        <v>3</v>
      </c>
      <c r="C58" s="34"/>
      <c r="D58" s="12">
        <v>0</v>
      </c>
      <c r="E58" s="12">
        <v>0</v>
      </c>
      <c r="F58" s="15">
        <f>E58-D58</f>
        <v>0</v>
      </c>
    </row>
    <row r="59" spans="2:6" ht="15" customHeight="1" x14ac:dyDescent="0.2">
      <c r="B59" s="9" t="s">
        <v>3</v>
      </c>
      <c r="C59" s="10"/>
      <c r="D59" s="10">
        <v>0</v>
      </c>
      <c r="E59" s="10">
        <v>0</v>
      </c>
      <c r="F59" s="15">
        <f>E59-D59</f>
        <v>0</v>
      </c>
    </row>
    <row r="60" spans="2:6" ht="15" customHeight="1" x14ac:dyDescent="0.2">
      <c r="B60" s="8" t="s">
        <v>14</v>
      </c>
      <c r="C60" s="16"/>
      <c r="D60" s="16">
        <f>SUM(D55:D59)</f>
        <v>500</v>
      </c>
      <c r="E60" s="17">
        <f>SUM(E55:E59)</f>
        <v>500</v>
      </c>
      <c r="F60" s="17"/>
    </row>
    <row r="61" spans="2:6" s="5" customFormat="1" ht="21" customHeight="1" x14ac:dyDescent="0.2">
      <c r="C61" s="6"/>
      <c r="D61" s="6"/>
      <c r="E61" s="6"/>
      <c r="F61" s="6"/>
    </row>
    <row r="62" spans="2:6" ht="21" customHeight="1" x14ac:dyDescent="0.2">
      <c r="B62" s="28"/>
      <c r="C62" s="35" t="s">
        <v>49</v>
      </c>
      <c r="D62" s="36">
        <f>SUM(D14,D29,D43,D52,D60)</f>
        <v>574124.75</v>
      </c>
      <c r="E62" s="37">
        <f>SUM(E14,E29,E43,E52,E60)</f>
        <v>573710</v>
      </c>
      <c r="F62" s="37">
        <f>E62-D62</f>
        <v>-414.75</v>
      </c>
    </row>
  </sheetData>
  <conditionalFormatting sqref="F7:F14 F17:F29 F32:F43 F46:F52 F55:F60 F62">
    <cfRule type="cellIs" dxfId="0" priority="1" operator="greaterThan">
      <formula>0</formula>
    </cfRule>
  </conditionalFormatting>
  <dataValidations count="2">
    <dataValidation allowBlank="1" showInputMessage="1" showErrorMessage="1" prompt="Enter Expenses data under Date Due, Budget, and Actual columns" sqref="B3:F3" xr:uid="{00000000-0002-0000-0100-000000000000}"/>
    <dataValidation allowBlank="1" showInputMessage="1" showErrorMessage="1" prompt="Enter Company Name._x000a__x000a_Enter Expenses data under Date Due in column C, Budget in column D, and Actual in Column E." sqref="A1" xr:uid="{00000000-0002-0000-0100-000001000000}"/>
  </dataValidations>
  <printOptions horizontalCentered="1"/>
  <pageMargins left="0.7" right="0.7" top="0.5" bottom="0.5" header="0.3" footer="0.3"/>
  <pageSetup orientation="portrait" r:id="rId1"/>
  <rowBreaks count="1" manualBreakCount="1">
    <brk id="4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22"/>
  <sheetViews>
    <sheetView showGridLines="0" showRowColHeaders="0" zoomScaleNormal="100" workbookViewId="0"/>
  </sheetViews>
  <sheetFormatPr defaultColWidth="9" defaultRowHeight="33" customHeight="1" x14ac:dyDescent="0.2"/>
  <cols>
    <col min="1" max="1" width="2" style="2" customWidth="1"/>
    <col min="2" max="2" width="28.625" style="38" customWidth="1"/>
    <col min="3" max="15" width="14.75" style="1" customWidth="1"/>
    <col min="16" max="16" width="1.625" style="2" customWidth="1"/>
    <col min="17" max="16384" width="9" style="2"/>
  </cols>
  <sheetData>
    <row r="1" spans="1:16" ht="137.25" customHeight="1" x14ac:dyDescent="0.2">
      <c r="A1" s="5"/>
      <c r="B1" s="5"/>
      <c r="C1" s="5"/>
      <c r="D1" s="6"/>
      <c r="E1" s="6"/>
      <c r="F1" s="6"/>
      <c r="G1" s="5" t="s">
        <v>22</v>
      </c>
      <c r="H1" s="5"/>
      <c r="P1" s="2" t="s">
        <v>22</v>
      </c>
    </row>
    <row r="2" spans="1:16" ht="33" customHeight="1" x14ac:dyDescent="0.2">
      <c r="A2" s="5"/>
      <c r="B2" s="5"/>
      <c r="C2" s="5"/>
      <c r="D2" s="6"/>
      <c r="E2" s="6"/>
      <c r="F2" s="6"/>
      <c r="G2" s="5"/>
      <c r="H2" s="5"/>
    </row>
    <row r="3" spans="1:16" s="29" customFormat="1" ht="33" customHeight="1" x14ac:dyDescent="0.2">
      <c r="B3" s="40" t="s">
        <v>57</v>
      </c>
      <c r="C3" s="41">
        <f ca="1">DATE(YEAR(TODAY()),1,1)</f>
        <v>44197</v>
      </c>
      <c r="D3" s="41">
        <f ca="1">DATE(YEAR(C3),MONTH(C3)+1,1)</f>
        <v>44228</v>
      </c>
      <c r="E3" s="41">
        <f t="shared" ref="E3:N3" ca="1" si="0">DATE(YEAR(D3),MONTH(D3)+1,1)</f>
        <v>44256</v>
      </c>
      <c r="F3" s="41">
        <f t="shared" ca="1" si="0"/>
        <v>44287</v>
      </c>
      <c r="G3" s="41">
        <f t="shared" ca="1" si="0"/>
        <v>44317</v>
      </c>
      <c r="H3" s="41">
        <f t="shared" ca="1" si="0"/>
        <v>44348</v>
      </c>
      <c r="I3" s="41">
        <f t="shared" ca="1" si="0"/>
        <v>44378</v>
      </c>
      <c r="J3" s="41">
        <f t="shared" ca="1" si="0"/>
        <v>44409</v>
      </c>
      <c r="K3" s="41">
        <f t="shared" ca="1" si="0"/>
        <v>44440</v>
      </c>
      <c r="L3" s="41">
        <f t="shared" ca="1" si="0"/>
        <v>44470</v>
      </c>
      <c r="M3" s="41">
        <f t="shared" ca="1" si="0"/>
        <v>44501</v>
      </c>
      <c r="N3" s="41">
        <f t="shared" ca="1" si="0"/>
        <v>44531</v>
      </c>
      <c r="O3" s="42" t="s">
        <v>58</v>
      </c>
    </row>
    <row r="4" spans="1:16" ht="33" customHeight="1" x14ac:dyDescent="0.2">
      <c r="B4" s="38" t="s">
        <v>59</v>
      </c>
      <c r="C4" s="1">
        <v>80000</v>
      </c>
      <c r="D4" s="1">
        <v>80000</v>
      </c>
      <c r="E4" s="1">
        <v>80000</v>
      </c>
      <c r="F4" s="1">
        <v>80000</v>
      </c>
      <c r="G4" s="1">
        <v>80000</v>
      </c>
      <c r="H4" s="1">
        <v>80000</v>
      </c>
      <c r="I4" s="1">
        <v>80000</v>
      </c>
      <c r="J4" s="1">
        <v>80000</v>
      </c>
      <c r="K4" s="1">
        <v>80000</v>
      </c>
      <c r="L4" s="1">
        <v>80000</v>
      </c>
      <c r="M4" s="1">
        <v>80000</v>
      </c>
      <c r="N4" s="1">
        <v>80000</v>
      </c>
      <c r="O4" s="1">
        <f t="shared" ref="O4:O10" si="1">SUM(C4:N4)</f>
        <v>960000</v>
      </c>
    </row>
    <row r="5" spans="1:16" ht="33" customHeight="1" x14ac:dyDescent="0.2">
      <c r="B5" s="43" t="s">
        <v>69</v>
      </c>
      <c r="C5" s="3">
        <v>-5000</v>
      </c>
      <c r="D5" s="3">
        <v>-5000</v>
      </c>
      <c r="E5" s="3">
        <v>-5000</v>
      </c>
      <c r="F5" s="3">
        <v>-5000</v>
      </c>
      <c r="G5" s="3">
        <v>-5000</v>
      </c>
      <c r="H5" s="3">
        <v>-5000</v>
      </c>
      <c r="I5" s="3">
        <v>-5000</v>
      </c>
      <c r="J5" s="3">
        <v>-5000</v>
      </c>
      <c r="K5" s="3">
        <v>-5000</v>
      </c>
      <c r="L5" s="3">
        <v>-5000</v>
      </c>
      <c r="M5" s="3">
        <v>-5000</v>
      </c>
      <c r="N5" s="3">
        <v>-5000</v>
      </c>
      <c r="O5" s="4">
        <f t="shared" si="1"/>
        <v>-60000</v>
      </c>
    </row>
    <row r="6" spans="1:16" ht="33" customHeight="1" x14ac:dyDescent="0.2">
      <c r="B6" s="38" t="s">
        <v>60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f t="shared" si="1"/>
        <v>0</v>
      </c>
    </row>
    <row r="7" spans="1:16" ht="33" customHeight="1" x14ac:dyDescent="0.2">
      <c r="B7" s="43" t="s">
        <v>61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>
        <f t="shared" si="1"/>
        <v>0</v>
      </c>
    </row>
    <row r="8" spans="1:16" ht="33" customHeight="1" x14ac:dyDescent="0.2">
      <c r="B8" s="44" t="s">
        <v>62</v>
      </c>
      <c r="C8" s="45">
        <f>SUM(C4:C7)</f>
        <v>75000</v>
      </c>
      <c r="D8" s="45">
        <f t="shared" ref="D8:N8" si="2">SUM(D4:D7)</f>
        <v>75000</v>
      </c>
      <c r="E8" s="45">
        <f t="shared" si="2"/>
        <v>75000</v>
      </c>
      <c r="F8" s="45">
        <f t="shared" si="2"/>
        <v>75000</v>
      </c>
      <c r="G8" s="45">
        <f t="shared" si="2"/>
        <v>75000</v>
      </c>
      <c r="H8" s="45">
        <f t="shared" si="2"/>
        <v>75000</v>
      </c>
      <c r="I8" s="45">
        <f t="shared" si="2"/>
        <v>75000</v>
      </c>
      <c r="J8" s="45">
        <f t="shared" si="2"/>
        <v>75000</v>
      </c>
      <c r="K8" s="45">
        <f t="shared" si="2"/>
        <v>75000</v>
      </c>
      <c r="L8" s="45">
        <f t="shared" si="2"/>
        <v>75000</v>
      </c>
      <c r="M8" s="45">
        <f t="shared" si="2"/>
        <v>75000</v>
      </c>
      <c r="N8" s="45">
        <f t="shared" si="2"/>
        <v>75000</v>
      </c>
      <c r="O8" s="46">
        <f t="shared" si="1"/>
        <v>900000</v>
      </c>
    </row>
    <row r="9" spans="1:16" ht="33" customHeight="1" x14ac:dyDescent="0.2">
      <c r="B9" s="47" t="s">
        <v>68</v>
      </c>
      <c r="C9" s="48">
        <v>1000</v>
      </c>
      <c r="D9" s="48">
        <v>1000</v>
      </c>
      <c r="E9" s="48">
        <v>1000</v>
      </c>
      <c r="F9" s="48">
        <v>1000</v>
      </c>
      <c r="G9" s="48">
        <v>1000</v>
      </c>
      <c r="H9" s="48">
        <v>1000</v>
      </c>
      <c r="I9" s="48">
        <v>1000</v>
      </c>
      <c r="J9" s="48">
        <v>1000</v>
      </c>
      <c r="K9" s="48">
        <v>1000</v>
      </c>
      <c r="L9" s="48">
        <v>1000</v>
      </c>
      <c r="M9" s="48">
        <v>1000</v>
      </c>
      <c r="N9" s="48">
        <v>1000</v>
      </c>
      <c r="O9" s="49">
        <f t="shared" si="1"/>
        <v>12000</v>
      </c>
    </row>
    <row r="10" spans="1:16" ht="33" customHeight="1" x14ac:dyDescent="0.2">
      <c r="B10" s="50" t="s">
        <v>63</v>
      </c>
      <c r="C10" s="51">
        <f>C8-C9</f>
        <v>74000</v>
      </c>
      <c r="D10" s="51">
        <f t="shared" ref="D10:N10" si="3">D8-D9</f>
        <v>74000</v>
      </c>
      <c r="E10" s="51">
        <f t="shared" si="3"/>
        <v>74000</v>
      </c>
      <c r="F10" s="51">
        <f t="shared" si="3"/>
        <v>74000</v>
      </c>
      <c r="G10" s="51">
        <f t="shared" si="3"/>
        <v>74000</v>
      </c>
      <c r="H10" s="51">
        <f t="shared" si="3"/>
        <v>74000</v>
      </c>
      <c r="I10" s="51">
        <f t="shared" si="3"/>
        <v>74000</v>
      </c>
      <c r="J10" s="51">
        <f t="shared" si="3"/>
        <v>74000</v>
      </c>
      <c r="K10" s="51">
        <f t="shared" si="3"/>
        <v>74000</v>
      </c>
      <c r="L10" s="51">
        <f t="shared" si="3"/>
        <v>74000</v>
      </c>
      <c r="M10" s="51">
        <f t="shared" si="3"/>
        <v>74000</v>
      </c>
      <c r="N10" s="51">
        <f t="shared" si="3"/>
        <v>74000</v>
      </c>
      <c r="O10" s="52">
        <f t="shared" si="1"/>
        <v>888000</v>
      </c>
    </row>
    <row r="12" spans="1:16" s="29" customFormat="1" ht="33" customHeight="1" x14ac:dyDescent="0.2">
      <c r="B12" s="40" t="s">
        <v>0</v>
      </c>
      <c r="C12" s="41">
        <f ca="1">C3</f>
        <v>44197</v>
      </c>
      <c r="D12" s="41">
        <f ca="1">DATE(YEAR(C12),MONTH(C12)+1,1)</f>
        <v>44228</v>
      </c>
      <c r="E12" s="41">
        <f t="shared" ref="E12:N12" ca="1" si="4">DATE(YEAR(D12),MONTH(D12)+1,1)</f>
        <v>44256</v>
      </c>
      <c r="F12" s="41">
        <f t="shared" ca="1" si="4"/>
        <v>44287</v>
      </c>
      <c r="G12" s="41">
        <f t="shared" ca="1" si="4"/>
        <v>44317</v>
      </c>
      <c r="H12" s="41">
        <f t="shared" ca="1" si="4"/>
        <v>44348</v>
      </c>
      <c r="I12" s="41">
        <f t="shared" ca="1" si="4"/>
        <v>44378</v>
      </c>
      <c r="J12" s="41">
        <f t="shared" ca="1" si="4"/>
        <v>44409</v>
      </c>
      <c r="K12" s="41">
        <f t="shared" ca="1" si="4"/>
        <v>44440</v>
      </c>
      <c r="L12" s="41">
        <f t="shared" ca="1" si="4"/>
        <v>44470</v>
      </c>
      <c r="M12" s="41">
        <f t="shared" ca="1" si="4"/>
        <v>44501</v>
      </c>
      <c r="N12" s="41">
        <f t="shared" ca="1" si="4"/>
        <v>44531</v>
      </c>
      <c r="O12" s="42" t="s">
        <v>58</v>
      </c>
    </row>
    <row r="13" spans="1:16" ht="33" customHeight="1" x14ac:dyDescent="0.2">
      <c r="B13" s="38" t="s">
        <v>64</v>
      </c>
      <c r="C13" s="1">
        <v>912.5</v>
      </c>
      <c r="D13" s="1">
        <v>912.5</v>
      </c>
      <c r="E13" s="1">
        <v>912.5</v>
      </c>
      <c r="F13" s="1">
        <v>912.5</v>
      </c>
      <c r="G13" s="1">
        <v>912.5</v>
      </c>
      <c r="H13" s="1">
        <v>912.5</v>
      </c>
      <c r="I13" s="1">
        <v>912.5</v>
      </c>
      <c r="J13" s="1">
        <v>912.5</v>
      </c>
      <c r="K13" s="1">
        <v>912.5</v>
      </c>
      <c r="L13" s="1">
        <v>912.5</v>
      </c>
      <c r="M13" s="1">
        <v>912.5</v>
      </c>
      <c r="N13" s="1">
        <v>912.5</v>
      </c>
      <c r="O13" s="1">
        <f t="shared" ref="O13:O18" si="5">SUM(C13:N13)</f>
        <v>10950</v>
      </c>
    </row>
    <row r="14" spans="1:16" ht="33" customHeight="1" x14ac:dyDescent="0.2">
      <c r="B14" s="43" t="s">
        <v>50</v>
      </c>
      <c r="C14" s="3">
        <v>29575</v>
      </c>
      <c r="D14" s="3">
        <v>29575</v>
      </c>
      <c r="E14" s="3">
        <v>29575</v>
      </c>
      <c r="F14" s="3">
        <v>29575</v>
      </c>
      <c r="G14" s="3">
        <v>29575</v>
      </c>
      <c r="H14" s="3">
        <v>29575</v>
      </c>
      <c r="I14" s="3">
        <v>29575</v>
      </c>
      <c r="J14" s="3">
        <v>29575</v>
      </c>
      <c r="K14" s="3">
        <v>29575</v>
      </c>
      <c r="L14" s="3">
        <v>29575</v>
      </c>
      <c r="M14" s="3">
        <v>29575</v>
      </c>
      <c r="N14" s="3">
        <v>29575</v>
      </c>
      <c r="O14" s="4">
        <f t="shared" si="5"/>
        <v>354900</v>
      </c>
    </row>
    <row r="15" spans="1:16" ht="33" customHeight="1" x14ac:dyDescent="0.2">
      <c r="B15" s="38" t="s">
        <v>1</v>
      </c>
      <c r="C15" s="1">
        <v>1108</v>
      </c>
      <c r="D15" s="1">
        <v>1108</v>
      </c>
      <c r="E15" s="1">
        <v>1108</v>
      </c>
      <c r="F15" s="1">
        <v>1108</v>
      </c>
      <c r="G15" s="1">
        <v>1108</v>
      </c>
      <c r="H15" s="1">
        <v>1108</v>
      </c>
      <c r="I15" s="1">
        <v>1108</v>
      </c>
      <c r="J15" s="1">
        <v>1108</v>
      </c>
      <c r="K15" s="1">
        <v>1108</v>
      </c>
      <c r="L15" s="1">
        <v>1108</v>
      </c>
      <c r="M15" s="1">
        <v>1108</v>
      </c>
      <c r="N15" s="1">
        <v>1108</v>
      </c>
      <c r="O15" s="1">
        <f t="shared" si="5"/>
        <v>13296</v>
      </c>
    </row>
    <row r="16" spans="1:16" ht="33" customHeight="1" x14ac:dyDescent="0.2">
      <c r="B16" s="43" t="s">
        <v>2</v>
      </c>
      <c r="C16" s="3">
        <v>17083.330000000002</v>
      </c>
      <c r="D16" s="3">
        <v>17083.330000000002</v>
      </c>
      <c r="E16" s="3">
        <v>17083.330000000002</v>
      </c>
      <c r="F16" s="3">
        <v>17083.330000000002</v>
      </c>
      <c r="G16" s="3">
        <v>17083.330000000002</v>
      </c>
      <c r="H16" s="3">
        <v>17083.330000000002</v>
      </c>
      <c r="I16" s="3">
        <v>17083.330000000002</v>
      </c>
      <c r="J16" s="3">
        <v>17083.330000000002</v>
      </c>
      <c r="K16" s="3">
        <v>17083.330000000002</v>
      </c>
      <c r="L16" s="3">
        <v>17083.330000000002</v>
      </c>
      <c r="M16" s="3">
        <v>17083.330000000002</v>
      </c>
      <c r="N16" s="3">
        <v>17083.330000000002</v>
      </c>
      <c r="O16" s="4">
        <f t="shared" si="5"/>
        <v>204999.96000000008</v>
      </c>
    </row>
    <row r="17" spans="2:15" ht="33" customHeight="1" x14ac:dyDescent="0.2">
      <c r="B17" s="38" t="s">
        <v>3</v>
      </c>
      <c r="C17" s="1">
        <v>500</v>
      </c>
      <c r="D17" s="1">
        <v>500</v>
      </c>
      <c r="E17" s="1">
        <v>500</v>
      </c>
      <c r="F17" s="1">
        <v>500</v>
      </c>
      <c r="G17" s="1">
        <v>500</v>
      </c>
      <c r="H17" s="1">
        <v>500</v>
      </c>
      <c r="I17" s="1">
        <v>500</v>
      </c>
      <c r="J17" s="1">
        <v>500</v>
      </c>
      <c r="K17" s="1">
        <v>500</v>
      </c>
      <c r="L17" s="1">
        <v>500</v>
      </c>
      <c r="M17" s="1">
        <v>500</v>
      </c>
      <c r="N17" s="1">
        <v>500</v>
      </c>
      <c r="O17" s="1">
        <f t="shared" si="5"/>
        <v>6000</v>
      </c>
    </row>
    <row r="18" spans="2:15" ht="33" customHeight="1" x14ac:dyDescent="0.2">
      <c r="B18" s="53" t="s">
        <v>19</v>
      </c>
      <c r="C18" s="54">
        <f>SUM(C13:C17)</f>
        <v>49178.83</v>
      </c>
      <c r="D18" s="54">
        <f t="shared" ref="D18:N18" si="6">SUM(D13:D17)</f>
        <v>49178.83</v>
      </c>
      <c r="E18" s="54">
        <f t="shared" si="6"/>
        <v>49178.83</v>
      </c>
      <c r="F18" s="54">
        <f t="shared" si="6"/>
        <v>49178.83</v>
      </c>
      <c r="G18" s="54">
        <f t="shared" si="6"/>
        <v>49178.83</v>
      </c>
      <c r="H18" s="54">
        <f t="shared" si="6"/>
        <v>49178.83</v>
      </c>
      <c r="I18" s="54">
        <f t="shared" si="6"/>
        <v>49178.83</v>
      </c>
      <c r="J18" s="54">
        <f t="shared" si="6"/>
        <v>49178.83</v>
      </c>
      <c r="K18" s="54">
        <f t="shared" si="6"/>
        <v>49178.83</v>
      </c>
      <c r="L18" s="54">
        <f t="shared" si="6"/>
        <v>49178.83</v>
      </c>
      <c r="M18" s="54">
        <f t="shared" si="6"/>
        <v>49178.83</v>
      </c>
      <c r="N18" s="54">
        <f t="shared" si="6"/>
        <v>49178.83</v>
      </c>
      <c r="O18" s="55">
        <f t="shared" si="5"/>
        <v>590145.96000000008</v>
      </c>
    </row>
    <row r="19" spans="2:15" ht="33" customHeight="1" x14ac:dyDescent="0.2">
      <c r="B19" s="53" t="s">
        <v>65</v>
      </c>
      <c r="C19" s="54">
        <f>C10-C18</f>
        <v>24821.17</v>
      </c>
      <c r="D19" s="54">
        <f t="shared" ref="D19:N19" si="7">D10-D18</f>
        <v>24821.17</v>
      </c>
      <c r="E19" s="54">
        <f t="shared" si="7"/>
        <v>24821.17</v>
      </c>
      <c r="F19" s="54">
        <f t="shared" si="7"/>
        <v>24821.17</v>
      </c>
      <c r="G19" s="54">
        <f t="shared" si="7"/>
        <v>24821.17</v>
      </c>
      <c r="H19" s="54">
        <f t="shared" si="7"/>
        <v>24821.17</v>
      </c>
      <c r="I19" s="54">
        <f t="shared" si="7"/>
        <v>24821.17</v>
      </c>
      <c r="J19" s="54">
        <f t="shared" si="7"/>
        <v>24821.17</v>
      </c>
      <c r="K19" s="54">
        <f t="shared" si="7"/>
        <v>24821.17</v>
      </c>
      <c r="L19" s="54">
        <f t="shared" si="7"/>
        <v>24821.17</v>
      </c>
      <c r="M19" s="54">
        <f t="shared" si="7"/>
        <v>24821.17</v>
      </c>
      <c r="N19" s="54">
        <f t="shared" si="7"/>
        <v>24821.17</v>
      </c>
      <c r="O19" s="55">
        <f t="shared" ref="O19:O22" si="8">SUM(C19:N19)</f>
        <v>297854.03999999992</v>
      </c>
    </row>
    <row r="20" spans="2:15" ht="33" customHeight="1" x14ac:dyDescent="0.2">
      <c r="B20" s="56" t="s">
        <v>66</v>
      </c>
      <c r="C20" s="57">
        <f>IFERROR(C19*0.15,"")</f>
        <v>3723.1754999999994</v>
      </c>
      <c r="D20" s="57">
        <f t="shared" ref="D20:N20" si="9">IFERROR(D19*0.15,"")</f>
        <v>3723.1754999999994</v>
      </c>
      <c r="E20" s="57">
        <f t="shared" si="9"/>
        <v>3723.1754999999994</v>
      </c>
      <c r="F20" s="57">
        <f t="shared" si="9"/>
        <v>3723.1754999999994</v>
      </c>
      <c r="G20" s="57">
        <f t="shared" si="9"/>
        <v>3723.1754999999994</v>
      </c>
      <c r="H20" s="57">
        <f t="shared" si="9"/>
        <v>3723.1754999999994</v>
      </c>
      <c r="I20" s="57">
        <f t="shared" si="9"/>
        <v>3723.1754999999994</v>
      </c>
      <c r="J20" s="57">
        <f t="shared" si="9"/>
        <v>3723.1754999999994</v>
      </c>
      <c r="K20" s="57">
        <f t="shared" si="9"/>
        <v>3723.1754999999994</v>
      </c>
      <c r="L20" s="57">
        <f t="shared" si="9"/>
        <v>3723.1754999999994</v>
      </c>
      <c r="M20" s="57">
        <f t="shared" si="9"/>
        <v>3723.1754999999994</v>
      </c>
      <c r="N20" s="57">
        <f t="shared" si="9"/>
        <v>3723.1754999999994</v>
      </c>
      <c r="O20" s="58">
        <f t="shared" si="8"/>
        <v>44678.105999999978</v>
      </c>
    </row>
    <row r="22" spans="2:15" ht="33" customHeight="1" x14ac:dyDescent="0.2">
      <c r="B22" s="39" t="s">
        <v>67</v>
      </c>
      <c r="C22" s="59">
        <f>C19-C20</f>
        <v>21097.994500000001</v>
      </c>
      <c r="D22" s="59">
        <f t="shared" ref="D22:N22" si="10">D19-D20</f>
        <v>21097.994500000001</v>
      </c>
      <c r="E22" s="59">
        <f t="shared" si="10"/>
        <v>21097.994500000001</v>
      </c>
      <c r="F22" s="59">
        <f t="shared" si="10"/>
        <v>21097.994500000001</v>
      </c>
      <c r="G22" s="59">
        <f t="shared" si="10"/>
        <v>21097.994500000001</v>
      </c>
      <c r="H22" s="59">
        <f t="shared" si="10"/>
        <v>21097.994500000001</v>
      </c>
      <c r="I22" s="59">
        <f t="shared" si="10"/>
        <v>21097.994500000001</v>
      </c>
      <c r="J22" s="59">
        <f t="shared" si="10"/>
        <v>21097.994500000001</v>
      </c>
      <c r="K22" s="59">
        <f t="shared" si="10"/>
        <v>21097.994500000001</v>
      </c>
      <c r="L22" s="59">
        <f t="shared" si="10"/>
        <v>21097.994500000001</v>
      </c>
      <c r="M22" s="59">
        <f t="shared" si="10"/>
        <v>21097.994500000001</v>
      </c>
      <c r="N22" s="59">
        <f t="shared" si="10"/>
        <v>21097.994500000001</v>
      </c>
      <c r="O22" s="60">
        <f t="shared" si="8"/>
        <v>253175.93400000001</v>
      </c>
    </row>
  </sheetData>
  <dataValidations count="9">
    <dataValidation allowBlank="1" showInputMessage="1" showErrorMessage="1" prompt="Enter monthly revenue values for Estimated Sales, Less from Sales, Service Revenue, Other Revenue, and Cost of Goods Sold" sqref="B3" xr:uid="{00000000-0002-0000-0200-000000000000}"/>
    <dataValidation allowBlank="1" showInputMessage="1" showErrorMessage="1" prompt="Enter monthly expenses values for Administrative General, Location / Office, Marketing, Labor, and Other" sqref="B12" xr:uid="{00000000-0002-0000-0200-000001000000}"/>
    <dataValidation allowBlank="1" showInputMessage="1" showErrorMessage="1" prompt="Net Sales is automatically calculated" sqref="B8" xr:uid="{00000000-0002-0000-0200-000002000000}"/>
    <dataValidation allowBlank="1" showInputMessage="1" showErrorMessage="1" prompt="Gross Profit is automatically calculated" sqref="B10" xr:uid="{00000000-0002-0000-0200-000003000000}"/>
    <dataValidation allowBlank="1" showInputMessage="1" showErrorMessage="1" prompt="Total Expenses is automatically calculated" sqref="B18" xr:uid="{00000000-0002-0000-0200-000004000000}"/>
    <dataValidation allowBlank="1" showInputMessage="1" showErrorMessage="1" prompt="Income before Taxes is automatically calculated" sqref="B19" xr:uid="{00000000-0002-0000-0200-000005000000}"/>
    <dataValidation allowBlank="1" showInputMessage="1" showErrorMessage="1" prompt="Income Tax Expense is automatically calculated. _x000a__x000a_You can change the cell formula to update the tax rate." sqref="B20" xr:uid="{00000000-0002-0000-0200-000006000000}"/>
    <dataValidation allowBlank="1" showInputMessage="1" showErrorMessage="1" prompt="Net Income is automatically calculated" sqref="B22" xr:uid="{00000000-0002-0000-0200-000007000000}"/>
    <dataValidation allowBlank="1" showInputMessage="1" showErrorMessage="1" prompt="Enter Company Name._x000a__x000a_Enter Expenses data under the appropriate month columns starting in column C through column N." sqref="A1" xr:uid="{00000000-0002-0000-0200-000008000000}"/>
  </dataValidations>
  <printOptions horizontalCentered="1" verticalCentered="1"/>
  <pageMargins left="0.5" right="0.5" top="0.5" bottom="0.5" header="0.3" footer="0.3"/>
  <pageSetup scale="63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291512c1ee715ab617f4c07df79fc1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8256c27c40ca5c40ce1cf6c44f0205df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DDED9683-B76D-40D7-92ED-C8C7DCAE48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06E129-2DFD-4AB0-8A71-37D61F42C6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003018-CA5E-4F22-A8C9-B1F180E48C81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Startup Overview</vt:lpstr>
      <vt:lpstr>Expenses</vt:lpstr>
      <vt:lpstr>Profit &amp; Loss</vt:lpstr>
      <vt:lpstr>Expenses!Print_Titles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2019-03-20T16:49:33Z</dcterms:created>
  <dcterms:modified xsi:type="dcterms:W3CDTF">2021-01-23T19:27:46Z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