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rab0004/Desktop/jotarepos/etfs/"/>
    </mc:Choice>
  </mc:AlternateContent>
  <bookViews>
    <workbookView xWindow="640" yWindow="1180" windowWidth="28160" windowHeight="16820" tabRatio="500"/>
  </bookViews>
  <sheets>
    <sheet name="types" sheetId="1" r:id="rId1"/>
    <sheet name="tras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23" i="1"/>
  <c r="J14" i="1"/>
  <c r="I14" i="1"/>
  <c r="L23" i="1"/>
  <c r="K23" i="1"/>
  <c r="J23" i="1"/>
  <c r="I2" i="1"/>
  <c r="L2" i="1"/>
  <c r="K2" i="1"/>
  <c r="J2" i="1"/>
  <c r="L5" i="1"/>
  <c r="L17" i="1"/>
  <c r="N8" i="1"/>
  <c r="I20" i="1"/>
  <c r="J8" i="1"/>
  <c r="K8" i="1"/>
  <c r="L8" i="1"/>
  <c r="J7" i="1"/>
  <c r="K7" i="1"/>
  <c r="L7" i="1"/>
  <c r="J6" i="1"/>
  <c r="K6" i="1"/>
  <c r="L6" i="1"/>
  <c r="J5" i="1"/>
  <c r="K5" i="1"/>
  <c r="J4" i="1"/>
  <c r="K4" i="1"/>
  <c r="L4" i="1"/>
  <c r="J3" i="1"/>
  <c r="K3" i="1"/>
  <c r="L3" i="1"/>
  <c r="I3" i="1"/>
  <c r="I8" i="1"/>
  <c r="L9" i="1"/>
  <c r="J9" i="1"/>
  <c r="K9" i="1"/>
  <c r="I9" i="1"/>
  <c r="I7" i="1"/>
  <c r="I6" i="1"/>
  <c r="I5" i="1"/>
  <c r="I4" i="1"/>
  <c r="H12" i="1"/>
  <c r="H11" i="1"/>
  <c r="I11" i="1"/>
  <c r="I21" i="1"/>
  <c r="D6" i="2"/>
  <c r="D7" i="2"/>
  <c r="E7" i="2"/>
  <c r="C7" i="2"/>
  <c r="C6" i="2"/>
  <c r="D13" i="2"/>
  <c r="H10" i="2"/>
  <c r="I15" i="1"/>
  <c r="J15" i="1"/>
  <c r="K15" i="1"/>
  <c r="L15" i="1"/>
  <c r="I16" i="1"/>
  <c r="J16" i="1"/>
  <c r="K16" i="1"/>
  <c r="L16" i="1"/>
  <c r="I17" i="1"/>
  <c r="J17" i="1"/>
  <c r="K17" i="1"/>
  <c r="I18" i="1"/>
  <c r="J18" i="1"/>
  <c r="K18" i="1"/>
  <c r="L18" i="1"/>
  <c r="I19" i="1"/>
  <c r="J19" i="1"/>
  <c r="K19" i="1"/>
  <c r="L19" i="1"/>
  <c r="J20" i="1"/>
  <c r="K20" i="1"/>
  <c r="L20" i="1"/>
  <c r="J21" i="1"/>
  <c r="K21" i="1"/>
  <c r="L21" i="1"/>
  <c r="K14" i="1"/>
  <c r="L14" i="1"/>
  <c r="H65" i="1"/>
</calcChain>
</file>

<file path=xl/sharedStrings.xml><?xml version="1.0" encoding="utf-8"?>
<sst xmlns="http://schemas.openxmlformats.org/spreadsheetml/2006/main" count="11" uniqueCount="11">
  <si>
    <t>ONLY FV</t>
  </si>
  <si>
    <t>ONLY MOMU</t>
  </si>
  <si>
    <t>ONLY Speculatore</t>
  </si>
  <si>
    <t>FV &amp; MOMU</t>
  </si>
  <si>
    <t>12 4</t>
  </si>
  <si>
    <t>FV &amp; SPE</t>
  </si>
  <si>
    <t>MOMY &amp; SPE</t>
  </si>
  <si>
    <t>ALL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</si>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</sst>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tabSelected="1" topLeftCell="B14" zoomScale="160" workbookViewId="0">
      <selection activeCell="I29" sqref="I29:L29"/>
    </sheetView>
  </sheetViews>
  <sheetFormatPr baseColWidth="10" defaultRowHeight="16" x14ac:dyDescent="0.2"/>
  <cols>
    <col min="8" max="8" width="15.6640625" customWidth="1"/>
  </cols>
  <sheetData>
    <row r="1" spans="2:14" x14ac:dyDescent="0.2">
      <c r="C1">
        <v>0</v>
      </c>
      <c r="D1">
        <v>1</v>
      </c>
      <c r="E1">
        <v>2</v>
      </c>
      <c r="F1">
        <v>3</v>
      </c>
    </row>
    <row r="2" spans="2:14" x14ac:dyDescent="0.2">
      <c r="B2">
        <v>111</v>
      </c>
      <c r="C2">
        <v>0</v>
      </c>
      <c r="D2">
        <v>30</v>
      </c>
      <c r="E2">
        <v>0</v>
      </c>
      <c r="F2">
        <v>0</v>
      </c>
      <c r="H2" t="s">
        <v>0</v>
      </c>
      <c r="I2">
        <f>SUM(C2:C7)+C20+C34+SUM(C50:C52)+C11+C16</f>
        <v>120</v>
      </c>
      <c r="J2">
        <f>SUM(D2:D7)+D20+D34+SUM(D50:D52)+D11+D16</f>
        <v>195</v>
      </c>
      <c r="K2">
        <f>SUM(E2:E7)+E20+E34+SUM(E50:E52)+E11+E16</f>
        <v>60</v>
      </c>
      <c r="L2">
        <f>SUM(F2:F7)+F20+F34+SUM(F50:F52)+F11+F16</f>
        <v>150</v>
      </c>
    </row>
    <row r="3" spans="2:14" x14ac:dyDescent="0.2">
      <c r="B3">
        <v>112</v>
      </c>
      <c r="C3">
        <v>0</v>
      </c>
      <c r="D3">
        <v>15</v>
      </c>
      <c r="E3">
        <v>0</v>
      </c>
      <c r="F3">
        <v>0</v>
      </c>
      <c r="H3" t="s">
        <v>1</v>
      </c>
      <c r="I3">
        <f>SUM(C25:C28)+C8+C39+C56+C21+C58+C9</f>
        <v>60</v>
      </c>
      <c r="J3">
        <f t="shared" ref="J3:L3" si="0">SUM(D25:D28)+D8+D39+D56+D21+D58+D9</f>
        <v>120</v>
      </c>
      <c r="K3">
        <f t="shared" si="0"/>
        <v>90</v>
      </c>
      <c r="L3">
        <f t="shared" si="0"/>
        <v>90</v>
      </c>
    </row>
    <row r="4" spans="2:14" x14ac:dyDescent="0.2">
      <c r="B4">
        <v>113</v>
      </c>
      <c r="C4">
        <v>0</v>
      </c>
      <c r="D4">
        <v>45</v>
      </c>
      <c r="E4">
        <v>0</v>
      </c>
      <c r="F4">
        <v>30</v>
      </c>
      <c r="H4" t="s">
        <v>2</v>
      </c>
      <c r="I4">
        <f>SUM(C41:C47)+C30+C13+C36+C62+C17+C49+C61</f>
        <v>135</v>
      </c>
      <c r="J4">
        <f t="shared" ref="J4:L4" si="1">SUM(D41:D47)+D30+D13+D36+D62+D17+D49+D61</f>
        <v>135</v>
      </c>
      <c r="K4">
        <f t="shared" si="1"/>
        <v>120</v>
      </c>
      <c r="L4">
        <f t="shared" si="1"/>
        <v>255</v>
      </c>
    </row>
    <row r="5" spans="2:14" x14ac:dyDescent="0.2">
      <c r="B5">
        <v>116</v>
      </c>
      <c r="C5">
        <v>0</v>
      </c>
      <c r="D5">
        <v>30</v>
      </c>
      <c r="E5">
        <v>0</v>
      </c>
      <c r="F5">
        <v>15</v>
      </c>
      <c r="H5" t="s">
        <v>3</v>
      </c>
      <c r="I5">
        <f>C10+SUM(C23:C24)</f>
        <v>75</v>
      </c>
      <c r="J5">
        <f t="shared" ref="J5:L5" si="2">D10+SUM(D23:D24)</f>
        <v>15</v>
      </c>
      <c r="K5">
        <f t="shared" si="2"/>
        <v>150</v>
      </c>
      <c r="L5">
        <f>F10+SUM(F23:F24)</f>
        <v>0</v>
      </c>
      <c r="M5" t="s">
        <v>4</v>
      </c>
    </row>
    <row r="6" spans="2:14" x14ac:dyDescent="0.2">
      <c r="B6">
        <v>117</v>
      </c>
      <c r="C6">
        <v>120</v>
      </c>
      <c r="D6">
        <v>0</v>
      </c>
      <c r="E6">
        <v>60</v>
      </c>
      <c r="F6">
        <v>0</v>
      </c>
      <c r="H6" t="s">
        <v>5</v>
      </c>
      <c r="I6">
        <f>SUM(C37:C38)+SUM(C14:C15)+C53</f>
        <v>165</v>
      </c>
      <c r="J6">
        <f t="shared" ref="J6:L6" si="3">SUM(D37:D38)+SUM(D14:D15)+D53</f>
        <v>15</v>
      </c>
      <c r="K6">
        <f t="shared" si="3"/>
        <v>90</v>
      </c>
      <c r="L6">
        <f t="shared" si="3"/>
        <v>45</v>
      </c>
    </row>
    <row r="7" spans="2:14" x14ac:dyDescent="0.2">
      <c r="B7">
        <v>121</v>
      </c>
      <c r="C7">
        <v>0</v>
      </c>
      <c r="D7">
        <v>15</v>
      </c>
      <c r="E7">
        <v>0</v>
      </c>
      <c r="F7">
        <v>0</v>
      </c>
      <c r="H7" t="s">
        <v>6</v>
      </c>
      <c r="I7">
        <f>SUM(C31:C33)+C40+C57+C59+SUM(C63:C67)+C48+C18+C54+C60</f>
        <v>75</v>
      </c>
      <c r="J7">
        <f t="shared" ref="J7:L7" si="4">SUM(D31:D33)+D40+D57+D59+SUM(D63:D67)+D48+D18+D54+D60</f>
        <v>135</v>
      </c>
      <c r="K7">
        <f t="shared" si="4"/>
        <v>135</v>
      </c>
      <c r="L7">
        <f t="shared" si="4"/>
        <v>90</v>
      </c>
    </row>
    <row r="8" spans="2:14" x14ac:dyDescent="0.2">
      <c r="B8">
        <v>122</v>
      </c>
      <c r="C8">
        <v>0</v>
      </c>
      <c r="D8">
        <v>30</v>
      </c>
      <c r="E8">
        <v>0</v>
      </c>
      <c r="F8">
        <v>0</v>
      </c>
      <c r="H8" t="s">
        <v>7</v>
      </c>
      <c r="I8">
        <f>C22+C35+C12+C19+C29+C55</f>
        <v>45</v>
      </c>
      <c r="J8">
        <f t="shared" ref="J8:L8" si="5">D22+D35+D12+D19+D29+D55</f>
        <v>60</v>
      </c>
      <c r="K8">
        <f t="shared" si="5"/>
        <v>30</v>
      </c>
      <c r="L8">
        <f t="shared" si="5"/>
        <v>45</v>
      </c>
      <c r="N8">
        <f>9*5*2</f>
        <v>90</v>
      </c>
    </row>
    <row r="9" spans="2:14" x14ac:dyDescent="0.2">
      <c r="B9">
        <v>126</v>
      </c>
      <c r="C9">
        <v>0</v>
      </c>
      <c r="D9">
        <v>15</v>
      </c>
      <c r="E9">
        <v>0</v>
      </c>
      <c r="F9">
        <v>0</v>
      </c>
      <c r="I9">
        <f>SUM(I2:I8)</f>
        <v>675</v>
      </c>
      <c r="J9">
        <f t="shared" ref="J9:L9" si="6">SUM(J2:J8)</f>
        <v>675</v>
      </c>
      <c r="K9">
        <f t="shared" si="6"/>
        <v>675</v>
      </c>
      <c r="L9">
        <f>SUM(L2:L8)</f>
        <v>675</v>
      </c>
    </row>
    <row r="10" spans="2:14" x14ac:dyDescent="0.2">
      <c r="B10">
        <v>127</v>
      </c>
      <c r="C10">
        <v>30</v>
      </c>
      <c r="D10">
        <v>0</v>
      </c>
      <c r="E10">
        <v>60</v>
      </c>
      <c r="F10">
        <v>0</v>
      </c>
    </row>
    <row r="11" spans="2:14" x14ac:dyDescent="0.2">
      <c r="B11">
        <v>131</v>
      </c>
      <c r="C11">
        <v>0</v>
      </c>
      <c r="D11">
        <v>15</v>
      </c>
      <c r="E11">
        <v>0</v>
      </c>
      <c r="F11">
        <v>30</v>
      </c>
      <c r="H11">
        <f>9*15*20</f>
        <v>2700</v>
      </c>
      <c r="I11">
        <f>SUM(I2:L8)</f>
        <v>2700</v>
      </c>
    </row>
    <row r="12" spans="2:14" x14ac:dyDescent="0.2">
      <c r="B12">
        <v>132</v>
      </c>
      <c r="C12">
        <v>0</v>
      </c>
      <c r="D12">
        <v>15</v>
      </c>
      <c r="E12">
        <v>0</v>
      </c>
      <c r="F12">
        <v>0</v>
      </c>
      <c r="H12">
        <f>9*15*5</f>
        <v>675</v>
      </c>
    </row>
    <row r="13" spans="2:14" x14ac:dyDescent="0.2">
      <c r="B13">
        <v>133</v>
      </c>
      <c r="C13">
        <v>0</v>
      </c>
      <c r="D13">
        <v>45</v>
      </c>
      <c r="E13">
        <v>0</v>
      </c>
      <c r="F13">
        <v>60</v>
      </c>
    </row>
    <row r="14" spans="2:14" x14ac:dyDescent="0.2">
      <c r="B14">
        <v>136</v>
      </c>
      <c r="C14">
        <v>0</v>
      </c>
      <c r="D14">
        <v>0</v>
      </c>
      <c r="E14">
        <v>0</v>
      </c>
      <c r="F14">
        <v>30</v>
      </c>
      <c r="I14" s="1">
        <f>I2/I$9</f>
        <v>0.17777777777777778</v>
      </c>
      <c r="J14" s="1">
        <f>J2/J$9</f>
        <v>0.28888888888888886</v>
      </c>
      <c r="K14" s="1">
        <f t="shared" ref="I14:L21" si="7">K2/K$9</f>
        <v>8.8888888888888892E-2</v>
      </c>
      <c r="L14" s="1">
        <f t="shared" si="7"/>
        <v>0.22222222222222221</v>
      </c>
    </row>
    <row r="15" spans="2:14" x14ac:dyDescent="0.2">
      <c r="B15">
        <v>137</v>
      </c>
      <c r="C15">
        <v>105</v>
      </c>
      <c r="D15">
        <v>0</v>
      </c>
      <c r="E15">
        <v>60</v>
      </c>
      <c r="F15">
        <v>0</v>
      </c>
      <c r="I15" s="1">
        <f t="shared" si="7"/>
        <v>8.8888888888888892E-2</v>
      </c>
      <c r="J15" s="1">
        <f t="shared" si="7"/>
        <v>0.17777777777777778</v>
      </c>
      <c r="K15" s="1">
        <f t="shared" si="7"/>
        <v>0.13333333333333333</v>
      </c>
      <c r="L15" s="1">
        <f t="shared" si="7"/>
        <v>0.13333333333333333</v>
      </c>
    </row>
    <row r="16" spans="2:14" x14ac:dyDescent="0.2">
      <c r="B16">
        <v>161</v>
      </c>
      <c r="C16">
        <v>0</v>
      </c>
      <c r="D16">
        <v>15</v>
      </c>
      <c r="E16">
        <v>0</v>
      </c>
      <c r="F16">
        <v>0</v>
      </c>
      <c r="I16" s="1">
        <f t="shared" si="7"/>
        <v>0.2</v>
      </c>
      <c r="J16" s="1">
        <f t="shared" si="7"/>
        <v>0.2</v>
      </c>
      <c r="K16" s="1">
        <f t="shared" si="7"/>
        <v>0.17777777777777778</v>
      </c>
      <c r="L16" s="1">
        <f t="shared" si="7"/>
        <v>0.37777777777777777</v>
      </c>
    </row>
    <row r="17" spans="2:12" x14ac:dyDescent="0.2">
      <c r="B17">
        <v>163</v>
      </c>
      <c r="C17">
        <v>0</v>
      </c>
      <c r="D17">
        <v>0</v>
      </c>
      <c r="E17">
        <v>0</v>
      </c>
      <c r="F17">
        <v>30</v>
      </c>
      <c r="I17" s="1">
        <f t="shared" si="7"/>
        <v>0.1111111111111111</v>
      </c>
      <c r="J17" s="1">
        <f t="shared" si="7"/>
        <v>2.2222222222222223E-2</v>
      </c>
      <c r="K17" s="1">
        <f t="shared" si="7"/>
        <v>0.22222222222222221</v>
      </c>
      <c r="L17" s="1">
        <f>L5/L$9</f>
        <v>0</v>
      </c>
    </row>
    <row r="18" spans="2:12" x14ac:dyDescent="0.2">
      <c r="B18">
        <v>166</v>
      </c>
      <c r="C18">
        <v>0</v>
      </c>
      <c r="D18">
        <v>0</v>
      </c>
      <c r="E18">
        <v>0</v>
      </c>
      <c r="F18">
        <v>15</v>
      </c>
      <c r="I18" s="1">
        <f t="shared" si="7"/>
        <v>0.24444444444444444</v>
      </c>
      <c r="J18" s="1">
        <f t="shared" si="7"/>
        <v>2.2222222222222223E-2</v>
      </c>
      <c r="K18" s="1">
        <f t="shared" si="7"/>
        <v>0.13333333333333333</v>
      </c>
      <c r="L18" s="1">
        <f t="shared" si="7"/>
        <v>6.6666666666666666E-2</v>
      </c>
    </row>
    <row r="19" spans="2:12" x14ac:dyDescent="0.2">
      <c r="B19">
        <v>167</v>
      </c>
      <c r="C19">
        <v>0</v>
      </c>
      <c r="D19">
        <v>0</v>
      </c>
      <c r="E19">
        <v>15</v>
      </c>
      <c r="F19">
        <v>0</v>
      </c>
      <c r="I19" s="1">
        <f t="shared" si="7"/>
        <v>0.1111111111111111</v>
      </c>
      <c r="J19" s="1">
        <f t="shared" si="7"/>
        <v>0.2</v>
      </c>
      <c r="K19" s="1">
        <f t="shared" si="7"/>
        <v>0.2</v>
      </c>
      <c r="L19" s="1">
        <f t="shared" si="7"/>
        <v>0.13333333333333333</v>
      </c>
    </row>
    <row r="20" spans="2:12" x14ac:dyDescent="0.2">
      <c r="B20">
        <v>211</v>
      </c>
      <c r="C20">
        <v>0</v>
      </c>
      <c r="D20">
        <v>15</v>
      </c>
      <c r="E20">
        <v>0</v>
      </c>
      <c r="F20">
        <v>15</v>
      </c>
      <c r="I20" s="1">
        <f>I8/I$9</f>
        <v>6.6666666666666666E-2</v>
      </c>
      <c r="J20" s="1">
        <f t="shared" si="7"/>
        <v>8.8888888888888892E-2</v>
      </c>
      <c r="K20" s="1">
        <f t="shared" si="7"/>
        <v>4.4444444444444446E-2</v>
      </c>
      <c r="L20" s="1">
        <f t="shared" si="7"/>
        <v>6.6666666666666666E-2</v>
      </c>
    </row>
    <row r="21" spans="2:12" x14ac:dyDescent="0.2">
      <c r="B21">
        <v>212</v>
      </c>
      <c r="C21">
        <v>0</v>
      </c>
      <c r="D21">
        <v>15</v>
      </c>
      <c r="E21">
        <v>0</v>
      </c>
      <c r="F21">
        <v>15</v>
      </c>
      <c r="I21" s="1">
        <f>I9/I$9</f>
        <v>1</v>
      </c>
      <c r="J21" s="1">
        <f t="shared" si="7"/>
        <v>1</v>
      </c>
      <c r="K21" s="1">
        <f t="shared" si="7"/>
        <v>1</v>
      </c>
      <c r="L21" s="1">
        <f t="shared" si="7"/>
        <v>1</v>
      </c>
    </row>
    <row r="22" spans="2:12" x14ac:dyDescent="0.2">
      <c r="B22">
        <v>213</v>
      </c>
      <c r="C22">
        <v>0</v>
      </c>
      <c r="D22">
        <v>15</v>
      </c>
      <c r="E22">
        <v>0</v>
      </c>
      <c r="F22">
        <v>0</v>
      </c>
    </row>
    <row r="23" spans="2:12" x14ac:dyDescent="0.2">
      <c r="B23">
        <v>216</v>
      </c>
      <c r="C23">
        <v>0</v>
      </c>
      <c r="D23">
        <v>15</v>
      </c>
      <c r="E23">
        <v>0</v>
      </c>
      <c r="F23">
        <v>0</v>
      </c>
      <c r="I23" s="1">
        <f>K14</f>
        <v>8.8888888888888892E-2</v>
      </c>
      <c r="J23" s="1">
        <f>L14</f>
        <v>0.22222222222222221</v>
      </c>
      <c r="K23" s="1">
        <f>I14</f>
        <v>0.17777777777777778</v>
      </c>
      <c r="L23" s="1">
        <f>J14</f>
        <v>0.28888888888888886</v>
      </c>
    </row>
    <row r="24" spans="2:12" x14ac:dyDescent="0.2">
      <c r="B24">
        <v>217</v>
      </c>
      <c r="C24">
        <v>45</v>
      </c>
      <c r="D24">
        <v>0</v>
      </c>
      <c r="E24">
        <v>90</v>
      </c>
      <c r="F24">
        <v>0</v>
      </c>
      <c r="I24" s="1">
        <f t="shared" ref="I24:J24" si="8">K15</f>
        <v>0.13333333333333333</v>
      </c>
      <c r="J24" s="1">
        <f t="shared" si="8"/>
        <v>0.13333333333333333</v>
      </c>
      <c r="K24" s="1">
        <f t="shared" ref="K24:L24" si="9">I15</f>
        <v>8.8888888888888892E-2</v>
      </c>
      <c r="L24" s="1">
        <f t="shared" si="9"/>
        <v>0.17777777777777778</v>
      </c>
    </row>
    <row r="25" spans="2:12" x14ac:dyDescent="0.2">
      <c r="B25">
        <v>221</v>
      </c>
      <c r="C25">
        <v>0</v>
      </c>
      <c r="D25">
        <v>15</v>
      </c>
      <c r="E25">
        <v>0</v>
      </c>
      <c r="F25">
        <v>30</v>
      </c>
      <c r="I25" s="1">
        <f t="shared" ref="I25:J25" si="10">K16</f>
        <v>0.17777777777777778</v>
      </c>
      <c r="J25" s="1">
        <f t="shared" si="10"/>
        <v>0.37777777777777777</v>
      </c>
      <c r="K25" s="1">
        <f t="shared" ref="K25:L25" si="11">I16</f>
        <v>0.2</v>
      </c>
      <c r="L25" s="1">
        <f t="shared" si="11"/>
        <v>0.2</v>
      </c>
    </row>
    <row r="26" spans="2:12" x14ac:dyDescent="0.2">
      <c r="B26">
        <v>222</v>
      </c>
      <c r="C26">
        <v>0</v>
      </c>
      <c r="D26">
        <v>0</v>
      </c>
      <c r="E26">
        <v>0</v>
      </c>
      <c r="F26">
        <v>15</v>
      </c>
      <c r="I26" s="1">
        <f t="shared" ref="I26:J26" si="12">K17</f>
        <v>0.22222222222222221</v>
      </c>
      <c r="J26" s="1">
        <f t="shared" si="12"/>
        <v>0</v>
      </c>
      <c r="K26" s="1">
        <f t="shared" ref="K26:L26" si="13">I17</f>
        <v>0.1111111111111111</v>
      </c>
      <c r="L26" s="1">
        <f t="shared" si="13"/>
        <v>2.2222222222222223E-2</v>
      </c>
    </row>
    <row r="27" spans="2:12" x14ac:dyDescent="0.2">
      <c r="B27">
        <v>226</v>
      </c>
      <c r="C27">
        <v>0</v>
      </c>
      <c r="D27">
        <v>15</v>
      </c>
      <c r="E27">
        <v>0</v>
      </c>
      <c r="F27">
        <v>0</v>
      </c>
      <c r="I27" s="1">
        <f t="shared" ref="I27:J27" si="14">K18</f>
        <v>0.13333333333333333</v>
      </c>
      <c r="J27" s="1">
        <f t="shared" si="14"/>
        <v>6.6666666666666666E-2</v>
      </c>
      <c r="K27" s="1">
        <f t="shared" ref="K27:L27" si="15">I18</f>
        <v>0.24444444444444444</v>
      </c>
      <c r="L27" s="1">
        <f t="shared" si="15"/>
        <v>2.2222222222222223E-2</v>
      </c>
    </row>
    <row r="28" spans="2:12" x14ac:dyDescent="0.2">
      <c r="B28">
        <v>227</v>
      </c>
      <c r="C28">
        <v>45</v>
      </c>
      <c r="D28">
        <v>0</v>
      </c>
      <c r="E28">
        <v>30</v>
      </c>
      <c r="F28">
        <v>0</v>
      </c>
      <c r="I28" s="1">
        <f t="shared" ref="I28:J28" si="16">K19</f>
        <v>0.2</v>
      </c>
      <c r="J28" s="1">
        <f t="shared" si="16"/>
        <v>0.13333333333333333</v>
      </c>
      <c r="K28" s="1">
        <f t="shared" ref="K28:L28" si="17">I19</f>
        <v>0.1111111111111111</v>
      </c>
      <c r="L28" s="1">
        <f t="shared" si="17"/>
        <v>0.2</v>
      </c>
    </row>
    <row r="29" spans="2:12" x14ac:dyDescent="0.2">
      <c r="B29">
        <v>231</v>
      </c>
      <c r="C29">
        <v>0</v>
      </c>
      <c r="D29">
        <v>30</v>
      </c>
      <c r="E29">
        <v>0</v>
      </c>
      <c r="F29">
        <v>30</v>
      </c>
      <c r="I29" s="1">
        <f t="shared" ref="I29:J29" si="18">K20</f>
        <v>4.4444444444444446E-2</v>
      </c>
      <c r="J29" s="1">
        <f t="shared" si="18"/>
        <v>6.6666666666666666E-2</v>
      </c>
      <c r="K29" s="1">
        <f t="shared" ref="K29:L29" si="19">I20</f>
        <v>6.6666666666666666E-2</v>
      </c>
      <c r="L29" s="1">
        <f t="shared" si="19"/>
        <v>8.8888888888888892E-2</v>
      </c>
    </row>
    <row r="30" spans="2:12" x14ac:dyDescent="0.2">
      <c r="B30">
        <v>233</v>
      </c>
      <c r="C30">
        <v>0</v>
      </c>
      <c r="D30">
        <v>0</v>
      </c>
      <c r="E30">
        <v>0</v>
      </c>
      <c r="F30">
        <v>45</v>
      </c>
      <c r="I30" s="1">
        <f t="shared" ref="I30:J30" si="20">K21</f>
        <v>1</v>
      </c>
      <c r="J30" s="1">
        <f t="shared" si="20"/>
        <v>1</v>
      </c>
      <c r="K30" s="1">
        <f t="shared" ref="K30:L30" si="21">I21</f>
        <v>1</v>
      </c>
      <c r="L30" s="1">
        <f t="shared" si="21"/>
        <v>1</v>
      </c>
    </row>
    <row r="31" spans="2:12" x14ac:dyDescent="0.2">
      <c r="B31">
        <v>237</v>
      </c>
      <c r="C31">
        <v>30</v>
      </c>
      <c r="D31">
        <v>0</v>
      </c>
      <c r="E31">
        <v>45</v>
      </c>
      <c r="F31">
        <v>0</v>
      </c>
      <c r="I31" s="1">
        <f t="shared" ref="I31:J31" si="22">K22</f>
        <v>0</v>
      </c>
      <c r="J31" s="1">
        <f t="shared" si="22"/>
        <v>0</v>
      </c>
      <c r="K31" s="1">
        <f t="shared" ref="K31:L31" si="23">I22</f>
        <v>0</v>
      </c>
      <c r="L31" s="1">
        <f t="shared" si="23"/>
        <v>0</v>
      </c>
    </row>
    <row r="32" spans="2:12" x14ac:dyDescent="0.2">
      <c r="B32">
        <v>263</v>
      </c>
      <c r="C32">
        <v>0</v>
      </c>
      <c r="D32">
        <v>0</v>
      </c>
      <c r="E32">
        <v>0</v>
      </c>
      <c r="F32">
        <v>15</v>
      </c>
    </row>
    <row r="33" spans="2:6" x14ac:dyDescent="0.2">
      <c r="B33">
        <v>266</v>
      </c>
      <c r="C33">
        <v>0</v>
      </c>
      <c r="D33">
        <v>0</v>
      </c>
      <c r="E33">
        <v>0</v>
      </c>
      <c r="F33">
        <v>15</v>
      </c>
    </row>
    <row r="34" spans="2:6" x14ac:dyDescent="0.2">
      <c r="B34">
        <v>311</v>
      </c>
      <c r="C34">
        <v>0</v>
      </c>
      <c r="D34">
        <v>0</v>
      </c>
      <c r="E34">
        <v>0</v>
      </c>
      <c r="F34">
        <v>15</v>
      </c>
    </row>
    <row r="35" spans="2:6" x14ac:dyDescent="0.2">
      <c r="B35">
        <v>312</v>
      </c>
      <c r="C35">
        <v>0</v>
      </c>
      <c r="D35">
        <v>0</v>
      </c>
      <c r="E35">
        <v>0</v>
      </c>
      <c r="F35">
        <v>15</v>
      </c>
    </row>
    <row r="36" spans="2:6" x14ac:dyDescent="0.2">
      <c r="B36">
        <v>313</v>
      </c>
      <c r="C36">
        <v>0</v>
      </c>
      <c r="D36">
        <v>0</v>
      </c>
      <c r="E36">
        <v>0</v>
      </c>
      <c r="F36">
        <v>60</v>
      </c>
    </row>
    <row r="37" spans="2:6" x14ac:dyDescent="0.2">
      <c r="B37">
        <v>316</v>
      </c>
      <c r="C37">
        <v>0</v>
      </c>
      <c r="D37">
        <v>0</v>
      </c>
      <c r="E37">
        <v>0</v>
      </c>
      <c r="F37">
        <v>15</v>
      </c>
    </row>
    <row r="38" spans="2:6" x14ac:dyDescent="0.2">
      <c r="B38">
        <v>317</v>
      </c>
      <c r="C38">
        <v>60</v>
      </c>
      <c r="D38">
        <v>0</v>
      </c>
      <c r="E38">
        <v>30</v>
      </c>
      <c r="F38">
        <v>0</v>
      </c>
    </row>
    <row r="39" spans="2:6" x14ac:dyDescent="0.2">
      <c r="B39">
        <v>322</v>
      </c>
      <c r="C39">
        <v>0</v>
      </c>
      <c r="D39">
        <v>0</v>
      </c>
      <c r="E39">
        <v>0</v>
      </c>
      <c r="F39">
        <v>30</v>
      </c>
    </row>
    <row r="40" spans="2:6" x14ac:dyDescent="0.2">
      <c r="B40">
        <v>327</v>
      </c>
      <c r="C40">
        <v>45</v>
      </c>
      <c r="D40">
        <v>0</v>
      </c>
      <c r="E40">
        <v>45</v>
      </c>
      <c r="F40">
        <v>0</v>
      </c>
    </row>
    <row r="41" spans="2:6" x14ac:dyDescent="0.2">
      <c r="B41">
        <v>331</v>
      </c>
      <c r="C41">
        <v>0</v>
      </c>
      <c r="D41">
        <v>30</v>
      </c>
      <c r="E41">
        <v>0</v>
      </c>
      <c r="F41">
        <v>0</v>
      </c>
    </row>
    <row r="42" spans="2:6" x14ac:dyDescent="0.2">
      <c r="B42">
        <v>333</v>
      </c>
      <c r="C42">
        <v>0</v>
      </c>
      <c r="D42">
        <v>15</v>
      </c>
      <c r="E42">
        <v>0</v>
      </c>
      <c r="F42">
        <v>0</v>
      </c>
    </row>
    <row r="43" spans="2:6" x14ac:dyDescent="0.2">
      <c r="B43">
        <v>336</v>
      </c>
      <c r="C43">
        <v>0</v>
      </c>
      <c r="D43">
        <v>15</v>
      </c>
      <c r="E43">
        <v>0</v>
      </c>
      <c r="F43">
        <v>30</v>
      </c>
    </row>
    <row r="44" spans="2:6" x14ac:dyDescent="0.2">
      <c r="B44">
        <v>337</v>
      </c>
      <c r="C44">
        <v>120</v>
      </c>
      <c r="D44">
        <v>0</v>
      </c>
      <c r="E44">
        <v>60</v>
      </c>
      <c r="F44">
        <v>0</v>
      </c>
    </row>
    <row r="45" spans="2:6" x14ac:dyDescent="0.2">
      <c r="B45">
        <v>361</v>
      </c>
      <c r="C45">
        <v>0</v>
      </c>
      <c r="D45">
        <v>15</v>
      </c>
      <c r="E45">
        <v>0</v>
      </c>
      <c r="F45">
        <v>15</v>
      </c>
    </row>
    <row r="46" spans="2:6" x14ac:dyDescent="0.2">
      <c r="B46">
        <v>363</v>
      </c>
      <c r="C46">
        <v>0</v>
      </c>
      <c r="D46">
        <v>15</v>
      </c>
      <c r="E46">
        <v>0</v>
      </c>
      <c r="F46">
        <v>0</v>
      </c>
    </row>
    <row r="47" spans="2:6" x14ac:dyDescent="0.2">
      <c r="B47">
        <v>365</v>
      </c>
      <c r="C47">
        <v>0</v>
      </c>
      <c r="D47">
        <v>0</v>
      </c>
      <c r="E47">
        <v>0</v>
      </c>
      <c r="F47">
        <v>15</v>
      </c>
    </row>
    <row r="48" spans="2:6" x14ac:dyDescent="0.2">
      <c r="B48">
        <v>366</v>
      </c>
      <c r="C48">
        <v>0</v>
      </c>
      <c r="D48">
        <v>15</v>
      </c>
      <c r="E48">
        <v>0</v>
      </c>
      <c r="F48">
        <v>0</v>
      </c>
    </row>
    <row r="49" spans="2:6" x14ac:dyDescent="0.2">
      <c r="B49">
        <v>367</v>
      </c>
      <c r="C49">
        <v>0</v>
      </c>
      <c r="D49">
        <v>0</v>
      </c>
      <c r="E49">
        <v>45</v>
      </c>
      <c r="F49">
        <v>0</v>
      </c>
    </row>
    <row r="50" spans="2:6" x14ac:dyDescent="0.2">
      <c r="B50">
        <v>413</v>
      </c>
      <c r="C50">
        <v>0</v>
      </c>
      <c r="D50">
        <v>0</v>
      </c>
      <c r="E50">
        <v>0</v>
      </c>
      <c r="F50">
        <v>15</v>
      </c>
    </row>
    <row r="51" spans="2:6" x14ac:dyDescent="0.2">
      <c r="B51">
        <v>461</v>
      </c>
      <c r="C51">
        <v>0</v>
      </c>
      <c r="D51">
        <v>15</v>
      </c>
      <c r="E51">
        <v>0</v>
      </c>
      <c r="F51">
        <v>0</v>
      </c>
    </row>
    <row r="52" spans="2:6" x14ac:dyDescent="0.2">
      <c r="B52">
        <v>611</v>
      </c>
      <c r="C52">
        <v>0</v>
      </c>
      <c r="D52">
        <v>0</v>
      </c>
      <c r="E52">
        <v>0</v>
      </c>
      <c r="F52">
        <v>30</v>
      </c>
    </row>
    <row r="53" spans="2:6" x14ac:dyDescent="0.2">
      <c r="B53">
        <v>613</v>
      </c>
      <c r="C53">
        <v>0</v>
      </c>
      <c r="D53">
        <v>15</v>
      </c>
      <c r="E53">
        <v>0</v>
      </c>
      <c r="F53">
        <v>0</v>
      </c>
    </row>
    <row r="54" spans="2:6" x14ac:dyDescent="0.2">
      <c r="B54">
        <v>616</v>
      </c>
      <c r="C54">
        <v>0</v>
      </c>
      <c r="D54">
        <v>15</v>
      </c>
      <c r="E54">
        <v>0</v>
      </c>
      <c r="F54">
        <v>0</v>
      </c>
    </row>
    <row r="55" spans="2:6" x14ac:dyDescent="0.2">
      <c r="B55">
        <v>617</v>
      </c>
      <c r="C55">
        <v>45</v>
      </c>
      <c r="D55">
        <v>0</v>
      </c>
      <c r="E55">
        <v>15</v>
      </c>
      <c r="F55">
        <v>0</v>
      </c>
    </row>
    <row r="56" spans="2:6" x14ac:dyDescent="0.2">
      <c r="B56">
        <v>622</v>
      </c>
      <c r="C56">
        <v>0</v>
      </c>
      <c r="D56">
        <v>30</v>
      </c>
      <c r="E56">
        <v>0</v>
      </c>
      <c r="F56">
        <v>0</v>
      </c>
    </row>
    <row r="57" spans="2:6" x14ac:dyDescent="0.2">
      <c r="B57">
        <v>623</v>
      </c>
      <c r="C57">
        <v>0</v>
      </c>
      <c r="D57">
        <v>15</v>
      </c>
      <c r="E57">
        <v>0</v>
      </c>
      <c r="F57">
        <v>0</v>
      </c>
    </row>
    <row r="58" spans="2:6" x14ac:dyDescent="0.2">
      <c r="B58">
        <v>627</v>
      </c>
      <c r="C58">
        <v>15</v>
      </c>
      <c r="D58">
        <v>0</v>
      </c>
      <c r="E58">
        <v>60</v>
      </c>
      <c r="F58">
        <v>0</v>
      </c>
    </row>
    <row r="59" spans="2:6" x14ac:dyDescent="0.2">
      <c r="B59">
        <v>632</v>
      </c>
      <c r="C59">
        <v>0</v>
      </c>
      <c r="D59">
        <v>0</v>
      </c>
      <c r="E59">
        <v>0</v>
      </c>
      <c r="F59">
        <v>15</v>
      </c>
    </row>
    <row r="60" spans="2:6" x14ac:dyDescent="0.2">
      <c r="B60">
        <v>636</v>
      </c>
      <c r="C60">
        <v>0</v>
      </c>
      <c r="D60">
        <v>15</v>
      </c>
      <c r="E60">
        <v>0</v>
      </c>
      <c r="F60">
        <v>0</v>
      </c>
    </row>
    <row r="61" spans="2:6" x14ac:dyDescent="0.2">
      <c r="B61">
        <v>637</v>
      </c>
      <c r="C61">
        <v>0</v>
      </c>
      <c r="D61">
        <v>0</v>
      </c>
      <c r="E61">
        <v>15</v>
      </c>
      <c r="F61">
        <v>0</v>
      </c>
    </row>
    <row r="62" spans="2:6" x14ac:dyDescent="0.2">
      <c r="B62">
        <v>657</v>
      </c>
      <c r="C62">
        <v>15</v>
      </c>
      <c r="D62">
        <v>0</v>
      </c>
      <c r="E62">
        <v>0</v>
      </c>
      <c r="F62">
        <v>0</v>
      </c>
    </row>
    <row r="63" spans="2:6" x14ac:dyDescent="0.2">
      <c r="B63">
        <v>661</v>
      </c>
      <c r="C63">
        <v>0</v>
      </c>
      <c r="D63">
        <v>15</v>
      </c>
      <c r="E63">
        <v>0</v>
      </c>
      <c r="F63">
        <v>0</v>
      </c>
    </row>
    <row r="64" spans="2:6" x14ac:dyDescent="0.2">
      <c r="B64">
        <v>662</v>
      </c>
      <c r="C64">
        <v>0</v>
      </c>
      <c r="D64">
        <v>0</v>
      </c>
      <c r="E64">
        <v>0</v>
      </c>
      <c r="F64">
        <v>15</v>
      </c>
    </row>
    <row r="65" spans="2:8" x14ac:dyDescent="0.2">
      <c r="B65">
        <v>663</v>
      </c>
      <c r="C65">
        <v>0</v>
      </c>
      <c r="D65">
        <v>45</v>
      </c>
      <c r="E65">
        <v>0</v>
      </c>
      <c r="F65">
        <v>0</v>
      </c>
      <c r="H65">
        <f>2700/(9*15)</f>
        <v>20</v>
      </c>
    </row>
    <row r="66" spans="2:8" x14ac:dyDescent="0.2">
      <c r="B66">
        <v>666</v>
      </c>
      <c r="C66">
        <v>0</v>
      </c>
      <c r="D66">
        <v>15</v>
      </c>
      <c r="E66">
        <v>0</v>
      </c>
      <c r="F66">
        <v>15</v>
      </c>
    </row>
    <row r="67" spans="2:8" x14ac:dyDescent="0.2">
      <c r="B67">
        <v>667</v>
      </c>
      <c r="C67">
        <v>0</v>
      </c>
      <c r="D67">
        <v>0</v>
      </c>
      <c r="E67">
        <v>45</v>
      </c>
      <c r="F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3"/>
  <sheetViews>
    <sheetView workbookViewId="0">
      <selection activeCell="G10" sqref="G10"/>
    </sheetView>
  </sheetViews>
  <sheetFormatPr baseColWidth="10" defaultRowHeight="16" x14ac:dyDescent="0.2"/>
  <sheetData>
    <row r="4" spans="3:8" x14ac:dyDescent="0.2">
      <c r="D4" t="s">
        <v>8</v>
      </c>
      <c r="E4" t="s">
        <v>9</v>
      </c>
      <c r="F4" t="s">
        <v>10</v>
      </c>
    </row>
    <row r="6" spans="3:8" x14ac:dyDescent="0.2">
      <c r="C6">
        <f>D6/C7</f>
        <v>0.23076923076923078</v>
      </c>
      <c r="D6">
        <f>ABS(D7-E7)</f>
        <v>3</v>
      </c>
    </row>
    <row r="7" spans="3:8" x14ac:dyDescent="0.2">
      <c r="C7">
        <f>SUM(D7:E7)</f>
        <v>13</v>
      </c>
      <c r="D7">
        <f>D10+$F10</f>
        <v>8</v>
      </c>
      <c r="E7">
        <f>E10+$F10</f>
        <v>5</v>
      </c>
    </row>
    <row r="9" spans="3:8" x14ac:dyDescent="0.2">
      <c r="D9">
        <v>3</v>
      </c>
    </row>
    <row r="10" spans="3:8" x14ac:dyDescent="0.2">
      <c r="D10">
        <v>6</v>
      </c>
      <c r="E10">
        <v>3</v>
      </c>
      <c r="F10">
        <v>2</v>
      </c>
      <c r="H10">
        <f>(F10+ABS(D10-E10))/(SUM(D10:F10))</f>
        <v>0.45454545454545453</v>
      </c>
    </row>
    <row r="13" spans="3:8" x14ac:dyDescent="0.2">
      <c r="D13">
        <f>SUM(D10:E10)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</vt:lpstr>
      <vt:lpstr>trash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2019-09-19T05:19:56Z</dcterms:created>
  <dcterms:modified xsi:type="dcterms:W3CDTF">2019-10-20T22:47:38Z</dcterms:modified>
</cp:coreProperties>
</file>