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1 IT Work\4 EDI Development Work\0 Operation Task\Renesas POS &amp; Invenoty\25-06-24\"/>
    </mc:Choice>
  </mc:AlternateContent>
  <xr:revisionPtr revIDLastSave="0" documentId="13_ncr:1_{F13A91F0-16EF-4E4D-92A6-724EC0631E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" i="1" l="1"/>
  <c r="K133" i="1"/>
  <c r="K112" i="1"/>
  <c r="K111" i="1"/>
  <c r="K94" i="1"/>
  <c r="K89" i="1"/>
  <c r="K88" i="1"/>
  <c r="K87" i="1"/>
  <c r="K80" i="1"/>
  <c r="K73" i="1"/>
  <c r="K71" i="1"/>
  <c r="K70" i="1"/>
  <c r="K65" i="1"/>
  <c r="K59" i="1"/>
  <c r="K56" i="1"/>
  <c r="K41" i="1"/>
  <c r="K37" i="1"/>
  <c r="K35" i="1"/>
  <c r="K32" i="1"/>
  <c r="K30" i="1"/>
  <c r="K28" i="1"/>
  <c r="K22" i="1"/>
  <c r="K20" i="1"/>
  <c r="K17" i="1"/>
  <c r="K14" i="1"/>
  <c r="K11" i="1"/>
  <c r="K10" i="1"/>
  <c r="K7" i="1"/>
  <c r="K5" i="1"/>
  <c r="K4" i="1"/>
  <c r="K3" i="1"/>
</calcChain>
</file>

<file path=xl/sharedStrings.xml><?xml version="1.0" encoding="utf-8"?>
<sst xmlns="http://schemas.openxmlformats.org/spreadsheetml/2006/main" count="1079" uniqueCount="348">
  <si>
    <t>CompnyName</t>
  </si>
  <si>
    <t>ItemCode</t>
  </si>
  <si>
    <t>ItemName</t>
  </si>
  <si>
    <t>U_SHIPITEM</t>
  </si>
  <si>
    <t>CardCode</t>
  </si>
  <si>
    <t>Make</t>
  </si>
  <si>
    <t>Make+DIV</t>
  </si>
  <si>
    <t>OnHand</t>
  </si>
  <si>
    <t>BuyUnitMsr</t>
  </si>
  <si>
    <t>LastPurDat</t>
  </si>
  <si>
    <t>LstEvlPric</t>
  </si>
  <si>
    <t>Rabyte PTE</t>
  </si>
  <si>
    <t>Q62702P5196</t>
  </si>
  <si>
    <t>Q62703Q4748</t>
  </si>
  <si>
    <t>Q62703Q6466</t>
  </si>
  <si>
    <t>Q65110A0252</t>
  </si>
  <si>
    <t>Q65110A0521</t>
  </si>
  <si>
    <t>Q65110A0576</t>
  </si>
  <si>
    <t>Q65110A2106</t>
  </si>
  <si>
    <t>Q65110A2152</t>
  </si>
  <si>
    <t>Q65110A2472</t>
  </si>
  <si>
    <t>Q65110A3273</t>
  </si>
  <si>
    <t>Q65110A4276</t>
  </si>
  <si>
    <t>Q65110A4439</t>
  </si>
  <si>
    <t>Q65110A7518</t>
  </si>
  <si>
    <t>Q65110A8307</t>
  </si>
  <si>
    <t>Q65110A8364</t>
  </si>
  <si>
    <t>Q65110A9090</t>
  </si>
  <si>
    <t>Q65110A9800</t>
  </si>
  <si>
    <t>Q65111A0447</t>
  </si>
  <si>
    <t>Q65111A0519</t>
  </si>
  <si>
    <t>Q65111A1141</t>
  </si>
  <si>
    <t>Q65111A2014</t>
  </si>
  <si>
    <t>Q65111A3560</t>
  </si>
  <si>
    <t>Q65111A3998</t>
  </si>
  <si>
    <t>Q65111A4263</t>
  </si>
  <si>
    <t>Q65111A5088</t>
  </si>
  <si>
    <t>Q65111A5229</t>
  </si>
  <si>
    <t>Q65111A5625</t>
  </si>
  <si>
    <t>Q65111A6550</t>
  </si>
  <si>
    <t>Q65111A6632</t>
  </si>
  <si>
    <t>Q65111A6954</t>
  </si>
  <si>
    <t>Q65111A7212</t>
  </si>
  <si>
    <t>Q65111A7776</t>
  </si>
  <si>
    <t>Q65111A7807</t>
  </si>
  <si>
    <t>Q65111A7834</t>
  </si>
  <si>
    <t>Q65111A8129</t>
  </si>
  <si>
    <t>Q65111A8249</t>
  </si>
  <si>
    <t>Q65111A8299</t>
  </si>
  <si>
    <t>Q65111A8749</t>
  </si>
  <si>
    <t>Q65111A9377</t>
  </si>
  <si>
    <t>Q65111A9480</t>
  </si>
  <si>
    <t>Q65111A9669</t>
  </si>
  <si>
    <t>Q65111A9997</t>
  </si>
  <si>
    <t>Q65112A0497</t>
  </si>
  <si>
    <t>Q65112A1910</t>
  </si>
  <si>
    <t>Q65112A2220</t>
  </si>
  <si>
    <t>Q65112A2413</t>
  </si>
  <si>
    <t>Q65112A3249</t>
  </si>
  <si>
    <t>Q65112A3439</t>
  </si>
  <si>
    <t>Q65112A4049</t>
  </si>
  <si>
    <t>Q65112A4161</t>
  </si>
  <si>
    <t>Q65112A4339</t>
  </si>
  <si>
    <t>Q65112A4681</t>
  </si>
  <si>
    <t>Q65112A4756</t>
  </si>
  <si>
    <t>Q65112A5011</t>
  </si>
  <si>
    <t>Q65112A5153</t>
  </si>
  <si>
    <t>Q65112A5175</t>
  </si>
  <si>
    <t>Q65112A5806</t>
  </si>
  <si>
    <t>Q65112A6087</t>
  </si>
  <si>
    <t>Q65112A6181</t>
  </si>
  <si>
    <t>Q65112A6190</t>
  </si>
  <si>
    <t>Q65112A6255</t>
  </si>
  <si>
    <t>Q65112A6299</t>
  </si>
  <si>
    <t>Q65112A6622</t>
  </si>
  <si>
    <t>Q65112A7173</t>
  </si>
  <si>
    <t>Q65112A7175</t>
  </si>
  <si>
    <t>Q65112A7678</t>
  </si>
  <si>
    <t>Q65112A7837</t>
  </si>
  <si>
    <t>Q65112A7944</t>
  </si>
  <si>
    <t>Q65112A8185</t>
  </si>
  <si>
    <t>Q65112A8271</t>
  </si>
  <si>
    <t>Q65112A8307</t>
  </si>
  <si>
    <t>Q65112A8349</t>
  </si>
  <si>
    <t>Q65112A8373</t>
  </si>
  <si>
    <t>Q65112A8491</t>
  </si>
  <si>
    <t>Q65112A8697</t>
  </si>
  <si>
    <t>Q65112A8936</t>
  </si>
  <si>
    <t>Q65112A8956</t>
  </si>
  <si>
    <t>Q65112A9079</t>
  </si>
  <si>
    <t>Q65112A9257</t>
  </si>
  <si>
    <t>Q65112A9291</t>
  </si>
  <si>
    <t>Q65112A9292</t>
  </si>
  <si>
    <t>Q65112A9602</t>
  </si>
  <si>
    <t>Q65112A9860</t>
  </si>
  <si>
    <t>Q65112A9861</t>
  </si>
  <si>
    <t>Q65112A9896</t>
  </si>
  <si>
    <t>Q65113A0130</t>
  </si>
  <si>
    <t>Q65113A0422</t>
  </si>
  <si>
    <t>Q65113A0714</t>
  </si>
  <si>
    <t>Q65113A1240</t>
  </si>
  <si>
    <t>Q65113A1493</t>
  </si>
  <si>
    <t>Q65113A1712</t>
  </si>
  <si>
    <t>Q65113A1838</t>
  </si>
  <si>
    <t>Q65113A1893</t>
  </si>
  <si>
    <t>Q65113A1942</t>
  </si>
  <si>
    <t>Q65113A2038</t>
  </si>
  <si>
    <t>Q65113A2049</t>
  </si>
  <si>
    <t>Q65113A2087</t>
  </si>
  <si>
    <t>Q65113A2089</t>
  </si>
  <si>
    <t>Q65113A2625</t>
  </si>
  <si>
    <t>Q65113A2627</t>
  </si>
  <si>
    <t>Q65113A2630</t>
  </si>
  <si>
    <t>Q65113A2631</t>
  </si>
  <si>
    <t>Q65113A2633</t>
  </si>
  <si>
    <t>Q65113A2636</t>
  </si>
  <si>
    <t>Q65113A2642</t>
  </si>
  <si>
    <t>Q65113A2850</t>
  </si>
  <si>
    <t>Q65113A3141</t>
  </si>
  <si>
    <t>Q65113A3260</t>
  </si>
  <si>
    <t>Q65113A3564</t>
  </si>
  <si>
    <t>Q65113A3639</t>
  </si>
  <si>
    <t>Q65113A3785</t>
  </si>
  <si>
    <t>Q65113A3837</t>
  </si>
  <si>
    <t>Q65113A3916</t>
  </si>
  <si>
    <t>Q65113A4057</t>
  </si>
  <si>
    <t>Q65113A4102</t>
  </si>
  <si>
    <t>Q65113A4642</t>
  </si>
  <si>
    <t>Q65113A4807</t>
  </si>
  <si>
    <t>Q65113A4861</t>
  </si>
  <si>
    <t>Q65113A5019</t>
  </si>
  <si>
    <t>Q65113A5103</t>
  </si>
  <si>
    <t>Q65113A5106</t>
  </si>
  <si>
    <t>Q65113A5229</t>
  </si>
  <si>
    <t>Q65113A5234</t>
  </si>
  <si>
    <t>Q65113A5237</t>
  </si>
  <si>
    <t>Q65113A5545</t>
  </si>
  <si>
    <t>Q65113A5576</t>
  </si>
  <si>
    <t>Q65113A5589</t>
  </si>
  <si>
    <t>Q65113A5782</t>
  </si>
  <si>
    <t>Q65113A6644</t>
  </si>
  <si>
    <t>Q65113A6655</t>
  </si>
  <si>
    <t>Q65113A6784</t>
  </si>
  <si>
    <t>Q65113A6907</t>
  </si>
  <si>
    <t>Q65113A7291</t>
  </si>
  <si>
    <t>Q65113A7302</t>
  </si>
  <si>
    <t>Q65113A7308</t>
  </si>
  <si>
    <t>Q65113A7317</t>
  </si>
  <si>
    <t>Q65113A7581</t>
  </si>
  <si>
    <t>Q65113A9129</t>
  </si>
  <si>
    <t>Q65114A1005</t>
  </si>
  <si>
    <t>SFH 313 FA-3/4</t>
  </si>
  <si>
    <t>LED LS T676-Q1R1-1-0-20-R33-Z-SV</t>
  </si>
  <si>
    <t>LB T67C-Q1R1-35-0-20-R18-Z-SV</t>
  </si>
  <si>
    <t>LED LS E67B-T2V1-1-1-50-R18-Z-SV</t>
  </si>
  <si>
    <t>LED LW T6SG-AABA-LKOL-0-20-R18-ZI</t>
  </si>
  <si>
    <t>LED LYA676-R1S2-4-0-20-R33-Z-SV</t>
  </si>
  <si>
    <t>SFH 4512 FA</t>
  </si>
  <si>
    <t>LS T676-R1S1-1-0-20-R18-Z</t>
  </si>
  <si>
    <t>SFH 320 FA-Z</t>
  </si>
  <si>
    <t>LY T68B-T2V1-26-0-30-R18-Z-SV</t>
  </si>
  <si>
    <t>LA T676-R1S2-1-0-20-R33-Z</t>
  </si>
  <si>
    <t>LS M676-P1Q2-1-0-20-R33-Z-SV</t>
  </si>
  <si>
    <t>SFH 4248-Z</t>
  </si>
  <si>
    <t>LED LB E6SG-S2U1-35-1-30-R18-Z-SV</t>
  </si>
  <si>
    <t>LA E63F-FBGA-24-1-50-R33-Z</t>
  </si>
  <si>
    <t>LA E67F-BACA-24-3A4B-50-R18-Z</t>
  </si>
  <si>
    <t>LA T67F-V2AB-24-1-20-R18-Z</t>
  </si>
  <si>
    <t>LSG T676-P7Q7-1-0+N7P7-24-0-20-R18-ZC</t>
  </si>
  <si>
    <t>LY T67F-U2V2-35-1-20-R18-Z</t>
  </si>
  <si>
    <t>SFH 4547</t>
  </si>
  <si>
    <t>LED LA E67B-V1AA-24-3A3B-50-R18-Z-XX</t>
  </si>
  <si>
    <t>LED LY M67F-U2V2-45-1-20-R18-Z-SV</t>
  </si>
  <si>
    <t>LS T676-R2S1-1-0-20-R33-Z</t>
  </si>
  <si>
    <t>LED LA E67F-CADA-24-3A4B-50-R18-Z-XX</t>
  </si>
  <si>
    <t>LW TVSG.CB-BXBZ-LMK-1-20-R18-Z-XX</t>
  </si>
  <si>
    <t>LB TTSD-S1T2-35-1-20-R18-Z</t>
  </si>
  <si>
    <t>LCW MVSG.EC-BXCX-4C8E-1-20-R18</t>
  </si>
  <si>
    <t>LS T67F-V1AA-1-1-20-R18-Z-XX</t>
  </si>
  <si>
    <t>LA E65F-EAFA-24-1-50-R33-Z</t>
  </si>
  <si>
    <t>LY E67F-BBCB-45-1-50-R18-Z-XX</t>
  </si>
  <si>
    <t>LED LA G6SP-R1T2-1-1+5E8E-24-1-B-R18-WX-ST1</t>
  </si>
  <si>
    <t>LED LUW CEUP.CE-7M5N-INJN-1-700-R18-Z-XX</t>
  </si>
  <si>
    <t>LED GW CSSRM1.EC-MTMU-5H6I-K2L1-700-R18-XX</t>
  </si>
  <si>
    <t>LED GW CS8PM1.EM-LPLR-XX56-1-350-R18</t>
  </si>
  <si>
    <t>LW TVSG.CB-BXCX-LL-Z486-20-R18-Z-XX</t>
  </si>
  <si>
    <t>LED GW CS8PM1.PM-LRLT-XX51-1-350-R18</t>
  </si>
  <si>
    <t>LED GW KAHLB2.PM-TSTT-65S3-T02</t>
  </si>
  <si>
    <t>LED LW ETSG-BABB-NOK-1-30-R18-Z-XX</t>
  </si>
  <si>
    <t>LED GW KAHLB2.EM-TQTR-30S3-T02</t>
  </si>
  <si>
    <t>LED LW TVSG.CB-BXBZ-KK0-1-20-R18-Z-SV</t>
  </si>
  <si>
    <t>LED LA E65FP-EAFA-24-1-50-R33-Z-ST1</t>
  </si>
  <si>
    <t>LW TVSG.CB-BXBZ-KK0-Z486-20-R18-Z-XX</t>
  </si>
  <si>
    <t>LED GW CS8PM1.EM-LPLR-A838-1-350-R18</t>
  </si>
  <si>
    <t>GW PSLR31.EM-LR-XX53-1-150-R18</t>
  </si>
  <si>
    <t>LA T67F-AAAB-24-3A4B-20-R33-Z-VAR</t>
  </si>
  <si>
    <t>LED GW CS8PM1.EM-LPLR-XX35-1-350-R18</t>
  </si>
  <si>
    <t>LED LW ETSG-BABB-ML-1-30-R18-Z-XX</t>
  </si>
  <si>
    <t>LW M67C-T2U2-KK0LL0-1-20-R18-Z-XX</t>
  </si>
  <si>
    <t>KW H2L531.TE-Z7P7-ebvFfcbB46-PAMA</t>
  </si>
  <si>
    <t>LED KY DMLN31.FY-5H7H-5F-8E8G-150-R18-Z</t>
  </si>
  <si>
    <t>LUW GVCP-FAGA-HM-24E4-140-R18-Z</t>
  </si>
  <si>
    <t>LED GW P9LT32.PM-PUQQ-B2G2-1-750-R18-IN</t>
  </si>
  <si>
    <t>LB E6SG-U1V1-35-1-30-R18-Z</t>
  </si>
  <si>
    <t>LED LW TTSD-U2AA-JKK0-1-20-R18-Z-SV</t>
  </si>
  <si>
    <t>GH CSSPM1.24-4T2U-1-1-350-R33</t>
  </si>
  <si>
    <t>LW TVSG.CB-BFBZ-KLK0-1-20-R33-Z-SV</t>
  </si>
  <si>
    <t>LED GW JTLMS1.EM-GVH2-XX51-1-60-1-R33</t>
  </si>
  <si>
    <t>LP T676-L2N1-25-0-20-R18-Z</t>
  </si>
  <si>
    <t>KR DMLN31.23-HZJY-24-J3T3-200-R18-Z-VAR</t>
  </si>
  <si>
    <t>KY DMLN31.23-HXHZ-56-J3Q3-200-R18-Z</t>
  </si>
  <si>
    <t>LED LUW HWQP-6N7N-ebxD46ebzB46-8E8F-1A-S-AL</t>
  </si>
  <si>
    <t>LED LW M673-Q1R1-JLK0-1-10-R18-Z-SV</t>
  </si>
  <si>
    <t>LA G6SP.01-5E8E-24-G3R3-140-R18-Z-VAR</t>
  </si>
  <si>
    <t>GP PSLM31.14-RJRL-P1P2-1-100-R18</t>
  </si>
  <si>
    <t>GW PSLM31.FM-G9GW-40S5-1-65-R18</t>
  </si>
  <si>
    <t>LED KR DMLQ31.FR-Z8HF5-AF-8E8F-350-S</t>
  </si>
  <si>
    <t>LED GW P9LR35.PM-M3M4-B2G2-1-180-R18-IN</t>
  </si>
  <si>
    <t>LED LUW HWQP-N78N-ebxD46ebzB46-8E8G-1A-R18-Z</t>
  </si>
  <si>
    <t>LED KT DELQS1.12-UGVG-35-1-10-R18-SV</t>
  </si>
  <si>
    <t>KW DELPS2.RA-RGSG-JM1-U515-2-R18-SV</t>
  </si>
  <si>
    <t>GW JTLPS1.EM-KMLN-XX53-1-150-A-R33</t>
  </si>
  <si>
    <t>LA T67F-V2AB-24-3A4A-20-R18-Z-XX</t>
  </si>
  <si>
    <t>LED LW TVSG.CB-BXBZ-LK0-Z486-20-R18-Z-XX</t>
  </si>
  <si>
    <t>GT QSSPA1.13-LSLU-T1T6-1-350-R18</t>
  </si>
  <si>
    <t>LED KB DELPS2.12-QHRH-24-Z555-10-S-SV</t>
  </si>
  <si>
    <t>LED GW PSLT33.PM-LYL3-XX53-1-150-G3-R18</t>
  </si>
  <si>
    <t>GW JCLPS2.EM-H1H8-XX58-1-65-2-R33</t>
  </si>
  <si>
    <t>LED GW CSSRM2.PM-N5N6-B2G2-1-700-R18-M-IN</t>
  </si>
  <si>
    <t>LT CRBP.01-KZLZ-36-Q525-350-R18</t>
  </si>
  <si>
    <t>LED LA G6SP.01-7E6F-24-G3R3-140-R18-Z</t>
  </si>
  <si>
    <t>LED LY G6SP-EAEB-45-3B4B-140-R18-XX</t>
  </si>
  <si>
    <t>LA G6SP.01-S2U1-1-2A2B+7E6F-24-3A4B-STA</t>
  </si>
  <si>
    <t>GW P9LR35.PM-M3M8-XX57-1-180-R18</t>
  </si>
  <si>
    <t>GW P9LR35.PM-M3M8-XX51-1-180-R18</t>
  </si>
  <si>
    <t>KT DELSS1.12-AYBZ-36-N626-20-R18</t>
  </si>
  <si>
    <t>KY DMLQ31.FY-7JF5KF-5F-8E8G-300-R18-VAR</t>
  </si>
  <si>
    <t>LS E67F-BACA-1-3A4A-50-R18-XX</t>
  </si>
  <si>
    <t>KW2 HIL532.TK-D3D6-6L07L0-SC6B-1A-S-VAR</t>
  </si>
  <si>
    <t>GW P9LR35.EM-M2N1-XX52-1-180-G5-R18</t>
  </si>
  <si>
    <t>GP JTLPS1.14-M2N1-P1P2-1-150-R33</t>
  </si>
  <si>
    <t>LED LW TVSG.CB-BXBZ-IL0-Z486-20-R18-Z</t>
  </si>
  <si>
    <t>KW HJL531.TE-T2T6-ebxDebzB46-DFYF-A-S-XX</t>
  </si>
  <si>
    <t>GW JTLRSX.EM-LXL5-57S2-1-100-R33</t>
  </si>
  <si>
    <t>KY DMLQ31.23-JYJZ-36-J3T3-350-S-VAR</t>
  </si>
  <si>
    <t>KS DMLN31.23-GYHX-68-J3T3-200-R18-XX</t>
  </si>
  <si>
    <t>KY CELNM2.FY-Y2Y5-5F5G-2686-1A-R18-XX</t>
  </si>
  <si>
    <t>KW CELNM2.TK-S3S7-4L05L0-2686-1A-R18-XX</t>
  </si>
  <si>
    <t>KW2 HIL532.TK-D4D7-5L06L0-SC6B-1A-S-XX</t>
  </si>
  <si>
    <t>GW JTLPS1.CM-JLKL-XX58-1-150-R33</t>
  </si>
  <si>
    <t>GW JTLPS1.CM-JMKM-XX57-1-150-R33</t>
  </si>
  <si>
    <t>GW JTLPS1.CM-JMKM-XX56-1-150-R33</t>
  </si>
  <si>
    <t>GW JTLPS1.CM-JNKN-XX55-1-150-R33</t>
  </si>
  <si>
    <t>GW JTLPS1.CM-JNKN-XX52-1-150-R33</t>
  </si>
  <si>
    <t>GW JTLMS1.CM-G7H2-XX58-1-60-R33</t>
  </si>
  <si>
    <t>GW JTLMS1.CM-G9H4-XX51-1-60-R33</t>
  </si>
  <si>
    <t>KY DELPS1.22-UIVI-35-J3S5-20-S-XX</t>
  </si>
  <si>
    <t>SU CULCN1.VC-GAGD-67-0-100-R18</t>
  </si>
  <si>
    <t>KW2 HIL532.TK-D5D8-5M06M0-SC6B-1A-R18-XX</t>
  </si>
  <si>
    <t>LA G6SP.02-7E6F-24-G3R3-140-R18</t>
  </si>
  <si>
    <t>KW HHL532.TK-S4S7-5M06M0-2686-1A-R18-XX</t>
  </si>
  <si>
    <t>KW HHL532.TK-S4S7-5L06L0-2686-1A-R18-XX</t>
  </si>
  <si>
    <t>GY CSHPM1.23-KRKT-36-0-350-R18</t>
  </si>
  <si>
    <t>SFH 47267AS A01</t>
  </si>
  <si>
    <t>GW CSSRM3.CM-M9N4-XX53-1-700-R18</t>
  </si>
  <si>
    <t>KW2 HIL532.TK-D5D8-5L06L0-SC6B-1A-S-VAR</t>
  </si>
  <si>
    <t>LS E67F-BABB-1-3A4B-50-S-MM</t>
  </si>
  <si>
    <t>LA T67F.01-AABB-24-3A4B-20-R18</t>
  </si>
  <si>
    <t>KW3 HNL631.TK-6TTA-5L06L0-JCAB-1A-S-XX</t>
  </si>
  <si>
    <t>GW CSSRM3.EM-N4N7-XX55-1-700-R33</t>
  </si>
  <si>
    <t>LY G6SP.02-8D6E-45-G3R3-140-R18</t>
  </si>
  <si>
    <t>KW DMLQ33.SG-Z5L5-ebvF46-8E8G-R18-XX</t>
  </si>
  <si>
    <t>KW DSLP31.CE-JXJZ-ebxDebzB46-W6A6-S-XX</t>
  </si>
  <si>
    <t>KY DMLN31.FY-5H7H-5F-8E8G-150-R18-STA</t>
  </si>
  <si>
    <t>GW P9LR35.PM-M4M8-XX55-1-180-R18</t>
  </si>
  <si>
    <t>KW CWLPM3.TK-5SS8-5L06L0-2686-1A-R18</t>
  </si>
  <si>
    <t>LW E6SG-ABBB-LML-46-30-R18-XX</t>
  </si>
  <si>
    <t>KW HHL631.TK-6SSA-5L06L0-2686-1A-R18-XX</t>
  </si>
  <si>
    <t>GW CSSPM1.PM-N5N7-B2G2-1-700-R18-IN</t>
  </si>
  <si>
    <t>KY CELNM2.FY-Y3Y5-5F-2686-1A-R18-XX</t>
  </si>
  <si>
    <t>KY DMLQ32.23-6J5K-45-J3T3-350-S-XX</t>
  </si>
  <si>
    <t>LA E67F.01-5C8C-24-G3R3-50-R18</t>
  </si>
  <si>
    <t>KW3 HNL631.TK-T8TC-6L07M0-JCAB-1A-R18-XX</t>
  </si>
  <si>
    <t>GW QTLTS1.EM-H6HV-XX52-1-65-R33</t>
  </si>
  <si>
    <t>GW JTLPS1.EM-JNKN-XX57-1-150-C-R33</t>
  </si>
  <si>
    <t>GW JTLPS1.EM-KLLL-XX55-1-150-C-R33</t>
  </si>
  <si>
    <t>GW JTLPS1.EM-KKLK-XX51-1-150-C-R33</t>
  </si>
  <si>
    <t>KW HHL631.TK-6SS9-5L06L0-2686-1A-S-VAR</t>
  </si>
  <si>
    <t>KW2 HML631.TK-7DD9-5L05M0-SC6B-1A-S-T-XX</t>
  </si>
  <si>
    <t xml:space="preserve">AS5147P-HTST </t>
  </si>
  <si>
    <t>ams Osram</t>
  </si>
  <si>
    <t>Pcs</t>
  </si>
  <si>
    <t>Q65110A2151</t>
  </si>
  <si>
    <t>Q65110A3121</t>
  </si>
  <si>
    <t>Q65110A3687</t>
  </si>
  <si>
    <t>Q65110A4279</t>
  </si>
  <si>
    <t>Q65110A4371</t>
  </si>
  <si>
    <t>Q65110A5354</t>
  </si>
  <si>
    <t>Q65110A5955</t>
  </si>
  <si>
    <t>Q65110A7229</t>
  </si>
  <si>
    <t>Q65110A9714</t>
  </si>
  <si>
    <t>Q65112A5816</t>
  </si>
  <si>
    <t>Q65112A9611</t>
  </si>
  <si>
    <t>Q65113A2389</t>
  </si>
  <si>
    <t>Q65113A4420</t>
  </si>
  <si>
    <t>Q65113A5165</t>
  </si>
  <si>
    <t>Q65113A5546</t>
  </si>
  <si>
    <t>Q65115A0275</t>
  </si>
  <si>
    <t>Q65115A0810</t>
  </si>
  <si>
    <t>Q65115A1254</t>
  </si>
  <si>
    <t>LS T676-Q1R2-1-0-20-R18-Z</t>
  </si>
  <si>
    <t>BPW 34 FAS-Z</t>
  </si>
  <si>
    <t>LO T676-R1S2-34-0-20-R33-Z</t>
  </si>
  <si>
    <t>LY T676-R1S2-45-0-20-R33-Z</t>
  </si>
  <si>
    <t>LY T676-R1S1-45-0-20-R33-Z</t>
  </si>
  <si>
    <t>LY T676-S1T1-45-0-20-R18-Z</t>
  </si>
  <si>
    <t>LY T676-R1S2-35-0-20-R18-Z</t>
  </si>
  <si>
    <t>LA E63F-FAFB-24-3B5A-50-R33-Z</t>
  </si>
  <si>
    <t>LED LY E67F-BACA-45-1-50-R33-Z</t>
  </si>
  <si>
    <t>LW T6SH.CB-DXEX-MNK0-Z664-50-R18-Z-XX</t>
  </si>
  <si>
    <t>LED KW DMLN33.SG-8J6K-ebxD46ebzB46-8E8G-S-XX</t>
  </si>
  <si>
    <t>KR DMLN31.23-HZJY-24-J3T3-200-S</t>
  </si>
  <si>
    <t>GW CSSRM3.CM-MFN4-XX52-1-700-R33</t>
  </si>
  <si>
    <t>KY DMLN31.FY-5H7H-5F-8E8F-150-S-XX</t>
  </si>
  <si>
    <t>LUW CEUP.HD-8M6N-U1U2-8E8G-1A-R18-XX</t>
  </si>
  <si>
    <t>LA E67F-BBCA-24-3A4B-50-R18-VAR</t>
  </si>
  <si>
    <t>KW DMLN33.SG-5K7K-ebxDebzB46-8E8F-STA</t>
  </si>
  <si>
    <t>KY DMLQ31.FY-Z5K5-5F-8E8F-300-R18</t>
  </si>
  <si>
    <t>Q65111A0373</t>
  </si>
  <si>
    <t>Q65111A3635</t>
  </si>
  <si>
    <t>Q65111A5690</t>
  </si>
  <si>
    <t>Q65111A9735</t>
  </si>
  <si>
    <t>Q65113A1994</t>
  </si>
  <si>
    <t>Q65113A4337</t>
  </si>
  <si>
    <t>Q65113A5020</t>
  </si>
  <si>
    <t>Q65113A5702</t>
  </si>
  <si>
    <t>Q65113A6299</t>
  </si>
  <si>
    <t>Q65113A8528</t>
  </si>
  <si>
    <t>LT E6SG-ABBB-35-1-30-R18-Z</t>
  </si>
  <si>
    <t>LED LCY- G6SP- DAEA-5E-1-140-R18-Z</t>
  </si>
  <si>
    <t>LED LUW GVCP-FAGA-IM-1-140-R18</t>
  </si>
  <si>
    <t>LED LW TVSG.CB-BXBZ-MK0-Z486-20-R18-Z-XX</t>
  </si>
  <si>
    <t>KW CELNM2.TK-S4S7-5L06L0-2686-1A-R18-XX</t>
  </si>
  <si>
    <t>KY DMLQ31.FY-5K3-5F-8E8G-300-R18</t>
  </si>
  <si>
    <t>GW CSSRM3.EM-N5N7-XX55-1-700-R33</t>
  </si>
  <si>
    <t>GW CS8PM1.EM-LSLU-XX53-1-350-R18</t>
  </si>
  <si>
    <t>LA G6SP.02-7E5F-24-G3N3-140-R18-VAR</t>
  </si>
  <si>
    <t>LA G6SP.02-8E6F-24-G3R3-140-R18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</si>
</sst>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###,000"/>
    <numFmt numFmtId="165" formatCode="_ * #,##0_ ;_ * \-#,##0_ ;_ * &quot;-&quot;??_ ;_ @_ 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EC71E"/>
        <bgColor rgb="FF1EC71E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3" fillId="3" borderId="2" applyNumberFormat="0" applyAlignment="0" applyProtection="0">
      <alignment horizontal="left" vertical="center" indent="1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0" fontId="4" fillId="0" borderId="1" xfId="0" applyFont="1" applyBorder="1"/>
    <xf numFmtId="0" fontId="0" fillId="0" borderId="1" xfId="0" applyBorder="1"/>
    <xf numFmtId="0" fontId="0" fillId="0" borderId="1" xfId="0" quotePrefix="1" applyBorder="1"/>
    <xf numFmtId="0" fontId="5" fillId="0" borderId="1" xfId="0" applyFont="1" applyBorder="1" applyAlignment="1">
      <alignment vertical="top"/>
    </xf>
    <xf numFmtId="0" fontId="6" fillId="0" borderId="1" xfId="0" applyFont="1" applyBorder="1"/>
    <xf numFmtId="0" fontId="0" fillId="0" borderId="1" xfId="0" applyBorder="1" applyAlignment="1">
      <alignment horizontal="left"/>
    </xf>
    <xf numFmtId="14" fontId="0" fillId="0" borderId="1" xfId="2" applyNumberFormat="1" applyFont="1" applyFill="1" applyBorder="1" applyAlignment="1"/>
    <xf numFmtId="4" fontId="0" fillId="0" borderId="1" xfId="0" applyNumberFormat="1" applyBorder="1"/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5" fontId="5" fillId="0" borderId="1" xfId="1" applyNumberFormat="1" applyFont="1" applyFill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wrapText="1"/>
    </xf>
  </cellXfs>
  <cellStyles count="3">
    <cellStyle name="Comma" xfId="1" builtinId="3"/>
    <cellStyle name="Normal" xfId="0" builtinId="0"/>
    <cellStyle name="SAPMemberCell" xfId="2" xr:uid="{86BD376F-1CE3-4DE7-8815-43EA799B2A02}"/>
  </cellStyles>
  <dxfs count="0"/>
  <tableStyles count="1" defaultTableStyle="TableStyleMedium9" defaultPivotStyle="PivotStyleLight16">
    <tableStyle name="Invisible" pivot="0" table="0" count="0" xr9:uid="{499B22F9-817C-4655-99F4-B48F259DFA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1" width="1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">
        <v>11</v>
      </c>
      <c r="B2" s="3" t="s">
        <v>12</v>
      </c>
      <c r="C2" s="5" t="s">
        <v>151</v>
      </c>
      <c r="D2" s="2"/>
      <c r="E2" s="2"/>
      <c r="F2" s="2" t="s">
        <v>290</v>
      </c>
      <c r="G2" s="2" t="s">
        <v>290</v>
      </c>
      <c r="H2" s="13">
        <v>6000</v>
      </c>
      <c r="I2" s="2" t="s">
        <v>291</v>
      </c>
      <c r="J2" s="18">
        <v>20230116</v>
      </c>
      <c r="K2" s="14">
        <v>0.14000000000000001</v>
      </c>
    </row>
    <row r="3" spans="1:11" x14ac:dyDescent="0.35">
      <c r="A3" s="2" t="s">
        <v>11</v>
      </c>
      <c r="B3" s="4" t="s">
        <v>13</v>
      </c>
      <c r="C3" s="10" t="s">
        <v>152</v>
      </c>
      <c r="D3" s="2"/>
      <c r="E3" s="2"/>
      <c r="F3" s="2" t="s">
        <v>290</v>
      </c>
      <c r="G3" s="2" t="s">
        <v>290</v>
      </c>
      <c r="H3" s="13">
        <v>32000</v>
      </c>
      <c r="I3" s="2" t="s">
        <v>291</v>
      </c>
      <c r="J3" s="18">
        <v>20240531</v>
      </c>
      <c r="K3" s="15">
        <f>0.0216*1.1</f>
        <v>2.3760000000000003E-2</v>
      </c>
    </row>
    <row r="4" spans="1:11" x14ac:dyDescent="0.35">
      <c r="A4" s="2" t="s">
        <v>11</v>
      </c>
      <c r="B4" s="3" t="s">
        <v>14</v>
      </c>
      <c r="C4" s="10" t="s">
        <v>153</v>
      </c>
      <c r="D4" s="2"/>
      <c r="E4" s="2"/>
      <c r="F4" s="2" t="s">
        <v>290</v>
      </c>
      <c r="G4" s="2" t="s">
        <v>290</v>
      </c>
      <c r="H4" s="13">
        <v>24000</v>
      </c>
      <c r="I4" s="2" t="s">
        <v>291</v>
      </c>
      <c r="J4" s="18">
        <v>20240806</v>
      </c>
      <c r="K4" s="14">
        <f>0.0659*1.1</f>
        <v>7.2490000000000013E-2</v>
      </c>
    </row>
    <row r="5" spans="1:11" x14ac:dyDescent="0.35">
      <c r="A5" s="2" t="s">
        <v>11</v>
      </c>
      <c r="B5" s="4" t="s">
        <v>15</v>
      </c>
      <c r="C5" s="10" t="s">
        <v>154</v>
      </c>
      <c r="D5" s="2"/>
      <c r="E5" s="2"/>
      <c r="F5" s="2" t="s">
        <v>290</v>
      </c>
      <c r="G5" s="2" t="s">
        <v>290</v>
      </c>
      <c r="H5" s="13">
        <v>20000</v>
      </c>
      <c r="I5" s="2" t="s">
        <v>291</v>
      </c>
      <c r="J5" s="18">
        <v>20201112</v>
      </c>
      <c r="K5" s="15">
        <f>0.0357*1.2</f>
        <v>4.2840000000000003E-2</v>
      </c>
    </row>
    <row r="6" spans="1:11" x14ac:dyDescent="0.35">
      <c r="A6" s="2" t="s">
        <v>11</v>
      </c>
      <c r="B6" s="3" t="s">
        <v>16</v>
      </c>
      <c r="C6" s="10" t="s">
        <v>155</v>
      </c>
      <c r="D6" s="2"/>
      <c r="E6" s="2"/>
      <c r="F6" s="2" t="s">
        <v>290</v>
      </c>
      <c r="G6" s="2" t="s">
        <v>290</v>
      </c>
      <c r="H6" s="13">
        <v>38000</v>
      </c>
      <c r="I6" s="2" t="s">
        <v>291</v>
      </c>
      <c r="J6" s="18">
        <v>20111223</v>
      </c>
      <c r="K6" s="14">
        <v>0.127</v>
      </c>
    </row>
    <row r="7" spans="1:11" x14ac:dyDescent="0.35">
      <c r="A7" s="2" t="s">
        <v>11</v>
      </c>
      <c r="B7" s="4" t="s">
        <v>17</v>
      </c>
      <c r="C7" s="10" t="s">
        <v>156</v>
      </c>
      <c r="D7" s="2"/>
      <c r="E7" s="2"/>
      <c r="F7" s="2" t="s">
        <v>290</v>
      </c>
      <c r="G7" s="2" t="s">
        <v>290</v>
      </c>
      <c r="H7" s="13">
        <v>24000</v>
      </c>
      <c r="I7" s="2" t="s">
        <v>291</v>
      </c>
      <c r="J7" s="18">
        <v>20240503</v>
      </c>
      <c r="K7" s="15">
        <f>0.038*1.1</f>
        <v>4.1800000000000004E-2</v>
      </c>
    </row>
    <row r="8" spans="1:11" x14ac:dyDescent="0.35">
      <c r="A8" s="2" t="s">
        <v>11</v>
      </c>
      <c r="B8" s="3" t="s">
        <v>18</v>
      </c>
      <c r="C8" s="11" t="s">
        <v>157</v>
      </c>
      <c r="D8" s="2"/>
      <c r="E8" s="2"/>
      <c r="F8" s="2" t="s">
        <v>290</v>
      </c>
      <c r="G8" s="2" t="s">
        <v>290</v>
      </c>
      <c r="H8" s="13">
        <v>2000</v>
      </c>
      <c r="I8" s="2" t="s">
        <v>291</v>
      </c>
      <c r="J8" s="18">
        <v>20150331</v>
      </c>
      <c r="K8" s="14">
        <v>5.8999999999999997E-2</v>
      </c>
    </row>
    <row r="9" spans="1:11" x14ac:dyDescent="0.35">
      <c r="A9" s="2" t="s">
        <v>11</v>
      </c>
      <c r="B9" s="3" t="s">
        <v>292</v>
      </c>
      <c r="C9" s="5" t="s">
        <v>310</v>
      </c>
      <c r="D9" s="2"/>
      <c r="E9" s="2"/>
      <c r="F9" s="2" t="s">
        <v>290</v>
      </c>
      <c r="G9" s="2" t="s">
        <v>290</v>
      </c>
      <c r="H9" s="13">
        <v>48000</v>
      </c>
      <c r="I9" s="2" t="s">
        <v>291</v>
      </c>
      <c r="J9" s="18">
        <v>20250610</v>
      </c>
      <c r="K9" s="14">
        <v>2.35E-2</v>
      </c>
    </row>
    <row r="10" spans="1:11" x14ac:dyDescent="0.35">
      <c r="A10" s="2" t="s">
        <v>11</v>
      </c>
      <c r="B10" s="3" t="s">
        <v>19</v>
      </c>
      <c r="C10" s="5" t="s">
        <v>158</v>
      </c>
      <c r="D10" s="2"/>
      <c r="E10" s="2"/>
      <c r="F10" s="2" t="s">
        <v>290</v>
      </c>
      <c r="G10" s="2" t="s">
        <v>290</v>
      </c>
      <c r="H10" s="13">
        <v>40000</v>
      </c>
      <c r="I10" s="2" t="s">
        <v>291</v>
      </c>
      <c r="J10" s="18">
        <v>20250415</v>
      </c>
      <c r="K10" s="14">
        <f>0.0291</f>
        <v>2.9100000000000001E-2</v>
      </c>
    </row>
    <row r="11" spans="1:11" x14ac:dyDescent="0.35">
      <c r="A11" s="2" t="s">
        <v>11</v>
      </c>
      <c r="B11" s="3" t="s">
        <v>19</v>
      </c>
      <c r="C11" s="5" t="s">
        <v>158</v>
      </c>
      <c r="D11" s="2"/>
      <c r="E11" s="2"/>
      <c r="F11" s="2" t="s">
        <v>290</v>
      </c>
      <c r="G11" s="2" t="s">
        <v>290</v>
      </c>
      <c r="H11" s="13">
        <v>10000</v>
      </c>
      <c r="I11" s="2" t="s">
        <v>291</v>
      </c>
      <c r="J11" s="18">
        <v>20240930</v>
      </c>
      <c r="K11" s="14">
        <f>0.0194*1.1</f>
        <v>2.1340000000000001E-2</v>
      </c>
    </row>
    <row r="12" spans="1:11" x14ac:dyDescent="0.35">
      <c r="A12" s="2" t="s">
        <v>11</v>
      </c>
      <c r="B12" s="3" t="s">
        <v>20</v>
      </c>
      <c r="C12" s="12" t="s">
        <v>159</v>
      </c>
      <c r="D12" s="2"/>
      <c r="E12" s="2"/>
      <c r="F12" s="2" t="s">
        <v>290</v>
      </c>
      <c r="G12" s="2" t="s">
        <v>290</v>
      </c>
      <c r="H12" s="13">
        <v>6000</v>
      </c>
      <c r="I12" s="2" t="s">
        <v>291</v>
      </c>
      <c r="J12" s="18">
        <v>20250505</v>
      </c>
      <c r="K12" s="14">
        <v>0.1012</v>
      </c>
    </row>
    <row r="13" spans="1:11" x14ac:dyDescent="0.35">
      <c r="A13" s="2" t="s">
        <v>11</v>
      </c>
      <c r="B13" s="5" t="s">
        <v>293</v>
      </c>
      <c r="C13" s="5" t="s">
        <v>311</v>
      </c>
      <c r="D13" s="2"/>
      <c r="E13" s="2"/>
      <c r="F13" s="2" t="s">
        <v>290</v>
      </c>
      <c r="G13" s="2" t="s">
        <v>290</v>
      </c>
      <c r="H13" s="13">
        <v>12000</v>
      </c>
      <c r="I13" s="2" t="s">
        <v>291</v>
      </c>
      <c r="J13" s="18">
        <v>20250610</v>
      </c>
      <c r="K13" s="14">
        <v>0.2</v>
      </c>
    </row>
    <row r="14" spans="1:11" x14ac:dyDescent="0.35">
      <c r="A14" s="2" t="s">
        <v>11</v>
      </c>
      <c r="B14" s="3" t="s">
        <v>21</v>
      </c>
      <c r="C14" s="10" t="s">
        <v>160</v>
      </c>
      <c r="D14" s="2"/>
      <c r="E14" s="2"/>
      <c r="F14" s="2" t="s">
        <v>290</v>
      </c>
      <c r="G14" s="2" t="s">
        <v>290</v>
      </c>
      <c r="H14" s="13">
        <v>20000</v>
      </c>
      <c r="I14" s="2" t="s">
        <v>291</v>
      </c>
      <c r="J14" s="18">
        <v>20210420</v>
      </c>
      <c r="K14" s="14">
        <f>0.0374*1.2</f>
        <v>4.4880000000000003E-2</v>
      </c>
    </row>
    <row r="15" spans="1:11" x14ac:dyDescent="0.35">
      <c r="A15" s="2" t="s">
        <v>11</v>
      </c>
      <c r="B15" s="3" t="s">
        <v>294</v>
      </c>
      <c r="C15" s="12" t="s">
        <v>312</v>
      </c>
      <c r="D15" s="2"/>
      <c r="E15" s="2"/>
      <c r="F15" s="2" t="s">
        <v>290</v>
      </c>
      <c r="G15" s="2" t="s">
        <v>290</v>
      </c>
      <c r="H15" s="13">
        <v>24000</v>
      </c>
      <c r="I15" s="2" t="s">
        <v>291</v>
      </c>
      <c r="J15" s="18">
        <v>20250610</v>
      </c>
      <c r="K15" s="14">
        <v>2.35E-2</v>
      </c>
    </row>
    <row r="16" spans="1:11" x14ac:dyDescent="0.35">
      <c r="A16" s="2" t="s">
        <v>11</v>
      </c>
      <c r="B16" s="3" t="s">
        <v>22</v>
      </c>
      <c r="C16" s="5" t="s">
        <v>161</v>
      </c>
      <c r="D16" s="2"/>
      <c r="E16" s="2"/>
      <c r="F16" s="2" t="s">
        <v>290</v>
      </c>
      <c r="G16" s="2" t="s">
        <v>290</v>
      </c>
      <c r="H16" s="13">
        <v>24000</v>
      </c>
      <c r="I16" s="2" t="s">
        <v>291</v>
      </c>
      <c r="J16" s="18">
        <v>20250610</v>
      </c>
      <c r="K16" s="14">
        <v>2.35E-2</v>
      </c>
    </row>
    <row r="17" spans="1:11" x14ac:dyDescent="0.35">
      <c r="A17" s="2" t="s">
        <v>11</v>
      </c>
      <c r="B17" s="3" t="s">
        <v>22</v>
      </c>
      <c r="C17" s="5" t="s">
        <v>161</v>
      </c>
      <c r="D17" s="2"/>
      <c r="E17" s="2"/>
      <c r="F17" s="2" t="s">
        <v>290</v>
      </c>
      <c r="G17" s="2" t="s">
        <v>290</v>
      </c>
      <c r="H17" s="13">
        <v>8000</v>
      </c>
      <c r="I17" s="2" t="s">
        <v>291</v>
      </c>
      <c r="J17" s="18">
        <v>20250114</v>
      </c>
      <c r="K17" s="14">
        <f>0.0224*1.1</f>
        <v>2.4640000000000002E-2</v>
      </c>
    </row>
    <row r="18" spans="1:11" x14ac:dyDescent="0.35">
      <c r="A18" s="2" t="s">
        <v>11</v>
      </c>
      <c r="B18" s="3" t="s">
        <v>295</v>
      </c>
      <c r="C18" s="12" t="s">
        <v>313</v>
      </c>
      <c r="D18" s="2"/>
      <c r="E18" s="2"/>
      <c r="F18" s="2" t="s">
        <v>290</v>
      </c>
      <c r="G18" s="2" t="s">
        <v>290</v>
      </c>
      <c r="H18" s="13">
        <v>24000</v>
      </c>
      <c r="I18" s="2" t="s">
        <v>291</v>
      </c>
      <c r="J18" s="18">
        <v>20250610</v>
      </c>
      <c r="K18" s="14">
        <v>2.35E-2</v>
      </c>
    </row>
    <row r="19" spans="1:11" x14ac:dyDescent="0.35">
      <c r="A19" s="2" t="s">
        <v>11</v>
      </c>
      <c r="B19" s="3" t="s">
        <v>296</v>
      </c>
      <c r="C19" s="12" t="s">
        <v>314</v>
      </c>
      <c r="D19" s="2"/>
      <c r="E19" s="2"/>
      <c r="F19" s="2" t="s">
        <v>290</v>
      </c>
      <c r="G19" s="2" t="s">
        <v>290</v>
      </c>
      <c r="H19" s="13">
        <v>24000</v>
      </c>
      <c r="I19" s="2" t="s">
        <v>291</v>
      </c>
      <c r="J19" s="18">
        <v>20250610</v>
      </c>
      <c r="K19" s="14">
        <v>2.35E-2</v>
      </c>
    </row>
    <row r="20" spans="1:11" x14ac:dyDescent="0.35">
      <c r="A20" s="2" t="s">
        <v>11</v>
      </c>
      <c r="B20" s="3" t="s">
        <v>23</v>
      </c>
      <c r="C20" s="10" t="s">
        <v>162</v>
      </c>
      <c r="D20" s="2"/>
      <c r="E20" s="2"/>
      <c r="F20" s="2" t="s">
        <v>290</v>
      </c>
      <c r="G20" s="2" t="s">
        <v>290</v>
      </c>
      <c r="H20" s="13">
        <v>36000</v>
      </c>
      <c r="I20" s="2" t="s">
        <v>291</v>
      </c>
      <c r="J20" s="18">
        <v>20230920</v>
      </c>
      <c r="K20" s="14">
        <f>0.0279*1.2</f>
        <v>3.3480000000000003E-2</v>
      </c>
    </row>
    <row r="21" spans="1:11" x14ac:dyDescent="0.35">
      <c r="A21" s="2" t="s">
        <v>11</v>
      </c>
      <c r="B21" s="3" t="s">
        <v>297</v>
      </c>
      <c r="C21" s="12" t="s">
        <v>315</v>
      </c>
      <c r="D21" s="2"/>
      <c r="E21" s="2"/>
      <c r="F21" s="2" t="s">
        <v>290</v>
      </c>
      <c r="G21" s="2" t="s">
        <v>290</v>
      </c>
      <c r="H21" s="13">
        <v>264000</v>
      </c>
      <c r="I21" s="2" t="s">
        <v>291</v>
      </c>
      <c r="J21" s="18">
        <v>20250610</v>
      </c>
      <c r="K21" s="14">
        <v>2.35E-2</v>
      </c>
    </row>
    <row r="22" spans="1:11" x14ac:dyDescent="0.35">
      <c r="A22" s="2" t="s">
        <v>11</v>
      </c>
      <c r="B22" s="3" t="s">
        <v>298</v>
      </c>
      <c r="C22" s="5" t="s">
        <v>316</v>
      </c>
      <c r="D22" s="2"/>
      <c r="E22" s="2"/>
      <c r="F22" s="2" t="s">
        <v>290</v>
      </c>
      <c r="G22" s="2" t="s">
        <v>290</v>
      </c>
      <c r="H22" s="13">
        <v>26000</v>
      </c>
      <c r="I22" s="2" t="s">
        <v>291</v>
      </c>
      <c r="J22" s="18">
        <v>20250610</v>
      </c>
      <c r="K22" s="14">
        <f>0.0224*1.1</f>
        <v>2.4640000000000002E-2</v>
      </c>
    </row>
    <row r="23" spans="1:11" x14ac:dyDescent="0.35">
      <c r="A23" s="2" t="s">
        <v>11</v>
      </c>
      <c r="B23" s="3" t="s">
        <v>299</v>
      </c>
      <c r="C23" s="5" t="s">
        <v>317</v>
      </c>
      <c r="D23" s="2"/>
      <c r="E23" s="2"/>
      <c r="F23" s="2" t="s">
        <v>290</v>
      </c>
      <c r="G23" s="2" t="s">
        <v>290</v>
      </c>
      <c r="H23" s="13">
        <v>80000</v>
      </c>
      <c r="I23" s="2" t="s">
        <v>291</v>
      </c>
      <c r="J23" s="18">
        <v>20250610</v>
      </c>
      <c r="K23" s="14">
        <v>7.3999999999999996E-2</v>
      </c>
    </row>
    <row r="24" spans="1:11" x14ac:dyDescent="0.35">
      <c r="A24" s="2" t="s">
        <v>11</v>
      </c>
      <c r="B24" s="3" t="s">
        <v>24</v>
      </c>
      <c r="C24" s="5" t="s">
        <v>163</v>
      </c>
      <c r="D24" s="2"/>
      <c r="E24" s="2"/>
      <c r="F24" s="2" t="s">
        <v>290</v>
      </c>
      <c r="G24" s="2" t="s">
        <v>290</v>
      </c>
      <c r="H24" s="13">
        <v>200000</v>
      </c>
      <c r="I24" s="2" t="s">
        <v>291</v>
      </c>
      <c r="J24" s="18">
        <v>20230110</v>
      </c>
      <c r="K24" s="14">
        <v>0.14000000000000001</v>
      </c>
    </row>
    <row r="25" spans="1:11" x14ac:dyDescent="0.35">
      <c r="A25" s="2" t="s">
        <v>11</v>
      </c>
      <c r="B25" s="4" t="s">
        <v>25</v>
      </c>
      <c r="C25" s="10" t="s">
        <v>164</v>
      </c>
      <c r="D25" s="2"/>
      <c r="E25" s="2"/>
      <c r="F25" s="2" t="s">
        <v>290</v>
      </c>
      <c r="G25" s="2" t="s">
        <v>290</v>
      </c>
      <c r="H25" s="13">
        <v>4000</v>
      </c>
      <c r="I25" s="2" t="s">
        <v>291</v>
      </c>
      <c r="J25" s="18">
        <v>20200717</v>
      </c>
      <c r="K25" s="15">
        <v>6.4699999999999994E-2</v>
      </c>
    </row>
    <row r="26" spans="1:11" x14ac:dyDescent="0.35">
      <c r="A26" s="2" t="s">
        <v>11</v>
      </c>
      <c r="B26" s="3" t="s">
        <v>26</v>
      </c>
      <c r="C26" s="5" t="s">
        <v>165</v>
      </c>
      <c r="D26" s="2"/>
      <c r="E26" s="2"/>
      <c r="F26" s="2" t="s">
        <v>290</v>
      </c>
      <c r="G26" s="2" t="s">
        <v>290</v>
      </c>
      <c r="H26" s="13">
        <v>32000</v>
      </c>
      <c r="I26" s="2" t="s">
        <v>291</v>
      </c>
      <c r="J26" s="18">
        <v>20250509</v>
      </c>
      <c r="K26" s="14">
        <v>7.3999999999999996E-2</v>
      </c>
    </row>
    <row r="27" spans="1:11" x14ac:dyDescent="0.35">
      <c r="A27" s="2" t="s">
        <v>11</v>
      </c>
      <c r="B27" s="3" t="s">
        <v>27</v>
      </c>
      <c r="C27" s="5" t="s">
        <v>166</v>
      </c>
      <c r="D27" s="2"/>
      <c r="E27" s="2"/>
      <c r="F27" s="2" t="s">
        <v>290</v>
      </c>
      <c r="G27" s="2" t="s">
        <v>290</v>
      </c>
      <c r="H27" s="13">
        <v>30000</v>
      </c>
      <c r="I27" s="2" t="s">
        <v>291</v>
      </c>
      <c r="J27" s="18">
        <v>20250523</v>
      </c>
      <c r="K27" s="14">
        <v>3.9399999999999998E-2</v>
      </c>
    </row>
    <row r="28" spans="1:11" x14ac:dyDescent="0.35">
      <c r="A28" s="2" t="s">
        <v>11</v>
      </c>
      <c r="B28" s="6" t="s">
        <v>300</v>
      </c>
      <c r="C28" s="10" t="s">
        <v>318</v>
      </c>
      <c r="D28" s="2"/>
      <c r="E28" s="2"/>
      <c r="F28" s="2" t="s">
        <v>290</v>
      </c>
      <c r="G28" s="2" t="s">
        <v>290</v>
      </c>
      <c r="H28" s="13">
        <v>24000</v>
      </c>
      <c r="I28" s="2" t="s">
        <v>291</v>
      </c>
      <c r="J28" s="18">
        <v>20250613</v>
      </c>
      <c r="K28" s="14">
        <f>0.0513*1.1</f>
        <v>5.6430000000000001E-2</v>
      </c>
    </row>
    <row r="29" spans="1:11" x14ac:dyDescent="0.35">
      <c r="A29" s="2" t="s">
        <v>11</v>
      </c>
      <c r="B29" s="7" t="s">
        <v>28</v>
      </c>
      <c r="C29" s="10" t="s">
        <v>167</v>
      </c>
      <c r="D29" s="2"/>
      <c r="E29" s="2"/>
      <c r="F29" s="2" t="s">
        <v>290</v>
      </c>
      <c r="G29" s="2" t="s">
        <v>290</v>
      </c>
      <c r="H29" s="13">
        <v>2000</v>
      </c>
      <c r="I29" s="2" t="s">
        <v>291</v>
      </c>
      <c r="J29" s="18">
        <v>20230825</v>
      </c>
      <c r="K29" s="14">
        <v>3.1E-2</v>
      </c>
    </row>
    <row r="30" spans="1:11" x14ac:dyDescent="0.35">
      <c r="A30" s="2" t="s">
        <v>11</v>
      </c>
      <c r="B30" s="3" t="s">
        <v>328</v>
      </c>
      <c r="C30" s="5" t="s">
        <v>338</v>
      </c>
      <c r="D30" s="2"/>
      <c r="E30" s="2"/>
      <c r="F30" s="2" t="s">
        <v>290</v>
      </c>
      <c r="G30" s="2" t="s">
        <v>290</v>
      </c>
      <c r="H30" s="13">
        <v>20000</v>
      </c>
      <c r="I30" s="2" t="s">
        <v>291</v>
      </c>
      <c r="J30" s="18">
        <v>20250616</v>
      </c>
      <c r="K30" s="14">
        <f>0.08862*1.1</f>
        <v>9.7482000000000013E-2</v>
      </c>
    </row>
    <row r="31" spans="1:11" x14ac:dyDescent="0.35">
      <c r="A31" s="2" t="s">
        <v>11</v>
      </c>
      <c r="B31" s="3" t="s">
        <v>29</v>
      </c>
      <c r="C31" s="5" t="s">
        <v>168</v>
      </c>
      <c r="D31" s="2"/>
      <c r="E31" s="2"/>
      <c r="F31" s="2" t="s">
        <v>290</v>
      </c>
      <c r="G31" s="2" t="s">
        <v>290</v>
      </c>
      <c r="H31" s="13">
        <v>4000</v>
      </c>
      <c r="I31" s="2" t="s">
        <v>291</v>
      </c>
      <c r="J31" s="18">
        <v>20241022</v>
      </c>
      <c r="K31" s="14">
        <v>8.1000000000000003E-2</v>
      </c>
    </row>
    <row r="32" spans="1:11" x14ac:dyDescent="0.35">
      <c r="A32" s="2" t="s">
        <v>11</v>
      </c>
      <c r="B32" s="3" t="s">
        <v>30</v>
      </c>
      <c r="C32" s="5" t="s">
        <v>169</v>
      </c>
      <c r="D32" s="2"/>
      <c r="E32" s="2"/>
      <c r="F32" s="2" t="s">
        <v>290</v>
      </c>
      <c r="G32" s="2" t="s">
        <v>290</v>
      </c>
      <c r="H32" s="13">
        <v>40000</v>
      </c>
      <c r="I32" s="2" t="s">
        <v>291</v>
      </c>
      <c r="J32" s="18">
        <v>20250610</v>
      </c>
      <c r="K32" s="14">
        <f>0.0296*1.1</f>
        <v>3.2560000000000006E-2</v>
      </c>
    </row>
    <row r="33" spans="1:11" x14ac:dyDescent="0.35">
      <c r="A33" s="2" t="s">
        <v>11</v>
      </c>
      <c r="B33" s="3" t="s">
        <v>31</v>
      </c>
      <c r="C33" s="10" t="s">
        <v>170</v>
      </c>
      <c r="D33" s="2"/>
      <c r="E33" s="2"/>
      <c r="F33" s="2" t="s">
        <v>290</v>
      </c>
      <c r="G33" s="2" t="s">
        <v>290</v>
      </c>
      <c r="H33" s="13">
        <v>3880</v>
      </c>
      <c r="I33" s="2" t="s">
        <v>291</v>
      </c>
      <c r="J33" s="18">
        <v>20200207</v>
      </c>
      <c r="K33" s="14">
        <v>0.14000000000000001</v>
      </c>
    </row>
    <row r="34" spans="1:11" x14ac:dyDescent="0.35">
      <c r="A34" s="2" t="s">
        <v>11</v>
      </c>
      <c r="B34" s="3" t="s">
        <v>32</v>
      </c>
      <c r="C34" s="10" t="s">
        <v>171</v>
      </c>
      <c r="D34" s="2"/>
      <c r="E34" s="2"/>
      <c r="F34" s="2" t="s">
        <v>290</v>
      </c>
      <c r="G34" s="2" t="s">
        <v>290</v>
      </c>
      <c r="H34" s="13">
        <v>686000</v>
      </c>
      <c r="I34" s="2" t="s">
        <v>291</v>
      </c>
      <c r="J34" s="18">
        <v>20240827</v>
      </c>
      <c r="K34" s="14">
        <v>5.8099999999999999E-2</v>
      </c>
    </row>
    <row r="35" spans="1:11" x14ac:dyDescent="0.35">
      <c r="A35" s="2" t="s">
        <v>11</v>
      </c>
      <c r="B35" s="4" t="s">
        <v>33</v>
      </c>
      <c r="C35" s="10" t="s">
        <v>172</v>
      </c>
      <c r="D35" s="2"/>
      <c r="E35" s="2"/>
      <c r="F35" s="2" t="s">
        <v>290</v>
      </c>
      <c r="G35" s="2" t="s">
        <v>290</v>
      </c>
      <c r="H35" s="13">
        <v>15000</v>
      </c>
      <c r="I35" s="2" t="s">
        <v>291</v>
      </c>
      <c r="J35" s="18">
        <v>20200814</v>
      </c>
      <c r="K35" s="15">
        <f>0.0485*1.2</f>
        <v>5.8200000000000002E-2</v>
      </c>
    </row>
    <row r="36" spans="1:11" x14ac:dyDescent="0.35">
      <c r="A36" s="2" t="s">
        <v>11</v>
      </c>
      <c r="B36" s="4" t="s">
        <v>329</v>
      </c>
      <c r="C36" s="10" t="s">
        <v>339</v>
      </c>
      <c r="D36" s="2"/>
      <c r="E36" s="2"/>
      <c r="F36" s="2" t="s">
        <v>290</v>
      </c>
      <c r="G36" s="2" t="s">
        <v>290</v>
      </c>
      <c r="H36" s="13">
        <v>55000</v>
      </c>
      <c r="I36" s="2" t="s">
        <v>291</v>
      </c>
      <c r="J36" s="18">
        <v>20250616</v>
      </c>
      <c r="K36" s="15">
        <v>0.24</v>
      </c>
    </row>
    <row r="37" spans="1:11" x14ac:dyDescent="0.35">
      <c r="A37" s="2" t="s">
        <v>11</v>
      </c>
      <c r="B37" s="3" t="s">
        <v>34</v>
      </c>
      <c r="C37" s="5" t="s">
        <v>173</v>
      </c>
      <c r="D37" s="2"/>
      <c r="E37" s="2"/>
      <c r="F37" s="2" t="s">
        <v>290</v>
      </c>
      <c r="G37" s="2" t="s">
        <v>290</v>
      </c>
      <c r="H37" s="13">
        <v>72000</v>
      </c>
      <c r="I37" s="2" t="s">
        <v>291</v>
      </c>
      <c r="J37" s="18">
        <v>20240902</v>
      </c>
      <c r="K37" s="14">
        <f>0.0198*1.1</f>
        <v>2.1780000000000004E-2</v>
      </c>
    </row>
    <row r="38" spans="1:11" x14ac:dyDescent="0.35">
      <c r="A38" s="2" t="s">
        <v>11</v>
      </c>
      <c r="B38" s="4" t="s">
        <v>35</v>
      </c>
      <c r="C38" s="10" t="s">
        <v>174</v>
      </c>
      <c r="D38" s="2"/>
      <c r="E38" s="2"/>
      <c r="F38" s="2" t="s">
        <v>290</v>
      </c>
      <c r="G38" s="2" t="s">
        <v>290</v>
      </c>
      <c r="H38" s="13">
        <v>564000</v>
      </c>
      <c r="I38" s="2" t="s">
        <v>291</v>
      </c>
      <c r="J38" s="18">
        <v>20250616</v>
      </c>
      <c r="K38" s="15">
        <v>3.7999999999999999E-2</v>
      </c>
    </row>
    <row r="39" spans="1:11" x14ac:dyDescent="0.35">
      <c r="A39" s="2" t="s">
        <v>11</v>
      </c>
      <c r="B39" s="4" t="s">
        <v>35</v>
      </c>
      <c r="C39" s="10" t="s">
        <v>174</v>
      </c>
      <c r="D39" s="2"/>
      <c r="E39" s="2"/>
      <c r="F39" s="2" t="s">
        <v>290</v>
      </c>
      <c r="G39" s="2" t="s">
        <v>290</v>
      </c>
      <c r="H39" s="13">
        <v>282000</v>
      </c>
      <c r="I39" s="2" t="s">
        <v>291</v>
      </c>
      <c r="J39" s="18">
        <v>20250613</v>
      </c>
      <c r="K39" s="15">
        <v>4.2500000000000003E-2</v>
      </c>
    </row>
    <row r="40" spans="1:11" x14ac:dyDescent="0.35">
      <c r="A40" s="2" t="s">
        <v>11</v>
      </c>
      <c r="B40" s="3" t="s">
        <v>36</v>
      </c>
      <c r="C40" s="5" t="s">
        <v>175</v>
      </c>
      <c r="D40" s="2"/>
      <c r="E40" s="2"/>
      <c r="F40" s="2" t="s">
        <v>290</v>
      </c>
      <c r="G40" s="2" t="s">
        <v>290</v>
      </c>
      <c r="H40" s="13">
        <v>56000</v>
      </c>
      <c r="I40" s="2" t="s">
        <v>291</v>
      </c>
      <c r="J40" s="18">
        <v>20241217</v>
      </c>
      <c r="K40" s="14">
        <v>7.4499999999999997E-2</v>
      </c>
    </row>
    <row r="41" spans="1:11" x14ac:dyDescent="0.35">
      <c r="A41" s="2" t="s">
        <v>11</v>
      </c>
      <c r="B41" s="3" t="s">
        <v>37</v>
      </c>
      <c r="C41" s="5" t="s">
        <v>176</v>
      </c>
      <c r="D41" s="2"/>
      <c r="E41" s="2"/>
      <c r="F41" s="2" t="s">
        <v>290</v>
      </c>
      <c r="G41" s="2" t="s">
        <v>290</v>
      </c>
      <c r="H41" s="13">
        <v>4000</v>
      </c>
      <c r="I41" s="2" t="s">
        <v>291</v>
      </c>
      <c r="J41" s="18">
        <v>20250108</v>
      </c>
      <c r="K41" s="14">
        <f>0.0568*1.1</f>
        <v>6.2480000000000008E-2</v>
      </c>
    </row>
    <row r="42" spans="1:11" x14ac:dyDescent="0.35">
      <c r="A42" s="2" t="s">
        <v>11</v>
      </c>
      <c r="B42" s="3" t="s">
        <v>38</v>
      </c>
      <c r="C42" s="10" t="s">
        <v>177</v>
      </c>
      <c r="D42" s="2"/>
      <c r="E42" s="2"/>
      <c r="F42" s="2" t="s">
        <v>290</v>
      </c>
      <c r="G42" s="2" t="s">
        <v>290</v>
      </c>
      <c r="H42" s="13">
        <v>1500</v>
      </c>
      <c r="I42" s="2" t="s">
        <v>291</v>
      </c>
      <c r="J42" s="18">
        <v>20190503</v>
      </c>
      <c r="K42" s="14">
        <v>0.14749999999999999</v>
      </c>
    </row>
    <row r="43" spans="1:11" x14ac:dyDescent="0.35">
      <c r="A43" s="2" t="s">
        <v>11</v>
      </c>
      <c r="B43" s="6" t="s">
        <v>330</v>
      </c>
      <c r="C43" s="10" t="s">
        <v>340</v>
      </c>
      <c r="D43" s="2"/>
      <c r="E43" s="2"/>
      <c r="F43" s="2" t="s">
        <v>290</v>
      </c>
      <c r="G43" s="2" t="s">
        <v>290</v>
      </c>
      <c r="H43" s="13">
        <v>28000</v>
      </c>
      <c r="I43" s="2" t="s">
        <v>291</v>
      </c>
      <c r="J43" s="18">
        <v>20250616</v>
      </c>
      <c r="K43" s="16">
        <v>0.21290000000000001</v>
      </c>
    </row>
    <row r="44" spans="1:11" x14ac:dyDescent="0.35">
      <c r="A44" s="2" t="s">
        <v>11</v>
      </c>
      <c r="B44" s="5" t="s">
        <v>39</v>
      </c>
      <c r="C44" s="5" t="s">
        <v>178</v>
      </c>
      <c r="D44" s="2"/>
      <c r="E44" s="2"/>
      <c r="F44" s="2" t="s">
        <v>290</v>
      </c>
      <c r="G44" s="2" t="s">
        <v>290</v>
      </c>
      <c r="H44" s="13">
        <v>82000</v>
      </c>
      <c r="I44" s="2" t="s">
        <v>291</v>
      </c>
      <c r="J44" s="18">
        <v>20240827</v>
      </c>
      <c r="K44" s="14">
        <v>3.9E-2</v>
      </c>
    </row>
    <row r="45" spans="1:11" x14ac:dyDescent="0.35">
      <c r="A45" s="2" t="s">
        <v>11</v>
      </c>
      <c r="B45" s="3" t="s">
        <v>40</v>
      </c>
      <c r="C45" s="12" t="s">
        <v>179</v>
      </c>
      <c r="D45" s="2"/>
      <c r="E45" s="2"/>
      <c r="F45" s="2" t="s">
        <v>290</v>
      </c>
      <c r="G45" s="2" t="s">
        <v>290</v>
      </c>
      <c r="H45" s="13">
        <v>2000</v>
      </c>
      <c r="I45" s="2" t="s">
        <v>291</v>
      </c>
      <c r="J45" s="18">
        <v>20250415</v>
      </c>
      <c r="K45" s="14">
        <v>7.3999999999999996E-2</v>
      </c>
    </row>
    <row r="46" spans="1:11" x14ac:dyDescent="0.35">
      <c r="A46" s="2" t="s">
        <v>11</v>
      </c>
      <c r="B46" s="5" t="s">
        <v>41</v>
      </c>
      <c r="C46" s="5" t="s">
        <v>180</v>
      </c>
      <c r="D46" s="2"/>
      <c r="E46" s="2"/>
      <c r="F46" s="2" t="s">
        <v>290</v>
      </c>
      <c r="G46" s="2" t="s">
        <v>290</v>
      </c>
      <c r="H46" s="13">
        <v>40000</v>
      </c>
      <c r="I46" s="2" t="s">
        <v>291</v>
      </c>
      <c r="J46" s="18">
        <v>20240625</v>
      </c>
      <c r="K46" s="14">
        <v>5.7099999999999998E-2</v>
      </c>
    </row>
    <row r="47" spans="1:11" x14ac:dyDescent="0.35">
      <c r="A47" s="2" t="s">
        <v>11</v>
      </c>
      <c r="B47" s="3" t="s">
        <v>42</v>
      </c>
      <c r="C47" s="10" t="s">
        <v>181</v>
      </c>
      <c r="D47" s="2"/>
      <c r="E47" s="2"/>
      <c r="F47" s="2" t="s">
        <v>290</v>
      </c>
      <c r="G47" s="2" t="s">
        <v>290</v>
      </c>
      <c r="H47" s="13">
        <v>50000</v>
      </c>
      <c r="I47" s="2" t="s">
        <v>291</v>
      </c>
      <c r="J47" s="18">
        <v>20250606</v>
      </c>
      <c r="K47" s="16">
        <v>0.1135</v>
      </c>
    </row>
    <row r="48" spans="1:11" x14ac:dyDescent="0.35">
      <c r="A48" s="2" t="s">
        <v>11</v>
      </c>
      <c r="B48" s="4" t="s">
        <v>43</v>
      </c>
      <c r="C48" s="10" t="s">
        <v>182</v>
      </c>
      <c r="D48" s="2"/>
      <c r="E48" s="2"/>
      <c r="F48" s="2" t="s">
        <v>290</v>
      </c>
      <c r="G48" s="2" t="s">
        <v>290</v>
      </c>
      <c r="H48" s="13">
        <v>176000</v>
      </c>
      <c r="I48" s="2" t="s">
        <v>291</v>
      </c>
      <c r="J48" s="18">
        <v>20240124</v>
      </c>
      <c r="K48" s="15">
        <v>0.63500000000000001</v>
      </c>
    </row>
    <row r="49" spans="1:11" x14ac:dyDescent="0.35">
      <c r="A49" s="2" t="s">
        <v>11</v>
      </c>
      <c r="B49" s="3" t="s">
        <v>44</v>
      </c>
      <c r="C49" s="10" t="s">
        <v>183</v>
      </c>
      <c r="D49" s="2"/>
      <c r="E49" s="2"/>
      <c r="F49" s="2" t="s">
        <v>290</v>
      </c>
      <c r="G49" s="2" t="s">
        <v>290</v>
      </c>
      <c r="H49" s="13">
        <v>4200</v>
      </c>
      <c r="I49" s="2" t="s">
        <v>291</v>
      </c>
      <c r="J49" s="18">
        <v>20170417</v>
      </c>
      <c r="K49" s="14">
        <v>0.24</v>
      </c>
    </row>
    <row r="50" spans="1:11" x14ac:dyDescent="0.35">
      <c r="A50" s="2" t="s">
        <v>11</v>
      </c>
      <c r="B50" s="3" t="s">
        <v>45</v>
      </c>
      <c r="C50" s="10" t="s">
        <v>184</v>
      </c>
      <c r="D50" s="2"/>
      <c r="E50" s="2"/>
      <c r="F50" s="2" t="s">
        <v>290</v>
      </c>
      <c r="G50" s="2" t="s">
        <v>290</v>
      </c>
      <c r="H50" s="13">
        <v>600</v>
      </c>
      <c r="I50" s="2" t="s">
        <v>291</v>
      </c>
      <c r="J50" s="18">
        <v>20190614</v>
      </c>
      <c r="K50" s="14">
        <v>0.33479999999999999</v>
      </c>
    </row>
    <row r="51" spans="1:11" x14ac:dyDescent="0.35">
      <c r="A51" s="2" t="s">
        <v>11</v>
      </c>
      <c r="B51" s="3" t="s">
        <v>46</v>
      </c>
      <c r="C51" s="5" t="s">
        <v>185</v>
      </c>
      <c r="D51" s="2"/>
      <c r="E51" s="2"/>
      <c r="F51" s="2" t="s">
        <v>290</v>
      </c>
      <c r="G51" s="2" t="s">
        <v>290</v>
      </c>
      <c r="H51" s="13">
        <v>70000</v>
      </c>
      <c r="I51" s="2" t="s">
        <v>291</v>
      </c>
      <c r="J51" s="18">
        <v>20250610</v>
      </c>
      <c r="K51" s="14">
        <v>7.2999999999999995E-2</v>
      </c>
    </row>
    <row r="52" spans="1:11" x14ac:dyDescent="0.35">
      <c r="A52" s="2" t="s">
        <v>11</v>
      </c>
      <c r="B52" s="4" t="s">
        <v>47</v>
      </c>
      <c r="C52" s="10" t="s">
        <v>186</v>
      </c>
      <c r="D52" s="2"/>
      <c r="E52" s="2"/>
      <c r="F52" s="2" t="s">
        <v>290</v>
      </c>
      <c r="G52" s="2" t="s">
        <v>290</v>
      </c>
      <c r="H52" s="13">
        <v>600</v>
      </c>
      <c r="I52" s="2" t="s">
        <v>291</v>
      </c>
      <c r="J52" s="18">
        <v>20201126</v>
      </c>
      <c r="K52" s="15">
        <v>0.33479999999999999</v>
      </c>
    </row>
    <row r="53" spans="1:11" x14ac:dyDescent="0.35">
      <c r="A53" s="2" t="s">
        <v>11</v>
      </c>
      <c r="B53" s="3" t="s">
        <v>48</v>
      </c>
      <c r="C53" s="10" t="s">
        <v>187</v>
      </c>
      <c r="D53" s="2"/>
      <c r="E53" s="2"/>
      <c r="F53" s="2" t="s">
        <v>290</v>
      </c>
      <c r="G53" s="2" t="s">
        <v>290</v>
      </c>
      <c r="H53" s="13">
        <v>80</v>
      </c>
      <c r="I53" s="2" t="s">
        <v>291</v>
      </c>
      <c r="J53" s="18">
        <v>20170811</v>
      </c>
      <c r="K53" s="14">
        <v>3.6057999999999999</v>
      </c>
    </row>
    <row r="54" spans="1:11" x14ac:dyDescent="0.35">
      <c r="A54" s="2" t="s">
        <v>11</v>
      </c>
      <c r="B54" s="6" t="s">
        <v>49</v>
      </c>
      <c r="C54" s="10" t="s">
        <v>188</v>
      </c>
      <c r="D54" s="2"/>
      <c r="E54" s="2"/>
      <c r="F54" s="2" t="s">
        <v>290</v>
      </c>
      <c r="G54" s="2" t="s">
        <v>290</v>
      </c>
      <c r="H54" s="13">
        <v>26000</v>
      </c>
      <c r="I54" s="2" t="s">
        <v>291</v>
      </c>
      <c r="J54" s="18">
        <v>20230110</v>
      </c>
      <c r="K54" s="14">
        <v>0.16</v>
      </c>
    </row>
    <row r="55" spans="1:11" x14ac:dyDescent="0.35">
      <c r="A55" s="2" t="s">
        <v>11</v>
      </c>
      <c r="B55" s="3" t="s">
        <v>50</v>
      </c>
      <c r="C55" s="10" t="s">
        <v>189</v>
      </c>
      <c r="D55" s="2"/>
      <c r="E55" s="2"/>
      <c r="F55" s="2" t="s">
        <v>290</v>
      </c>
      <c r="G55" s="2" t="s">
        <v>290</v>
      </c>
      <c r="H55" s="13">
        <v>600</v>
      </c>
      <c r="I55" s="2" t="s">
        <v>291</v>
      </c>
      <c r="J55" s="18">
        <v>20170808</v>
      </c>
      <c r="K55" s="14">
        <v>3.6057999999999999</v>
      </c>
    </row>
    <row r="56" spans="1:11" x14ac:dyDescent="0.35">
      <c r="A56" s="2" t="s">
        <v>11</v>
      </c>
      <c r="B56" s="4" t="s">
        <v>51</v>
      </c>
      <c r="C56" s="10" t="s">
        <v>190</v>
      </c>
      <c r="D56" s="2"/>
      <c r="E56" s="2"/>
      <c r="F56" s="2" t="s">
        <v>290</v>
      </c>
      <c r="G56" s="2" t="s">
        <v>290</v>
      </c>
      <c r="H56" s="13">
        <v>2000</v>
      </c>
      <c r="I56" s="2" t="s">
        <v>291</v>
      </c>
      <c r="J56" s="18">
        <v>20220304</v>
      </c>
      <c r="K56" s="15">
        <f>0.0744*1.1</f>
        <v>8.1839999999999996E-2</v>
      </c>
    </row>
    <row r="57" spans="1:11" x14ac:dyDescent="0.35">
      <c r="A57" s="2" t="s">
        <v>11</v>
      </c>
      <c r="B57" s="4" t="s">
        <v>52</v>
      </c>
      <c r="C57" s="10" t="s">
        <v>191</v>
      </c>
      <c r="D57" s="2"/>
      <c r="E57" s="2"/>
      <c r="F57" s="2" t="s">
        <v>290</v>
      </c>
      <c r="G57" s="2" t="s">
        <v>290</v>
      </c>
      <c r="H57" s="13">
        <v>106000</v>
      </c>
      <c r="I57" s="2" t="s">
        <v>291</v>
      </c>
      <c r="J57" s="18">
        <v>20250523</v>
      </c>
      <c r="K57" s="15">
        <v>0.1244</v>
      </c>
    </row>
    <row r="58" spans="1:11" x14ac:dyDescent="0.35">
      <c r="A58" s="2" t="s">
        <v>11</v>
      </c>
      <c r="B58" s="4" t="s">
        <v>331</v>
      </c>
      <c r="C58" s="10" t="s">
        <v>341</v>
      </c>
      <c r="D58" s="2"/>
      <c r="E58" s="2"/>
      <c r="F58" s="2" t="s">
        <v>290</v>
      </c>
      <c r="G58" s="2" t="s">
        <v>290</v>
      </c>
      <c r="H58" s="13">
        <v>320000</v>
      </c>
      <c r="I58" s="2" t="s">
        <v>291</v>
      </c>
      <c r="J58" s="18">
        <v>20250616</v>
      </c>
      <c r="K58" s="16">
        <v>0.11600000000000001</v>
      </c>
    </row>
    <row r="59" spans="1:11" x14ac:dyDescent="0.35">
      <c r="A59" s="2" t="s">
        <v>11</v>
      </c>
      <c r="B59" s="3" t="s">
        <v>53</v>
      </c>
      <c r="C59" s="5" t="s">
        <v>192</v>
      </c>
      <c r="D59" s="2"/>
      <c r="E59" s="2"/>
      <c r="F59" s="2" t="s">
        <v>290</v>
      </c>
      <c r="G59" s="2" t="s">
        <v>290</v>
      </c>
      <c r="H59" s="13">
        <v>130000</v>
      </c>
      <c r="I59" s="2" t="s">
        <v>291</v>
      </c>
      <c r="J59" s="18">
        <v>20250610</v>
      </c>
      <c r="K59" s="14">
        <f>0.0647*1.1</f>
        <v>7.1169999999999997E-2</v>
      </c>
    </row>
    <row r="60" spans="1:11" x14ac:dyDescent="0.35">
      <c r="A60" s="2" t="s">
        <v>11</v>
      </c>
      <c r="B60" s="3" t="s">
        <v>54</v>
      </c>
      <c r="C60" s="10" t="s">
        <v>193</v>
      </c>
      <c r="D60" s="2"/>
      <c r="E60" s="2"/>
      <c r="F60" s="2" t="s">
        <v>290</v>
      </c>
      <c r="G60" s="2" t="s">
        <v>290</v>
      </c>
      <c r="H60" s="13">
        <v>1200</v>
      </c>
      <c r="I60" s="2" t="s">
        <v>291</v>
      </c>
      <c r="J60" s="18">
        <v>20190614</v>
      </c>
      <c r="K60" s="14">
        <v>0.33479999999999999</v>
      </c>
    </row>
    <row r="61" spans="1:11" x14ac:dyDescent="0.35">
      <c r="A61" s="2" t="s">
        <v>11</v>
      </c>
      <c r="B61" s="4" t="s">
        <v>55</v>
      </c>
      <c r="C61" s="11" t="s">
        <v>194</v>
      </c>
      <c r="D61" s="2"/>
      <c r="E61" s="2"/>
      <c r="F61" s="2" t="s">
        <v>290</v>
      </c>
      <c r="G61" s="2" t="s">
        <v>290</v>
      </c>
      <c r="H61" s="13">
        <v>9000</v>
      </c>
      <c r="I61" s="2" t="s">
        <v>291</v>
      </c>
      <c r="J61" s="18">
        <v>20171017</v>
      </c>
      <c r="K61" s="14">
        <v>3.4000000000000002E-2</v>
      </c>
    </row>
    <row r="62" spans="1:11" x14ac:dyDescent="0.35">
      <c r="A62" s="2" t="s">
        <v>11</v>
      </c>
      <c r="B62" s="3" t="s">
        <v>56</v>
      </c>
      <c r="C62" s="10" t="s">
        <v>195</v>
      </c>
      <c r="D62" s="2"/>
      <c r="E62" s="2"/>
      <c r="F62" s="2" t="s">
        <v>290</v>
      </c>
      <c r="G62" s="2" t="s">
        <v>290</v>
      </c>
      <c r="H62" s="13">
        <v>112000</v>
      </c>
      <c r="I62" s="2" t="s">
        <v>291</v>
      </c>
      <c r="J62" s="18">
        <v>20250509</v>
      </c>
      <c r="K62" s="14">
        <v>2.9399999999999999E-2</v>
      </c>
    </row>
    <row r="63" spans="1:11" x14ac:dyDescent="0.35">
      <c r="A63" s="2" t="s">
        <v>11</v>
      </c>
      <c r="B63" s="4" t="s">
        <v>57</v>
      </c>
      <c r="C63" s="10" t="s">
        <v>196</v>
      </c>
      <c r="D63" s="2"/>
      <c r="E63" s="2"/>
      <c r="F63" s="2" t="s">
        <v>290</v>
      </c>
      <c r="G63" s="2" t="s">
        <v>290</v>
      </c>
      <c r="H63" s="13">
        <v>1800</v>
      </c>
      <c r="I63" s="2" t="s">
        <v>291</v>
      </c>
      <c r="J63" s="18">
        <v>20200710</v>
      </c>
      <c r="K63" s="15">
        <v>0.33479999999999999</v>
      </c>
    </row>
    <row r="64" spans="1:11" x14ac:dyDescent="0.35">
      <c r="A64" s="2" t="s">
        <v>11</v>
      </c>
      <c r="B64" s="3" t="s">
        <v>58</v>
      </c>
      <c r="C64" s="10" t="s">
        <v>197</v>
      </c>
      <c r="D64" s="2"/>
      <c r="E64" s="2"/>
      <c r="F64" s="2" t="s">
        <v>290</v>
      </c>
      <c r="G64" s="2" t="s">
        <v>290</v>
      </c>
      <c r="H64" s="13">
        <v>26000</v>
      </c>
      <c r="I64" s="2" t="s">
        <v>291</v>
      </c>
      <c r="J64" s="18">
        <v>20171212</v>
      </c>
      <c r="K64" s="14">
        <v>0.15210000000000001</v>
      </c>
    </row>
    <row r="65" spans="1:11" x14ac:dyDescent="0.35">
      <c r="A65" s="2" t="s">
        <v>11</v>
      </c>
      <c r="B65" s="3" t="s">
        <v>59</v>
      </c>
      <c r="C65" s="5" t="s">
        <v>198</v>
      </c>
      <c r="D65" s="2"/>
      <c r="E65" s="2"/>
      <c r="F65" s="2" t="s">
        <v>290</v>
      </c>
      <c r="G65" s="2" t="s">
        <v>290</v>
      </c>
      <c r="H65" s="13">
        <v>24000</v>
      </c>
      <c r="I65" s="2" t="s">
        <v>291</v>
      </c>
      <c r="J65" s="18">
        <v>20240531</v>
      </c>
      <c r="K65" s="14">
        <f>0.0595*1.1</f>
        <v>6.5450000000000008E-2</v>
      </c>
    </row>
    <row r="66" spans="1:11" x14ac:dyDescent="0.35">
      <c r="A66" s="2" t="s">
        <v>11</v>
      </c>
      <c r="B66" s="3" t="s">
        <v>60</v>
      </c>
      <c r="C66" s="10" t="s">
        <v>199</v>
      </c>
      <c r="D66" s="2"/>
      <c r="E66" s="2"/>
      <c r="F66" s="2" t="s">
        <v>290</v>
      </c>
      <c r="G66" s="2" t="s">
        <v>290</v>
      </c>
      <c r="H66" s="13">
        <v>20</v>
      </c>
      <c r="I66" s="2" t="s">
        <v>291</v>
      </c>
      <c r="J66" s="18">
        <v>20190610</v>
      </c>
      <c r="K66" s="14">
        <v>2.2999999999999998</v>
      </c>
    </row>
    <row r="67" spans="1:11" x14ac:dyDescent="0.35">
      <c r="A67" s="2" t="s">
        <v>11</v>
      </c>
      <c r="B67" s="4" t="s">
        <v>61</v>
      </c>
      <c r="C67" s="10" t="s">
        <v>200</v>
      </c>
      <c r="D67" s="2"/>
      <c r="E67" s="2"/>
      <c r="F67" s="2" t="s">
        <v>290</v>
      </c>
      <c r="G67" s="2" t="s">
        <v>290</v>
      </c>
      <c r="H67" s="13">
        <v>20000</v>
      </c>
      <c r="I67" s="2" t="s">
        <v>291</v>
      </c>
      <c r="J67" s="18">
        <v>20250523</v>
      </c>
      <c r="K67" s="15">
        <v>0.14000000000000001</v>
      </c>
    </row>
    <row r="68" spans="1:11" x14ac:dyDescent="0.35">
      <c r="A68" s="2" t="s">
        <v>11</v>
      </c>
      <c r="B68" s="5" t="s">
        <v>62</v>
      </c>
      <c r="C68" s="5" t="s">
        <v>201</v>
      </c>
      <c r="D68" s="2"/>
      <c r="E68" s="2"/>
      <c r="F68" s="2" t="s">
        <v>290</v>
      </c>
      <c r="G68" s="2" t="s">
        <v>290</v>
      </c>
      <c r="H68" s="13">
        <v>56000</v>
      </c>
      <c r="I68" s="2" t="s">
        <v>291</v>
      </c>
      <c r="J68" s="18">
        <v>20250616</v>
      </c>
      <c r="K68" s="14">
        <v>0.2</v>
      </c>
    </row>
    <row r="69" spans="1:11" x14ac:dyDescent="0.35">
      <c r="A69" s="2" t="s">
        <v>11</v>
      </c>
      <c r="B69" s="4" t="s">
        <v>63</v>
      </c>
      <c r="C69" s="10" t="s">
        <v>202</v>
      </c>
      <c r="D69" s="2"/>
      <c r="E69" s="2"/>
      <c r="F69" s="2" t="s">
        <v>290</v>
      </c>
      <c r="G69" s="2" t="s">
        <v>290</v>
      </c>
      <c r="H69" s="13">
        <v>10500</v>
      </c>
      <c r="I69" s="2" t="s">
        <v>291</v>
      </c>
      <c r="J69" s="18">
        <v>20171219</v>
      </c>
      <c r="K69" s="14">
        <v>0.16300000000000001</v>
      </c>
    </row>
    <row r="70" spans="1:11" x14ac:dyDescent="0.35">
      <c r="A70" s="2" t="s">
        <v>11</v>
      </c>
      <c r="B70" s="3" t="s">
        <v>64</v>
      </c>
      <c r="C70" s="5" t="s">
        <v>203</v>
      </c>
      <c r="D70" s="2"/>
      <c r="E70" s="2"/>
      <c r="F70" s="2" t="s">
        <v>290</v>
      </c>
      <c r="G70" s="2" t="s">
        <v>290</v>
      </c>
      <c r="H70" s="13">
        <v>12000</v>
      </c>
      <c r="I70" s="2" t="s">
        <v>291</v>
      </c>
      <c r="J70" s="18">
        <v>20250610</v>
      </c>
      <c r="K70" s="14">
        <f>0.0621*1.1</f>
        <v>6.831000000000001E-2</v>
      </c>
    </row>
    <row r="71" spans="1:11" x14ac:dyDescent="0.35">
      <c r="A71" s="2" t="s">
        <v>11</v>
      </c>
      <c r="B71" s="4" t="s">
        <v>65</v>
      </c>
      <c r="C71" s="10" t="s">
        <v>204</v>
      </c>
      <c r="D71" s="2"/>
      <c r="E71" s="2"/>
      <c r="F71" s="2" t="s">
        <v>290</v>
      </c>
      <c r="G71" s="2" t="s">
        <v>290</v>
      </c>
      <c r="H71" s="13">
        <v>8000</v>
      </c>
      <c r="I71" s="2" t="s">
        <v>291</v>
      </c>
      <c r="J71" s="18">
        <v>20211012</v>
      </c>
      <c r="K71" s="15">
        <f>0.0495*1.2</f>
        <v>5.9400000000000001E-2</v>
      </c>
    </row>
    <row r="72" spans="1:11" x14ac:dyDescent="0.35">
      <c r="A72" s="2" t="s">
        <v>11</v>
      </c>
      <c r="B72" s="3" t="s">
        <v>66</v>
      </c>
      <c r="C72" s="5" t="s">
        <v>205</v>
      </c>
      <c r="D72" s="2"/>
      <c r="E72" s="2"/>
      <c r="F72" s="2" t="s">
        <v>290</v>
      </c>
      <c r="G72" s="2" t="s">
        <v>290</v>
      </c>
      <c r="H72" s="13">
        <v>9000</v>
      </c>
      <c r="I72" s="2" t="s">
        <v>291</v>
      </c>
      <c r="J72" s="18">
        <v>20240809</v>
      </c>
      <c r="K72" s="14">
        <v>0.33</v>
      </c>
    </row>
    <row r="73" spans="1:11" x14ac:dyDescent="0.35">
      <c r="A73" s="2" t="s">
        <v>11</v>
      </c>
      <c r="B73" s="3" t="s">
        <v>67</v>
      </c>
      <c r="C73" s="10" t="s">
        <v>206</v>
      </c>
      <c r="D73" s="2"/>
      <c r="E73" s="2"/>
      <c r="F73" s="2" t="s">
        <v>290</v>
      </c>
      <c r="G73" s="2" t="s">
        <v>290</v>
      </c>
      <c r="H73" s="13">
        <v>24000</v>
      </c>
      <c r="I73" s="2" t="s">
        <v>291</v>
      </c>
      <c r="J73" s="18">
        <v>20210510</v>
      </c>
      <c r="K73" s="14">
        <f>0.0639*1.2</f>
        <v>7.6679999999999998E-2</v>
      </c>
    </row>
    <row r="74" spans="1:11" x14ac:dyDescent="0.35">
      <c r="A74" s="2" t="s">
        <v>11</v>
      </c>
      <c r="B74" s="4" t="s">
        <v>68</v>
      </c>
      <c r="C74" s="10" t="s">
        <v>207</v>
      </c>
      <c r="D74" s="2"/>
      <c r="E74" s="2"/>
      <c r="F74" s="2" t="s">
        <v>290</v>
      </c>
      <c r="G74" s="2" t="s">
        <v>290</v>
      </c>
      <c r="H74" s="13">
        <v>18950</v>
      </c>
      <c r="I74" s="2" t="s">
        <v>291</v>
      </c>
      <c r="J74" s="18">
        <v>20200305</v>
      </c>
      <c r="K74" s="16">
        <v>5.8900000000000003E-3</v>
      </c>
    </row>
    <row r="75" spans="1:11" x14ac:dyDescent="0.35">
      <c r="A75" s="2" t="s">
        <v>11</v>
      </c>
      <c r="B75" s="3" t="s">
        <v>301</v>
      </c>
      <c r="C75" s="5" t="s">
        <v>319</v>
      </c>
      <c r="D75" s="2"/>
      <c r="E75" s="2"/>
      <c r="F75" s="2" t="s">
        <v>290</v>
      </c>
      <c r="G75" s="2" t="s">
        <v>290</v>
      </c>
      <c r="H75" s="13">
        <v>20000</v>
      </c>
      <c r="I75" s="2" t="s">
        <v>291</v>
      </c>
      <c r="J75" s="18">
        <v>20250616</v>
      </c>
      <c r="K75" s="14">
        <v>8.5300000000000001E-2</v>
      </c>
    </row>
    <row r="76" spans="1:11" x14ac:dyDescent="0.35">
      <c r="A76" s="2" t="s">
        <v>11</v>
      </c>
      <c r="B76" s="3" t="s">
        <v>69</v>
      </c>
      <c r="C76" s="5" t="s">
        <v>208</v>
      </c>
      <c r="D76" s="2"/>
      <c r="E76" s="2"/>
      <c r="F76" s="2" t="s">
        <v>290</v>
      </c>
      <c r="G76" s="2" t="s">
        <v>290</v>
      </c>
      <c r="H76" s="13">
        <v>50000</v>
      </c>
      <c r="I76" s="2" t="s">
        <v>291</v>
      </c>
      <c r="J76" s="18">
        <v>20250318</v>
      </c>
      <c r="K76" s="14">
        <v>2.9100000000000001E-2</v>
      </c>
    </row>
    <row r="77" spans="1:11" x14ac:dyDescent="0.35">
      <c r="A77" s="2" t="s">
        <v>11</v>
      </c>
      <c r="B77" s="3" t="s">
        <v>70</v>
      </c>
      <c r="C77" s="5" t="s">
        <v>209</v>
      </c>
      <c r="D77" s="2"/>
      <c r="E77" s="2"/>
      <c r="F77" s="2" t="s">
        <v>290</v>
      </c>
      <c r="G77" s="2" t="s">
        <v>290</v>
      </c>
      <c r="H77" s="13">
        <v>24000</v>
      </c>
      <c r="I77" s="2" t="s">
        <v>291</v>
      </c>
      <c r="J77" s="18">
        <v>20250103</v>
      </c>
      <c r="K77" s="14">
        <v>9.4799999999999995E-2</v>
      </c>
    </row>
    <row r="78" spans="1:11" x14ac:dyDescent="0.35">
      <c r="A78" s="2" t="s">
        <v>11</v>
      </c>
      <c r="B78" s="4" t="s">
        <v>71</v>
      </c>
      <c r="C78" s="10" t="s">
        <v>210</v>
      </c>
      <c r="D78" s="2"/>
      <c r="E78" s="2"/>
      <c r="F78" s="2" t="s">
        <v>290</v>
      </c>
      <c r="G78" s="2" t="s">
        <v>290</v>
      </c>
      <c r="H78" s="13">
        <v>750</v>
      </c>
      <c r="I78" s="2" t="s">
        <v>291</v>
      </c>
      <c r="J78" s="18">
        <v>20180613</v>
      </c>
      <c r="K78" s="14">
        <v>0.26250000000000001</v>
      </c>
    </row>
    <row r="79" spans="1:11" x14ac:dyDescent="0.35">
      <c r="A79" s="2" t="s">
        <v>11</v>
      </c>
      <c r="B79" s="4" t="s">
        <v>72</v>
      </c>
      <c r="C79" s="10" t="s">
        <v>211</v>
      </c>
      <c r="D79" s="2"/>
      <c r="E79" s="2"/>
      <c r="F79" s="2" t="s">
        <v>290</v>
      </c>
      <c r="G79" s="2" t="s">
        <v>290</v>
      </c>
      <c r="H79" s="13">
        <v>24000</v>
      </c>
      <c r="I79" s="2" t="s">
        <v>291</v>
      </c>
      <c r="J79" s="18">
        <v>20240507</v>
      </c>
      <c r="K79" s="15">
        <v>0.2646</v>
      </c>
    </row>
    <row r="80" spans="1:11" x14ac:dyDescent="0.35">
      <c r="A80" s="2" t="s">
        <v>11</v>
      </c>
      <c r="B80" s="4" t="s">
        <v>73</v>
      </c>
      <c r="C80" s="10" t="s">
        <v>212</v>
      </c>
      <c r="D80" s="2"/>
      <c r="E80" s="2"/>
      <c r="F80" s="2" t="s">
        <v>290</v>
      </c>
      <c r="G80" s="2" t="s">
        <v>290</v>
      </c>
      <c r="H80" s="13">
        <v>15000</v>
      </c>
      <c r="I80" s="2" t="s">
        <v>291</v>
      </c>
      <c r="J80" s="18">
        <v>20240806</v>
      </c>
      <c r="K80" s="15">
        <f>0.055*1.1</f>
        <v>6.0500000000000005E-2</v>
      </c>
    </row>
    <row r="81" spans="1:11" x14ac:dyDescent="0.35">
      <c r="A81" s="2" t="s">
        <v>11</v>
      </c>
      <c r="B81" s="3" t="s">
        <v>74</v>
      </c>
      <c r="C81" s="5" t="s">
        <v>213</v>
      </c>
      <c r="D81" s="2"/>
      <c r="E81" s="2"/>
      <c r="F81" s="2" t="s">
        <v>290</v>
      </c>
      <c r="G81" s="2" t="s">
        <v>290</v>
      </c>
      <c r="H81" s="13">
        <v>14000</v>
      </c>
      <c r="I81" s="2" t="s">
        <v>291</v>
      </c>
      <c r="J81" s="18">
        <v>20250509</v>
      </c>
      <c r="K81" s="14">
        <v>7.5800000000000006E-2</v>
      </c>
    </row>
    <row r="82" spans="1:11" x14ac:dyDescent="0.35">
      <c r="A82" s="2" t="s">
        <v>11</v>
      </c>
      <c r="B82" s="3" t="s">
        <v>75</v>
      </c>
      <c r="C82" s="10" t="s">
        <v>214</v>
      </c>
      <c r="D82" s="2"/>
      <c r="E82" s="2"/>
      <c r="F82" s="2" t="s">
        <v>290</v>
      </c>
      <c r="G82" s="2" t="s">
        <v>290</v>
      </c>
      <c r="H82" s="13">
        <v>3000</v>
      </c>
      <c r="I82" s="2" t="s">
        <v>291</v>
      </c>
      <c r="J82" s="18">
        <v>20210331</v>
      </c>
      <c r="K82" s="14">
        <v>0.13600000000000001</v>
      </c>
    </row>
    <row r="83" spans="1:11" x14ac:dyDescent="0.35">
      <c r="A83" s="2" t="s">
        <v>11</v>
      </c>
      <c r="B83" s="3" t="s">
        <v>76</v>
      </c>
      <c r="C83" s="10" t="s">
        <v>215</v>
      </c>
      <c r="D83" s="2"/>
      <c r="E83" s="2"/>
      <c r="F83" s="2" t="s">
        <v>290</v>
      </c>
      <c r="G83" s="2" t="s">
        <v>290</v>
      </c>
      <c r="H83" s="13">
        <v>3000</v>
      </c>
      <c r="I83" s="2" t="s">
        <v>291</v>
      </c>
      <c r="J83" s="18">
        <v>20191219</v>
      </c>
      <c r="K83" s="14">
        <v>0.13600000000000001</v>
      </c>
    </row>
    <row r="84" spans="1:11" x14ac:dyDescent="0.35">
      <c r="A84" s="2" t="s">
        <v>11</v>
      </c>
      <c r="B84" s="4" t="s">
        <v>77</v>
      </c>
      <c r="C84" s="10" t="s">
        <v>216</v>
      </c>
      <c r="D84" s="2"/>
      <c r="E84" s="2"/>
      <c r="F84" s="2" t="s">
        <v>290</v>
      </c>
      <c r="G84" s="2" t="s">
        <v>290</v>
      </c>
      <c r="H84" s="13">
        <v>4000</v>
      </c>
      <c r="I84" s="2" t="s">
        <v>291</v>
      </c>
      <c r="J84" s="18">
        <v>20250221</v>
      </c>
      <c r="K84" s="15">
        <v>0.28999999999999998</v>
      </c>
    </row>
    <row r="85" spans="1:11" x14ac:dyDescent="0.35">
      <c r="A85" s="2" t="s">
        <v>11</v>
      </c>
      <c r="B85" s="3" t="s">
        <v>78</v>
      </c>
      <c r="C85" s="10" t="s">
        <v>217</v>
      </c>
      <c r="D85" s="2"/>
      <c r="E85" s="2"/>
      <c r="F85" s="2" t="s">
        <v>290</v>
      </c>
      <c r="G85" s="2" t="s">
        <v>290</v>
      </c>
      <c r="H85" s="13">
        <v>11301000</v>
      </c>
      <c r="I85" s="2" t="s">
        <v>291</v>
      </c>
      <c r="J85" s="18">
        <v>20250616</v>
      </c>
      <c r="K85" s="16">
        <v>8.2000000000000003E-2</v>
      </c>
    </row>
    <row r="86" spans="1:11" x14ac:dyDescent="0.35">
      <c r="A86" s="2" t="s">
        <v>11</v>
      </c>
      <c r="B86" s="3" t="s">
        <v>79</v>
      </c>
      <c r="C86" s="10" t="s">
        <v>218</v>
      </c>
      <c r="D86" s="2"/>
      <c r="E86" s="2"/>
      <c r="F86" s="2" t="s">
        <v>290</v>
      </c>
      <c r="G86" s="2" t="s">
        <v>290</v>
      </c>
      <c r="H86" s="13">
        <v>30000</v>
      </c>
      <c r="I86" s="2" t="s">
        <v>291</v>
      </c>
      <c r="J86" s="18">
        <v>20250603</v>
      </c>
      <c r="K86" s="16">
        <v>0.49</v>
      </c>
    </row>
    <row r="87" spans="1:11" x14ac:dyDescent="0.35">
      <c r="A87" s="2" t="s">
        <v>11</v>
      </c>
      <c r="B87" s="4" t="s">
        <v>80</v>
      </c>
      <c r="C87" s="10" t="s">
        <v>219</v>
      </c>
      <c r="D87" s="2"/>
      <c r="E87" s="2"/>
      <c r="F87" s="2" t="s">
        <v>290</v>
      </c>
      <c r="G87" s="2" t="s">
        <v>290</v>
      </c>
      <c r="H87" s="13">
        <v>18000</v>
      </c>
      <c r="I87" s="2" t="s">
        <v>291</v>
      </c>
      <c r="J87" s="18">
        <v>20240708</v>
      </c>
      <c r="K87" s="15">
        <f>0.0432*1.1</f>
        <v>4.7520000000000007E-2</v>
      </c>
    </row>
    <row r="88" spans="1:11" x14ac:dyDescent="0.35">
      <c r="A88" s="2" t="s">
        <v>11</v>
      </c>
      <c r="B88" s="4" t="s">
        <v>80</v>
      </c>
      <c r="C88" s="10" t="s">
        <v>219</v>
      </c>
      <c r="D88" s="2"/>
      <c r="E88" s="2"/>
      <c r="F88" s="2" t="s">
        <v>290</v>
      </c>
      <c r="G88" s="2" t="s">
        <v>290</v>
      </c>
      <c r="H88" s="13">
        <v>18000</v>
      </c>
      <c r="I88" s="2" t="s">
        <v>291</v>
      </c>
      <c r="J88" s="18">
        <v>20250526</v>
      </c>
      <c r="K88" s="15">
        <f>0.039*1.1</f>
        <v>4.2900000000000001E-2</v>
      </c>
    </row>
    <row r="89" spans="1:11" x14ac:dyDescent="0.35">
      <c r="A89" s="2" t="s">
        <v>11</v>
      </c>
      <c r="B89" s="3" t="s">
        <v>81</v>
      </c>
      <c r="C89" s="10" t="s">
        <v>220</v>
      </c>
      <c r="D89" s="2"/>
      <c r="E89" s="2"/>
      <c r="F89" s="2" t="s">
        <v>290</v>
      </c>
      <c r="G89" s="2" t="s">
        <v>290</v>
      </c>
      <c r="H89" s="13">
        <v>100000</v>
      </c>
      <c r="I89" s="2" t="s">
        <v>291</v>
      </c>
      <c r="J89" s="18">
        <v>20230124</v>
      </c>
      <c r="K89" s="16">
        <f>0.0391*1.1</f>
        <v>4.3010000000000007E-2</v>
      </c>
    </row>
    <row r="90" spans="1:11" x14ac:dyDescent="0.35">
      <c r="A90" s="2" t="s">
        <v>11</v>
      </c>
      <c r="B90" s="3" t="s">
        <v>82</v>
      </c>
      <c r="C90" s="10" t="s">
        <v>221</v>
      </c>
      <c r="D90" s="2"/>
      <c r="E90" s="2"/>
      <c r="F90" s="2" t="s">
        <v>290</v>
      </c>
      <c r="G90" s="2" t="s">
        <v>290</v>
      </c>
      <c r="H90" s="13">
        <v>90000</v>
      </c>
      <c r="I90" s="2" t="s">
        <v>291</v>
      </c>
      <c r="J90" s="18">
        <v>20210412</v>
      </c>
      <c r="K90" s="14">
        <v>1.95E-2</v>
      </c>
    </row>
    <row r="91" spans="1:11" x14ac:dyDescent="0.35">
      <c r="A91" s="2" t="s">
        <v>11</v>
      </c>
      <c r="B91" s="5" t="s">
        <v>83</v>
      </c>
      <c r="C91" s="5" t="s">
        <v>222</v>
      </c>
      <c r="D91" s="2"/>
      <c r="E91" s="2"/>
      <c r="F91" s="2" t="s">
        <v>290</v>
      </c>
      <c r="G91" s="2" t="s">
        <v>290</v>
      </c>
      <c r="H91" s="13">
        <v>142000</v>
      </c>
      <c r="I91" s="2" t="s">
        <v>291</v>
      </c>
      <c r="J91" s="18">
        <v>20250527</v>
      </c>
      <c r="K91" s="17">
        <v>3.7499999999999999E-2</v>
      </c>
    </row>
    <row r="92" spans="1:11" x14ac:dyDescent="0.35">
      <c r="A92" s="2" t="s">
        <v>11</v>
      </c>
      <c r="B92" s="4" t="s">
        <v>84</v>
      </c>
      <c r="C92" s="10" t="s">
        <v>223</v>
      </c>
      <c r="D92" s="2"/>
      <c r="E92" s="2"/>
      <c r="F92" s="2" t="s">
        <v>290</v>
      </c>
      <c r="G92" s="2" t="s">
        <v>290</v>
      </c>
      <c r="H92" s="13">
        <v>60000</v>
      </c>
      <c r="I92" s="2" t="s">
        <v>291</v>
      </c>
      <c r="J92" s="18">
        <v>20231106</v>
      </c>
      <c r="K92" s="15">
        <v>0.1268</v>
      </c>
    </row>
    <row r="93" spans="1:11" x14ac:dyDescent="0.35">
      <c r="A93" s="2" t="s">
        <v>11</v>
      </c>
      <c r="B93" s="7" t="s">
        <v>85</v>
      </c>
      <c r="C93" s="10" t="s">
        <v>224</v>
      </c>
      <c r="D93" s="2"/>
      <c r="E93" s="2"/>
      <c r="F93" s="2" t="s">
        <v>290</v>
      </c>
      <c r="G93" s="2" t="s">
        <v>290</v>
      </c>
      <c r="H93" s="13">
        <v>1200</v>
      </c>
      <c r="I93" s="2" t="s">
        <v>291</v>
      </c>
      <c r="J93" s="18">
        <v>20240206</v>
      </c>
      <c r="K93" s="14">
        <v>0.30499999999999999</v>
      </c>
    </row>
    <row r="94" spans="1:11" x14ac:dyDescent="0.35">
      <c r="A94" s="2" t="s">
        <v>11</v>
      </c>
      <c r="B94" s="4" t="s">
        <v>86</v>
      </c>
      <c r="C94" s="10" t="s">
        <v>225</v>
      </c>
      <c r="D94" s="2"/>
      <c r="E94" s="2"/>
      <c r="F94" s="2" t="s">
        <v>290</v>
      </c>
      <c r="G94" s="2" t="s">
        <v>290</v>
      </c>
      <c r="H94" s="13">
        <v>9000</v>
      </c>
      <c r="I94" s="2" t="s">
        <v>291</v>
      </c>
      <c r="J94" s="18">
        <v>20240904</v>
      </c>
      <c r="K94" s="15">
        <f>0.0283*1.1</f>
        <v>3.1130000000000001E-2</v>
      </c>
    </row>
    <row r="95" spans="1:11" x14ac:dyDescent="0.35">
      <c r="A95" s="2" t="s">
        <v>11</v>
      </c>
      <c r="B95" s="3" t="s">
        <v>87</v>
      </c>
      <c r="C95" s="10" t="s">
        <v>226</v>
      </c>
      <c r="D95" s="2"/>
      <c r="E95" s="2"/>
      <c r="F95" s="2" t="s">
        <v>290</v>
      </c>
      <c r="G95" s="2" t="s">
        <v>290</v>
      </c>
      <c r="H95" s="13">
        <v>22500</v>
      </c>
      <c r="I95" s="2" t="s">
        <v>291</v>
      </c>
      <c r="J95" s="18">
        <v>20191226</v>
      </c>
      <c r="K95" s="14">
        <v>2.9499999999999998E-2</v>
      </c>
    </row>
    <row r="96" spans="1:11" x14ac:dyDescent="0.35">
      <c r="A96" s="2" t="s">
        <v>11</v>
      </c>
      <c r="B96" s="3" t="s">
        <v>88</v>
      </c>
      <c r="C96" s="12" t="s">
        <v>227</v>
      </c>
      <c r="D96" s="2"/>
      <c r="E96" s="2"/>
      <c r="F96" s="2" t="s">
        <v>290</v>
      </c>
      <c r="G96" s="2" t="s">
        <v>290</v>
      </c>
      <c r="H96" s="13">
        <v>50000</v>
      </c>
      <c r="I96" s="2" t="s">
        <v>291</v>
      </c>
      <c r="J96" s="18">
        <v>20250321</v>
      </c>
      <c r="K96" s="14">
        <v>1.221E-2</v>
      </c>
    </row>
    <row r="97" spans="1:11" x14ac:dyDescent="0.35">
      <c r="A97" s="2" t="s">
        <v>11</v>
      </c>
      <c r="B97" s="3" t="s">
        <v>89</v>
      </c>
      <c r="C97" s="10" t="s">
        <v>228</v>
      </c>
      <c r="D97" s="2"/>
      <c r="E97" s="2"/>
      <c r="F97" s="2" t="s">
        <v>290</v>
      </c>
      <c r="G97" s="2" t="s">
        <v>290</v>
      </c>
      <c r="H97" s="13">
        <v>130800</v>
      </c>
      <c r="I97" s="2" t="s">
        <v>291</v>
      </c>
      <c r="J97" s="18">
        <v>20220520</v>
      </c>
      <c r="K97" s="16">
        <v>0.223</v>
      </c>
    </row>
    <row r="98" spans="1:11" x14ac:dyDescent="0.35">
      <c r="A98" s="2" t="s">
        <v>11</v>
      </c>
      <c r="B98" s="3" t="s">
        <v>90</v>
      </c>
      <c r="C98" s="5" t="s">
        <v>229</v>
      </c>
      <c r="D98" s="2"/>
      <c r="E98" s="2"/>
      <c r="F98" s="2" t="s">
        <v>290</v>
      </c>
      <c r="G98" s="2" t="s">
        <v>290</v>
      </c>
      <c r="H98" s="13">
        <v>2400</v>
      </c>
      <c r="I98" s="2" t="s">
        <v>291</v>
      </c>
      <c r="J98" s="18">
        <v>20250610</v>
      </c>
      <c r="K98" s="14">
        <v>0.38745000000000002</v>
      </c>
    </row>
    <row r="99" spans="1:11" x14ac:dyDescent="0.35">
      <c r="A99" s="2" t="s">
        <v>11</v>
      </c>
      <c r="B99" s="3" t="s">
        <v>91</v>
      </c>
      <c r="C99" s="10" t="s">
        <v>230</v>
      </c>
      <c r="D99" s="2"/>
      <c r="E99" s="2"/>
      <c r="F99" s="2" t="s">
        <v>290</v>
      </c>
      <c r="G99" s="2" t="s">
        <v>290</v>
      </c>
      <c r="H99" s="13">
        <v>561000</v>
      </c>
      <c r="I99" s="2" t="s">
        <v>291</v>
      </c>
      <c r="J99" s="18">
        <v>20250603</v>
      </c>
      <c r="K99" s="16">
        <v>8.8999999999999996E-2</v>
      </c>
    </row>
    <row r="100" spans="1:11" x14ac:dyDescent="0.35">
      <c r="A100" s="2" t="s">
        <v>11</v>
      </c>
      <c r="B100" s="3" t="s">
        <v>92</v>
      </c>
      <c r="C100" s="10" t="s">
        <v>231</v>
      </c>
      <c r="D100" s="2"/>
      <c r="E100" s="2"/>
      <c r="F100" s="2" t="s">
        <v>290</v>
      </c>
      <c r="G100" s="2" t="s">
        <v>290</v>
      </c>
      <c r="H100" s="13">
        <v>1134000</v>
      </c>
      <c r="I100" s="2" t="s">
        <v>291</v>
      </c>
      <c r="J100" s="18">
        <v>20250613</v>
      </c>
      <c r="K100" s="16">
        <v>0.108</v>
      </c>
    </row>
    <row r="101" spans="1:11" x14ac:dyDescent="0.35">
      <c r="A101" s="2" t="s">
        <v>11</v>
      </c>
      <c r="B101" s="3" t="s">
        <v>93</v>
      </c>
      <c r="C101" s="5" t="s">
        <v>232</v>
      </c>
      <c r="D101" s="2"/>
      <c r="E101" s="2"/>
      <c r="F101" s="2" t="s">
        <v>290</v>
      </c>
      <c r="G101" s="2" t="s">
        <v>290</v>
      </c>
      <c r="H101" s="13">
        <v>532000</v>
      </c>
      <c r="I101" s="2" t="s">
        <v>291</v>
      </c>
      <c r="J101" s="18">
        <v>20250603</v>
      </c>
      <c r="K101" s="14">
        <v>8.1000000000000003E-2</v>
      </c>
    </row>
    <row r="102" spans="1:11" x14ac:dyDescent="0.35">
      <c r="A102" s="2" t="s">
        <v>11</v>
      </c>
      <c r="B102" s="4" t="s">
        <v>302</v>
      </c>
      <c r="C102" s="10" t="s">
        <v>320</v>
      </c>
      <c r="D102" s="2"/>
      <c r="E102" s="2"/>
      <c r="F102" s="2" t="s">
        <v>290</v>
      </c>
      <c r="G102" s="2" t="s">
        <v>290</v>
      </c>
      <c r="H102" s="13">
        <v>124000</v>
      </c>
      <c r="I102" s="2" t="s">
        <v>291</v>
      </c>
      <c r="J102" s="18">
        <v>20250610</v>
      </c>
      <c r="K102" s="15">
        <v>0.1227</v>
      </c>
    </row>
    <row r="103" spans="1:11" x14ac:dyDescent="0.35">
      <c r="A103" s="2" t="s">
        <v>11</v>
      </c>
      <c r="B103" s="3" t="s">
        <v>94</v>
      </c>
      <c r="C103" s="5" t="s">
        <v>233</v>
      </c>
      <c r="D103" s="2"/>
      <c r="E103" s="2"/>
      <c r="F103" s="2" t="s">
        <v>290</v>
      </c>
      <c r="G103" s="2" t="s">
        <v>290</v>
      </c>
      <c r="H103" s="13">
        <v>414000</v>
      </c>
      <c r="I103" s="2" t="s">
        <v>291</v>
      </c>
      <c r="J103" s="18">
        <v>20250616</v>
      </c>
      <c r="K103" s="14">
        <v>8.2000000000000003E-2</v>
      </c>
    </row>
    <row r="104" spans="1:11" x14ac:dyDescent="0.35">
      <c r="A104" s="2" t="s">
        <v>11</v>
      </c>
      <c r="B104" s="8" t="s">
        <v>95</v>
      </c>
      <c r="C104" s="12" t="s">
        <v>234</v>
      </c>
      <c r="D104" s="2"/>
      <c r="E104" s="2"/>
      <c r="F104" s="2" t="s">
        <v>290</v>
      </c>
      <c r="G104" s="2" t="s">
        <v>290</v>
      </c>
      <c r="H104" s="13">
        <v>1608000</v>
      </c>
      <c r="I104" s="2" t="s">
        <v>291</v>
      </c>
      <c r="J104" s="18">
        <v>20250523</v>
      </c>
      <c r="K104" s="14">
        <v>8.2000000000000003E-2</v>
      </c>
    </row>
    <row r="105" spans="1:11" x14ac:dyDescent="0.35">
      <c r="A105" s="2" t="s">
        <v>11</v>
      </c>
      <c r="B105" s="3" t="s">
        <v>96</v>
      </c>
      <c r="C105" s="5" t="s">
        <v>235</v>
      </c>
      <c r="D105" s="2"/>
      <c r="E105" s="2"/>
      <c r="F105" s="2" t="s">
        <v>290</v>
      </c>
      <c r="G105" s="2" t="s">
        <v>290</v>
      </c>
      <c r="H105" s="13">
        <v>9000</v>
      </c>
      <c r="I105" s="2" t="s">
        <v>291</v>
      </c>
      <c r="J105" s="18">
        <v>20250523</v>
      </c>
      <c r="K105" s="14">
        <v>6.0389999999999999E-2</v>
      </c>
    </row>
    <row r="106" spans="1:11" x14ac:dyDescent="0.35">
      <c r="A106" s="2" t="s">
        <v>11</v>
      </c>
      <c r="B106" s="3" t="s">
        <v>97</v>
      </c>
      <c r="C106" s="5" t="s">
        <v>236</v>
      </c>
      <c r="D106" s="2"/>
      <c r="E106" s="2"/>
      <c r="F106" s="2" t="s">
        <v>290</v>
      </c>
      <c r="G106" s="2" t="s">
        <v>290</v>
      </c>
      <c r="H106" s="13">
        <v>12000</v>
      </c>
      <c r="I106" s="2" t="s">
        <v>291</v>
      </c>
      <c r="J106" s="18">
        <v>20250616</v>
      </c>
      <c r="K106" s="14">
        <v>0.2</v>
      </c>
    </row>
    <row r="107" spans="1:11" x14ac:dyDescent="0.35">
      <c r="A107" s="2" t="s">
        <v>11</v>
      </c>
      <c r="B107" s="4" t="s">
        <v>98</v>
      </c>
      <c r="C107" s="12" t="s">
        <v>237</v>
      </c>
      <c r="D107" s="2"/>
      <c r="E107" s="2"/>
      <c r="F107" s="2" t="s">
        <v>290</v>
      </c>
      <c r="G107" s="2" t="s">
        <v>290</v>
      </c>
      <c r="H107" s="13">
        <v>278000</v>
      </c>
      <c r="I107" s="2" t="s">
        <v>291</v>
      </c>
      <c r="J107" s="18">
        <v>20250527</v>
      </c>
      <c r="K107" s="15">
        <v>4.3200000000000002E-2</v>
      </c>
    </row>
    <row r="108" spans="1:11" x14ac:dyDescent="0.35">
      <c r="A108" s="2" t="s">
        <v>11</v>
      </c>
      <c r="B108" s="4" t="s">
        <v>99</v>
      </c>
      <c r="C108" s="12" t="s">
        <v>238</v>
      </c>
      <c r="D108" s="2"/>
      <c r="E108" s="2"/>
      <c r="F108" s="2" t="s">
        <v>290</v>
      </c>
      <c r="G108" s="2" t="s">
        <v>290</v>
      </c>
      <c r="H108" s="13">
        <v>50000</v>
      </c>
      <c r="I108" s="2" t="s">
        <v>291</v>
      </c>
      <c r="J108" s="18">
        <v>20250616</v>
      </c>
      <c r="K108" s="15">
        <v>0.53759999999999997</v>
      </c>
    </row>
    <row r="109" spans="1:11" x14ac:dyDescent="0.35">
      <c r="A109" s="2" t="s">
        <v>11</v>
      </c>
      <c r="B109" s="5" t="s">
        <v>100</v>
      </c>
      <c r="C109" s="5" t="s">
        <v>239</v>
      </c>
      <c r="D109" s="2"/>
      <c r="E109" s="2"/>
      <c r="F109" s="2" t="s">
        <v>290</v>
      </c>
      <c r="G109" s="2" t="s">
        <v>290</v>
      </c>
      <c r="H109" s="13">
        <v>9000</v>
      </c>
      <c r="I109" s="2" t="s">
        <v>291</v>
      </c>
      <c r="J109" s="18">
        <v>20240206</v>
      </c>
      <c r="K109" s="17">
        <v>0.16</v>
      </c>
    </row>
    <row r="110" spans="1:11" x14ac:dyDescent="0.35">
      <c r="A110" s="2" t="s">
        <v>11</v>
      </c>
      <c r="B110" s="3" t="s">
        <v>101</v>
      </c>
      <c r="C110" s="10" t="s">
        <v>240</v>
      </c>
      <c r="D110" s="2"/>
      <c r="E110" s="2"/>
      <c r="F110" s="2" t="s">
        <v>290</v>
      </c>
      <c r="G110" s="2" t="s">
        <v>290</v>
      </c>
      <c r="H110" s="13">
        <v>60000</v>
      </c>
      <c r="I110" s="2" t="s">
        <v>291</v>
      </c>
      <c r="J110" s="18">
        <v>20210518</v>
      </c>
      <c r="K110" s="14">
        <v>5.1999999999999998E-2</v>
      </c>
    </row>
    <row r="111" spans="1:11" x14ac:dyDescent="0.35">
      <c r="A111" s="2" t="s">
        <v>11</v>
      </c>
      <c r="B111" s="4" t="s">
        <v>102</v>
      </c>
      <c r="C111" s="10" t="s">
        <v>241</v>
      </c>
      <c r="D111" s="2"/>
      <c r="E111" s="2"/>
      <c r="F111" s="2" t="s">
        <v>290</v>
      </c>
      <c r="G111" s="2" t="s">
        <v>290</v>
      </c>
      <c r="H111" s="13">
        <v>34000</v>
      </c>
      <c r="I111" s="2" t="s">
        <v>291</v>
      </c>
      <c r="J111" s="18">
        <v>20250610</v>
      </c>
      <c r="K111" s="15">
        <f>0.0784*1.1</f>
        <v>8.6240000000000011E-2</v>
      </c>
    </row>
    <row r="112" spans="1:11" x14ac:dyDescent="0.35">
      <c r="A112" s="2" t="s">
        <v>11</v>
      </c>
      <c r="B112" s="4" t="s">
        <v>102</v>
      </c>
      <c r="C112" s="10" t="s">
        <v>241</v>
      </c>
      <c r="D112" s="2"/>
      <c r="E112" s="2"/>
      <c r="F112" s="2" t="s">
        <v>290</v>
      </c>
      <c r="G112" s="2" t="s">
        <v>290</v>
      </c>
      <c r="H112" s="13">
        <v>22000</v>
      </c>
      <c r="I112" s="2" t="s">
        <v>291</v>
      </c>
      <c r="J112" s="18">
        <v>20250312</v>
      </c>
      <c r="K112" s="15">
        <f>0.08*1.1</f>
        <v>8.8000000000000009E-2</v>
      </c>
    </row>
    <row r="113" spans="1:11" x14ac:dyDescent="0.35">
      <c r="A113" s="2" t="s">
        <v>11</v>
      </c>
      <c r="B113" s="4" t="s">
        <v>102</v>
      </c>
      <c r="C113" s="10" t="s">
        <v>241</v>
      </c>
      <c r="D113" s="2"/>
      <c r="E113" s="2"/>
      <c r="F113" s="2" t="s">
        <v>290</v>
      </c>
      <c r="G113" s="2" t="s">
        <v>290</v>
      </c>
      <c r="H113" s="13">
        <v>10000</v>
      </c>
      <c r="I113" s="2" t="s">
        <v>291</v>
      </c>
      <c r="J113" s="18">
        <v>20250527</v>
      </c>
      <c r="K113" s="15">
        <v>9.5100000000000004E-2</v>
      </c>
    </row>
    <row r="114" spans="1:11" x14ac:dyDescent="0.35">
      <c r="A114" s="2" t="s">
        <v>11</v>
      </c>
      <c r="B114" s="3" t="s">
        <v>103</v>
      </c>
      <c r="C114" s="10" t="s">
        <v>242</v>
      </c>
      <c r="D114" s="2"/>
      <c r="E114" s="2"/>
      <c r="F114" s="2" t="s">
        <v>290</v>
      </c>
      <c r="G114" s="2" t="s">
        <v>290</v>
      </c>
      <c r="H114" s="13">
        <v>16000</v>
      </c>
      <c r="I114" s="2" t="s">
        <v>291</v>
      </c>
      <c r="J114" s="18">
        <v>20250616</v>
      </c>
      <c r="K114" s="14">
        <v>1.4352</v>
      </c>
    </row>
    <row r="115" spans="1:11" x14ac:dyDescent="0.35">
      <c r="A115" s="2" t="s">
        <v>11</v>
      </c>
      <c r="B115" s="3" t="s">
        <v>103</v>
      </c>
      <c r="C115" s="10" t="s">
        <v>242</v>
      </c>
      <c r="D115" s="2"/>
      <c r="E115" s="2"/>
      <c r="F115" s="2" t="s">
        <v>290</v>
      </c>
      <c r="G115" s="2" t="s">
        <v>290</v>
      </c>
      <c r="H115" s="13">
        <v>18000</v>
      </c>
      <c r="I115" s="2" t="s">
        <v>291</v>
      </c>
      <c r="J115" s="18">
        <v>20250603</v>
      </c>
      <c r="K115" s="14">
        <v>1.1659999999999999</v>
      </c>
    </row>
    <row r="116" spans="1:11" x14ac:dyDescent="0.35">
      <c r="A116" s="2" t="s">
        <v>11</v>
      </c>
      <c r="B116" s="5" t="s">
        <v>104</v>
      </c>
      <c r="C116" s="5" t="s">
        <v>243</v>
      </c>
      <c r="D116" s="2"/>
      <c r="E116" s="2"/>
      <c r="F116" s="2" t="s">
        <v>290</v>
      </c>
      <c r="G116" s="2" t="s">
        <v>290</v>
      </c>
      <c r="H116" s="13">
        <v>540000</v>
      </c>
      <c r="I116" s="2" t="s">
        <v>291</v>
      </c>
      <c r="J116" s="18">
        <v>20220804</v>
      </c>
      <c r="K116" s="14">
        <v>5.6499999999999996E-3</v>
      </c>
    </row>
    <row r="117" spans="1:11" x14ac:dyDescent="0.35">
      <c r="A117" s="2" t="s">
        <v>11</v>
      </c>
      <c r="B117" s="3" t="s">
        <v>105</v>
      </c>
      <c r="C117" s="5" t="s">
        <v>244</v>
      </c>
      <c r="D117" s="2"/>
      <c r="E117" s="2"/>
      <c r="F117" s="2" t="s">
        <v>290</v>
      </c>
      <c r="G117" s="2" t="s">
        <v>290</v>
      </c>
      <c r="H117" s="13">
        <v>8000</v>
      </c>
      <c r="I117" s="2" t="s">
        <v>291</v>
      </c>
      <c r="J117" s="18">
        <v>20250603</v>
      </c>
      <c r="K117" s="14">
        <v>0.2064</v>
      </c>
    </row>
    <row r="118" spans="1:11" x14ac:dyDescent="0.35">
      <c r="A118" s="2" t="s">
        <v>11</v>
      </c>
      <c r="B118" s="3" t="s">
        <v>332</v>
      </c>
      <c r="C118" s="10" t="s">
        <v>342</v>
      </c>
      <c r="D118" s="2"/>
      <c r="E118" s="2"/>
      <c r="F118" s="2" t="s">
        <v>290</v>
      </c>
      <c r="G118" s="2" t="s">
        <v>290</v>
      </c>
      <c r="H118" s="13">
        <v>80000</v>
      </c>
      <c r="I118" s="2" t="s">
        <v>291</v>
      </c>
      <c r="J118" s="18">
        <v>20250616</v>
      </c>
      <c r="K118" s="14">
        <v>0.33929999999999999</v>
      </c>
    </row>
    <row r="119" spans="1:11" x14ac:dyDescent="0.35">
      <c r="A119" s="2" t="s">
        <v>11</v>
      </c>
      <c r="B119" s="3" t="s">
        <v>106</v>
      </c>
      <c r="C119" s="10" t="s">
        <v>245</v>
      </c>
      <c r="D119" s="2"/>
      <c r="E119" s="2"/>
      <c r="F119" s="2" t="s">
        <v>290</v>
      </c>
      <c r="G119" s="2" t="s">
        <v>290</v>
      </c>
      <c r="H119" s="13">
        <v>22000</v>
      </c>
      <c r="I119" s="2" t="s">
        <v>291</v>
      </c>
      <c r="J119" s="18">
        <v>20250610</v>
      </c>
      <c r="K119" s="15">
        <v>0.14319999999999999</v>
      </c>
    </row>
    <row r="120" spans="1:11" x14ac:dyDescent="0.35">
      <c r="A120" s="2" t="s">
        <v>11</v>
      </c>
      <c r="B120" s="3" t="s">
        <v>107</v>
      </c>
      <c r="C120" s="10" t="s">
        <v>246</v>
      </c>
      <c r="D120" s="2"/>
      <c r="E120" s="2"/>
      <c r="F120" s="2" t="s">
        <v>290</v>
      </c>
      <c r="G120" s="2" t="s">
        <v>290</v>
      </c>
      <c r="H120" s="13">
        <v>244000</v>
      </c>
      <c r="I120" s="2" t="s">
        <v>291</v>
      </c>
      <c r="J120" s="18">
        <v>20250523</v>
      </c>
      <c r="K120" s="14">
        <v>0.36699999999999999</v>
      </c>
    </row>
    <row r="121" spans="1:11" x14ac:dyDescent="0.35">
      <c r="A121" s="2" t="s">
        <v>11</v>
      </c>
      <c r="B121" s="5" t="s">
        <v>108</v>
      </c>
      <c r="C121" s="5" t="s">
        <v>247</v>
      </c>
      <c r="D121" s="2"/>
      <c r="E121" s="2"/>
      <c r="F121" s="2" t="s">
        <v>290</v>
      </c>
      <c r="G121" s="2" t="s">
        <v>290</v>
      </c>
      <c r="H121" s="13">
        <v>20000</v>
      </c>
      <c r="I121" s="2" t="s">
        <v>291</v>
      </c>
      <c r="J121" s="18">
        <v>20250221</v>
      </c>
      <c r="K121" s="14">
        <v>0.35370000000000001</v>
      </c>
    </row>
    <row r="122" spans="1:11" x14ac:dyDescent="0.35">
      <c r="A122" s="2" t="s">
        <v>11</v>
      </c>
      <c r="B122" s="3" t="s">
        <v>109</v>
      </c>
      <c r="C122" s="5" t="s">
        <v>248</v>
      </c>
      <c r="D122" s="2"/>
      <c r="E122" s="2"/>
      <c r="F122" s="2" t="s">
        <v>290</v>
      </c>
      <c r="G122" s="2" t="s">
        <v>290</v>
      </c>
      <c r="H122" s="13">
        <v>34000</v>
      </c>
      <c r="I122" s="2" t="s">
        <v>291</v>
      </c>
      <c r="J122" s="18">
        <v>20250328</v>
      </c>
      <c r="K122" s="14">
        <v>0.8</v>
      </c>
    </row>
    <row r="123" spans="1:11" x14ac:dyDescent="0.35">
      <c r="A123" s="2" t="s">
        <v>11</v>
      </c>
      <c r="B123" s="3" t="s">
        <v>109</v>
      </c>
      <c r="C123" s="5" t="s">
        <v>248</v>
      </c>
      <c r="D123" s="2"/>
      <c r="E123" s="2"/>
      <c r="F123" s="2" t="s">
        <v>290</v>
      </c>
      <c r="G123" s="2" t="s">
        <v>290</v>
      </c>
      <c r="H123" s="13">
        <v>34000</v>
      </c>
      <c r="I123" s="2" t="s">
        <v>291</v>
      </c>
      <c r="J123" s="18">
        <v>20250520</v>
      </c>
      <c r="K123" s="14">
        <v>0.77090000000000003</v>
      </c>
    </row>
    <row r="124" spans="1:11" x14ac:dyDescent="0.35">
      <c r="A124" s="2" t="s">
        <v>11</v>
      </c>
      <c r="B124" s="5" t="s">
        <v>303</v>
      </c>
      <c r="C124" s="5" t="s">
        <v>321</v>
      </c>
      <c r="D124" s="2"/>
      <c r="E124" s="2"/>
      <c r="F124" s="2" t="s">
        <v>290</v>
      </c>
      <c r="G124" s="2" t="s">
        <v>290</v>
      </c>
      <c r="H124" s="13">
        <v>12000</v>
      </c>
      <c r="I124" s="2" t="s">
        <v>291</v>
      </c>
      <c r="J124" s="18">
        <v>20250613</v>
      </c>
      <c r="K124" s="14">
        <v>0.13300000000000001</v>
      </c>
    </row>
    <row r="125" spans="1:11" x14ac:dyDescent="0.35">
      <c r="A125" s="2" t="s">
        <v>11</v>
      </c>
      <c r="B125" s="3" t="s">
        <v>110</v>
      </c>
      <c r="C125" s="12" t="s">
        <v>249</v>
      </c>
      <c r="D125" s="2"/>
      <c r="E125" s="2"/>
      <c r="F125" s="2" t="s">
        <v>290</v>
      </c>
      <c r="G125" s="2" t="s">
        <v>290</v>
      </c>
      <c r="H125" s="13">
        <v>1000000</v>
      </c>
      <c r="I125" s="2" t="s">
        <v>291</v>
      </c>
      <c r="J125" s="18">
        <v>20250520</v>
      </c>
      <c r="K125" s="14">
        <v>4.4999999999999997E-3</v>
      </c>
    </row>
    <row r="126" spans="1:11" x14ac:dyDescent="0.35">
      <c r="A126" s="2" t="s">
        <v>11</v>
      </c>
      <c r="B126" s="3" t="s">
        <v>111</v>
      </c>
      <c r="C126" s="12" t="s">
        <v>250</v>
      </c>
      <c r="D126" s="2"/>
      <c r="E126" s="2"/>
      <c r="F126" s="2" t="s">
        <v>290</v>
      </c>
      <c r="G126" s="2" t="s">
        <v>290</v>
      </c>
      <c r="H126" s="13">
        <v>3000000</v>
      </c>
      <c r="I126" s="2" t="s">
        <v>291</v>
      </c>
      <c r="J126" s="18">
        <v>20250610</v>
      </c>
      <c r="K126" s="14">
        <v>4.4999999999999997E-3</v>
      </c>
    </row>
    <row r="127" spans="1:11" x14ac:dyDescent="0.35">
      <c r="A127" s="2" t="s">
        <v>11</v>
      </c>
      <c r="B127" s="3" t="s">
        <v>112</v>
      </c>
      <c r="C127" s="12" t="s">
        <v>251</v>
      </c>
      <c r="D127" s="2"/>
      <c r="E127" s="2"/>
      <c r="F127" s="2" t="s">
        <v>290</v>
      </c>
      <c r="G127" s="2" t="s">
        <v>290</v>
      </c>
      <c r="H127" s="13">
        <v>1000000</v>
      </c>
      <c r="I127" s="2" t="s">
        <v>291</v>
      </c>
      <c r="J127" s="18">
        <v>20250527</v>
      </c>
      <c r="K127" s="14">
        <v>4.4999999999999997E-3</v>
      </c>
    </row>
    <row r="128" spans="1:11" x14ac:dyDescent="0.35">
      <c r="A128" s="2" t="s">
        <v>11</v>
      </c>
      <c r="B128" s="3" t="s">
        <v>113</v>
      </c>
      <c r="C128" s="12" t="s">
        <v>252</v>
      </c>
      <c r="D128" s="2"/>
      <c r="E128" s="2"/>
      <c r="F128" s="2" t="s">
        <v>290</v>
      </c>
      <c r="G128" s="2" t="s">
        <v>290</v>
      </c>
      <c r="H128" s="13">
        <v>3000000</v>
      </c>
      <c r="I128" s="2" t="s">
        <v>291</v>
      </c>
      <c r="J128" s="18">
        <v>20250527</v>
      </c>
      <c r="K128" s="14">
        <v>4.4999999999999997E-3</v>
      </c>
    </row>
    <row r="129" spans="1:11" x14ac:dyDescent="0.35">
      <c r="A129" s="2" t="s">
        <v>11</v>
      </c>
      <c r="B129" s="3" t="s">
        <v>114</v>
      </c>
      <c r="C129" s="12" t="s">
        <v>253</v>
      </c>
      <c r="D129" s="2"/>
      <c r="E129" s="2"/>
      <c r="F129" s="2" t="s">
        <v>290</v>
      </c>
      <c r="G129" s="2" t="s">
        <v>290</v>
      </c>
      <c r="H129" s="13">
        <v>2000000</v>
      </c>
      <c r="I129" s="2" t="s">
        <v>291</v>
      </c>
      <c r="J129" s="18">
        <v>20250527</v>
      </c>
      <c r="K129" s="14">
        <v>4.4999999999999997E-3</v>
      </c>
    </row>
    <row r="130" spans="1:11" x14ac:dyDescent="0.35">
      <c r="A130" s="2" t="s">
        <v>11</v>
      </c>
      <c r="B130" s="5" t="s">
        <v>115</v>
      </c>
      <c r="C130" s="5" t="s">
        <v>254</v>
      </c>
      <c r="D130" s="2"/>
      <c r="E130" s="2"/>
      <c r="F130" s="2" t="s">
        <v>290</v>
      </c>
      <c r="G130" s="2" t="s">
        <v>290</v>
      </c>
      <c r="H130" s="13">
        <v>250000</v>
      </c>
      <c r="I130" s="2" t="s">
        <v>291</v>
      </c>
      <c r="J130" s="18">
        <v>20250221</v>
      </c>
      <c r="K130" s="14">
        <v>4.4999999999999997E-3</v>
      </c>
    </row>
    <row r="131" spans="1:11" x14ac:dyDescent="0.35">
      <c r="A131" s="2" t="s">
        <v>11</v>
      </c>
      <c r="B131" s="5" t="s">
        <v>116</v>
      </c>
      <c r="C131" s="5" t="s">
        <v>255</v>
      </c>
      <c r="D131" s="2"/>
      <c r="E131" s="2"/>
      <c r="F131" s="2" t="s">
        <v>290</v>
      </c>
      <c r="G131" s="2" t="s">
        <v>290</v>
      </c>
      <c r="H131" s="13">
        <v>250000</v>
      </c>
      <c r="I131" s="2" t="s">
        <v>291</v>
      </c>
      <c r="J131" s="18">
        <v>20250212</v>
      </c>
      <c r="K131" s="14">
        <v>4.4999999999999997E-3</v>
      </c>
    </row>
    <row r="132" spans="1:11" x14ac:dyDescent="0.35">
      <c r="A132" s="2" t="s">
        <v>11</v>
      </c>
      <c r="B132" s="3" t="s">
        <v>117</v>
      </c>
      <c r="C132" s="10" t="s">
        <v>256</v>
      </c>
      <c r="D132" s="2"/>
      <c r="E132" s="2"/>
      <c r="F132" s="2" t="s">
        <v>290</v>
      </c>
      <c r="G132" s="2" t="s">
        <v>290</v>
      </c>
      <c r="H132" s="13">
        <v>27000</v>
      </c>
      <c r="I132" s="2" t="s">
        <v>291</v>
      </c>
      <c r="J132" s="18">
        <v>20240828</v>
      </c>
      <c r="K132" s="14">
        <v>5.04E-2</v>
      </c>
    </row>
    <row r="133" spans="1:11" x14ac:dyDescent="0.35">
      <c r="A133" s="2" t="s">
        <v>11</v>
      </c>
      <c r="B133" s="3" t="s">
        <v>117</v>
      </c>
      <c r="C133" s="10" t="s">
        <v>256</v>
      </c>
      <c r="D133" s="2"/>
      <c r="E133" s="2"/>
      <c r="F133" s="2" t="s">
        <v>290</v>
      </c>
      <c r="G133" s="2" t="s">
        <v>290</v>
      </c>
      <c r="H133" s="13">
        <v>27000</v>
      </c>
      <c r="I133" s="2" t="s">
        <v>291</v>
      </c>
      <c r="J133" s="18">
        <v>20241002</v>
      </c>
      <c r="K133" s="14">
        <f>0.0289*1.1</f>
        <v>3.1789999999999999E-2</v>
      </c>
    </row>
    <row r="134" spans="1:11" x14ac:dyDescent="0.35">
      <c r="A134" s="2" t="s">
        <v>11</v>
      </c>
      <c r="B134" s="5" t="s">
        <v>118</v>
      </c>
      <c r="C134" s="5" t="s">
        <v>257</v>
      </c>
      <c r="D134" s="2"/>
      <c r="E134" s="2"/>
      <c r="F134" s="2" t="s">
        <v>290</v>
      </c>
      <c r="G134" s="2" t="s">
        <v>290</v>
      </c>
      <c r="H134" s="13">
        <v>20000</v>
      </c>
      <c r="I134" s="2" t="s">
        <v>291</v>
      </c>
      <c r="J134" s="18">
        <v>20220126</v>
      </c>
      <c r="K134" s="14">
        <v>1.1299999999999999</v>
      </c>
    </row>
    <row r="135" spans="1:11" x14ac:dyDescent="0.35">
      <c r="A135" s="2" t="s">
        <v>11</v>
      </c>
      <c r="B135" s="3" t="s">
        <v>119</v>
      </c>
      <c r="C135" s="10" t="s">
        <v>258</v>
      </c>
      <c r="D135" s="2"/>
      <c r="E135" s="2"/>
      <c r="F135" s="2" t="s">
        <v>290</v>
      </c>
      <c r="G135" s="2" t="s">
        <v>290</v>
      </c>
      <c r="H135" s="13">
        <v>60000</v>
      </c>
      <c r="I135" s="2" t="s">
        <v>291</v>
      </c>
      <c r="J135" s="18">
        <v>20250321</v>
      </c>
      <c r="K135" s="14">
        <v>0.71099999999999997</v>
      </c>
    </row>
    <row r="136" spans="1:11" x14ac:dyDescent="0.35">
      <c r="A136" s="2" t="s">
        <v>11</v>
      </c>
      <c r="B136" s="3" t="s">
        <v>120</v>
      </c>
      <c r="C136" s="5" t="s">
        <v>259</v>
      </c>
      <c r="D136" s="2"/>
      <c r="E136" s="2"/>
      <c r="F136" s="2" t="s">
        <v>290</v>
      </c>
      <c r="G136" s="2" t="s">
        <v>290</v>
      </c>
      <c r="H136" s="13">
        <v>64000</v>
      </c>
      <c r="I136" s="2" t="s">
        <v>291</v>
      </c>
      <c r="J136" s="18">
        <v>20250610</v>
      </c>
      <c r="K136" s="14">
        <v>7.4899999999999994E-2</v>
      </c>
    </row>
    <row r="137" spans="1:11" x14ac:dyDescent="0.35">
      <c r="A137" s="2" t="s">
        <v>11</v>
      </c>
      <c r="B137" s="3" t="s">
        <v>121</v>
      </c>
      <c r="C137" s="10" t="s">
        <v>260</v>
      </c>
      <c r="D137" s="2"/>
      <c r="E137" s="2"/>
      <c r="F137" s="2" t="s">
        <v>290</v>
      </c>
      <c r="G137" s="2" t="s">
        <v>290</v>
      </c>
      <c r="H137" s="13">
        <v>156000</v>
      </c>
      <c r="I137" s="2" t="s">
        <v>291</v>
      </c>
      <c r="J137" s="18">
        <v>20250616</v>
      </c>
      <c r="K137" s="16">
        <v>0.43</v>
      </c>
    </row>
    <row r="138" spans="1:11" x14ac:dyDescent="0.35">
      <c r="A138" s="2" t="s">
        <v>11</v>
      </c>
      <c r="B138" s="9" t="s">
        <v>122</v>
      </c>
      <c r="C138" s="10" t="s">
        <v>261</v>
      </c>
      <c r="D138" s="2"/>
      <c r="E138" s="2"/>
      <c r="F138" s="2" t="s">
        <v>290</v>
      </c>
      <c r="G138" s="2" t="s">
        <v>290</v>
      </c>
      <c r="H138" s="13">
        <v>26000</v>
      </c>
      <c r="I138" s="2" t="s">
        <v>291</v>
      </c>
      <c r="J138" s="18">
        <v>20250610</v>
      </c>
      <c r="K138" s="14">
        <v>0.34699999999999998</v>
      </c>
    </row>
    <row r="139" spans="1:11" x14ac:dyDescent="0.35">
      <c r="A139" s="2" t="s">
        <v>11</v>
      </c>
      <c r="B139" s="3" t="s">
        <v>122</v>
      </c>
      <c r="C139" s="10" t="s">
        <v>261</v>
      </c>
      <c r="D139" s="2"/>
      <c r="E139" s="2"/>
      <c r="F139" s="2" t="s">
        <v>290</v>
      </c>
      <c r="G139" s="2" t="s">
        <v>290</v>
      </c>
      <c r="H139" s="13">
        <v>8000</v>
      </c>
      <c r="I139" s="2" t="s">
        <v>291</v>
      </c>
      <c r="J139" s="18">
        <v>20250610</v>
      </c>
      <c r="K139" s="14">
        <v>0.36</v>
      </c>
    </row>
    <row r="140" spans="1:11" x14ac:dyDescent="0.35">
      <c r="A140" s="2" t="s">
        <v>11</v>
      </c>
      <c r="B140" s="5" t="s">
        <v>123</v>
      </c>
      <c r="C140" s="5" t="s">
        <v>262</v>
      </c>
      <c r="D140" s="2"/>
      <c r="E140" s="2"/>
      <c r="F140" s="2" t="s">
        <v>290</v>
      </c>
      <c r="G140" s="2" t="s">
        <v>290</v>
      </c>
      <c r="H140" s="13">
        <v>33000</v>
      </c>
      <c r="I140" s="2" t="s">
        <v>291</v>
      </c>
      <c r="J140" s="18">
        <v>20220812</v>
      </c>
      <c r="K140" s="14">
        <v>0.44</v>
      </c>
    </row>
    <row r="141" spans="1:11" x14ac:dyDescent="0.35">
      <c r="A141" s="2" t="s">
        <v>11</v>
      </c>
      <c r="B141" s="3" t="s">
        <v>124</v>
      </c>
      <c r="C141" s="5" t="s">
        <v>263</v>
      </c>
      <c r="D141" s="2"/>
      <c r="E141" s="2"/>
      <c r="F141" s="2" t="s">
        <v>290</v>
      </c>
      <c r="G141" s="2" t="s">
        <v>290</v>
      </c>
      <c r="H141" s="13">
        <v>10200</v>
      </c>
      <c r="I141" s="2" t="s">
        <v>291</v>
      </c>
      <c r="J141" s="18">
        <v>20250509</v>
      </c>
      <c r="K141" s="14">
        <v>0.85</v>
      </c>
    </row>
    <row r="142" spans="1:11" x14ac:dyDescent="0.35">
      <c r="A142" s="2" t="s">
        <v>11</v>
      </c>
      <c r="B142" s="3" t="s">
        <v>125</v>
      </c>
      <c r="C142" s="5" t="s">
        <v>264</v>
      </c>
      <c r="D142" s="2"/>
      <c r="E142" s="2"/>
      <c r="F142" s="2" t="s">
        <v>290</v>
      </c>
      <c r="G142" s="2" t="s">
        <v>290</v>
      </c>
      <c r="H142" s="13">
        <v>27000</v>
      </c>
      <c r="I142" s="2" t="s">
        <v>291</v>
      </c>
      <c r="J142" s="18">
        <v>20250221</v>
      </c>
      <c r="K142" s="14">
        <v>0.36899999999999999</v>
      </c>
    </row>
    <row r="143" spans="1:11" x14ac:dyDescent="0.35">
      <c r="A143" s="2" t="s">
        <v>11</v>
      </c>
      <c r="B143" s="3" t="s">
        <v>126</v>
      </c>
      <c r="C143" s="5" t="s">
        <v>265</v>
      </c>
      <c r="D143" s="2"/>
      <c r="E143" s="2"/>
      <c r="F143" s="2" t="s">
        <v>290</v>
      </c>
      <c r="G143" s="2" t="s">
        <v>290</v>
      </c>
      <c r="H143" s="13">
        <v>2000</v>
      </c>
      <c r="I143" s="2" t="s">
        <v>291</v>
      </c>
      <c r="J143" s="18">
        <v>20250408</v>
      </c>
      <c r="K143" s="14">
        <v>0.53759999999999997</v>
      </c>
    </row>
    <row r="144" spans="1:11" x14ac:dyDescent="0.35">
      <c r="A144" s="2" t="s">
        <v>11</v>
      </c>
      <c r="B144" s="3" t="s">
        <v>333</v>
      </c>
      <c r="C144" s="12" t="s">
        <v>343</v>
      </c>
      <c r="D144" s="2"/>
      <c r="E144" s="2"/>
      <c r="F144" s="2" t="s">
        <v>290</v>
      </c>
      <c r="G144" s="2" t="s">
        <v>290</v>
      </c>
      <c r="H144" s="13">
        <v>60000</v>
      </c>
      <c r="I144" s="2" t="s">
        <v>291</v>
      </c>
      <c r="J144" s="18">
        <v>20250616</v>
      </c>
      <c r="K144" s="14">
        <v>0.2263</v>
      </c>
    </row>
    <row r="145" spans="1:11" x14ac:dyDescent="0.35">
      <c r="A145" s="2" t="s">
        <v>11</v>
      </c>
      <c r="B145" s="5" t="s">
        <v>304</v>
      </c>
      <c r="C145" s="5" t="s">
        <v>322</v>
      </c>
      <c r="D145" s="2"/>
      <c r="E145" s="2"/>
      <c r="F145" s="2" t="s">
        <v>290</v>
      </c>
      <c r="G145" s="2" t="s">
        <v>290</v>
      </c>
      <c r="H145" s="13">
        <v>96000</v>
      </c>
      <c r="I145" s="2" t="s">
        <v>291</v>
      </c>
      <c r="J145" s="18">
        <v>20250610</v>
      </c>
      <c r="K145" s="14">
        <v>0.308</v>
      </c>
    </row>
    <row r="146" spans="1:11" x14ac:dyDescent="0.35">
      <c r="A146" s="2" t="s">
        <v>11</v>
      </c>
      <c r="B146" s="5" t="s">
        <v>127</v>
      </c>
      <c r="C146" s="5" t="s">
        <v>266</v>
      </c>
      <c r="D146" s="2"/>
      <c r="E146" s="2"/>
      <c r="F146" s="2" t="s">
        <v>290</v>
      </c>
      <c r="G146" s="2" t="s">
        <v>290</v>
      </c>
      <c r="H146" s="13">
        <v>4000</v>
      </c>
      <c r="I146" s="2" t="s">
        <v>291</v>
      </c>
      <c r="J146" s="18">
        <v>20230711</v>
      </c>
      <c r="K146" s="14">
        <f>0.0277*1.1</f>
        <v>3.0470000000000001E-2</v>
      </c>
    </row>
    <row r="147" spans="1:11" x14ac:dyDescent="0.35">
      <c r="A147" s="2" t="s">
        <v>11</v>
      </c>
      <c r="B147" s="3" t="s">
        <v>128</v>
      </c>
      <c r="C147" s="5" t="s">
        <v>267</v>
      </c>
      <c r="D147" s="2"/>
      <c r="E147" s="2"/>
      <c r="F147" s="2" t="s">
        <v>290</v>
      </c>
      <c r="G147" s="2" t="s">
        <v>290</v>
      </c>
      <c r="H147" s="13">
        <v>1660000</v>
      </c>
      <c r="I147" s="2" t="s">
        <v>291</v>
      </c>
      <c r="J147" s="18">
        <v>20250616</v>
      </c>
      <c r="K147" s="14">
        <v>2.9000000000000001E-2</v>
      </c>
    </row>
    <row r="148" spans="1:11" x14ac:dyDescent="0.35">
      <c r="A148" s="2" t="s">
        <v>11</v>
      </c>
      <c r="B148" s="5" t="s">
        <v>129</v>
      </c>
      <c r="C148" s="5" t="s">
        <v>268</v>
      </c>
      <c r="D148" s="2"/>
      <c r="E148" s="2"/>
      <c r="F148" s="2" t="s">
        <v>290</v>
      </c>
      <c r="G148" s="2" t="s">
        <v>290</v>
      </c>
      <c r="H148" s="13">
        <v>18000</v>
      </c>
      <c r="I148" s="2" t="s">
        <v>291</v>
      </c>
      <c r="J148" s="18">
        <v>20250403</v>
      </c>
      <c r="K148" s="14">
        <v>1.46</v>
      </c>
    </row>
    <row r="149" spans="1:11" x14ac:dyDescent="0.35">
      <c r="A149" s="2" t="s">
        <v>11</v>
      </c>
      <c r="B149" s="3" t="s">
        <v>130</v>
      </c>
      <c r="C149" s="5" t="s">
        <v>269</v>
      </c>
      <c r="D149" s="2"/>
      <c r="E149" s="2"/>
      <c r="F149" s="2" t="s">
        <v>290</v>
      </c>
      <c r="G149" s="2" t="s">
        <v>290</v>
      </c>
      <c r="H149" s="13">
        <v>6000</v>
      </c>
      <c r="I149" s="2" t="s">
        <v>291</v>
      </c>
      <c r="J149" s="18">
        <v>20231212</v>
      </c>
      <c r="K149" s="14">
        <v>0.32800000000000001</v>
      </c>
    </row>
    <row r="150" spans="1:11" x14ac:dyDescent="0.35">
      <c r="A150" s="2" t="s">
        <v>11</v>
      </c>
      <c r="B150" s="3" t="s">
        <v>334</v>
      </c>
      <c r="C150" s="5" t="s">
        <v>344</v>
      </c>
      <c r="D150" s="2"/>
      <c r="E150" s="2"/>
      <c r="F150" s="2" t="s">
        <v>290</v>
      </c>
      <c r="G150" s="2" t="s">
        <v>290</v>
      </c>
      <c r="H150" s="13">
        <v>24000</v>
      </c>
      <c r="I150" s="2" t="s">
        <v>291</v>
      </c>
      <c r="J150" s="18">
        <v>20250616</v>
      </c>
      <c r="K150" s="14">
        <v>0.28999999999999998</v>
      </c>
    </row>
    <row r="151" spans="1:11" x14ac:dyDescent="0.35">
      <c r="A151" s="2" t="s">
        <v>11</v>
      </c>
      <c r="B151" s="3" t="s">
        <v>131</v>
      </c>
      <c r="C151" s="12" t="s">
        <v>270</v>
      </c>
      <c r="D151" s="2"/>
      <c r="E151" s="2"/>
      <c r="F151" s="2" t="s">
        <v>290</v>
      </c>
      <c r="G151" s="2" t="s">
        <v>290</v>
      </c>
      <c r="H151" s="13">
        <v>276000</v>
      </c>
      <c r="I151" s="2" t="s">
        <v>291</v>
      </c>
      <c r="J151" s="18">
        <v>20250616</v>
      </c>
      <c r="K151" s="14">
        <v>0.08</v>
      </c>
    </row>
    <row r="152" spans="1:11" x14ac:dyDescent="0.35">
      <c r="A152" s="2" t="s">
        <v>11</v>
      </c>
      <c r="B152" s="3" t="s">
        <v>132</v>
      </c>
      <c r="C152" s="5" t="s">
        <v>271</v>
      </c>
      <c r="D152" s="2"/>
      <c r="E152" s="2"/>
      <c r="F152" s="2" t="s">
        <v>290</v>
      </c>
      <c r="G152" s="2" t="s">
        <v>290</v>
      </c>
      <c r="H152" s="13">
        <v>12000</v>
      </c>
      <c r="I152" s="2" t="s">
        <v>291</v>
      </c>
      <c r="J152" s="18">
        <v>20250509</v>
      </c>
      <c r="K152" s="14">
        <v>0.40949999999999998</v>
      </c>
    </row>
    <row r="153" spans="1:11" x14ac:dyDescent="0.35">
      <c r="A153" s="2" t="s">
        <v>11</v>
      </c>
      <c r="B153" s="3" t="s">
        <v>305</v>
      </c>
      <c r="C153" s="12" t="s">
        <v>323</v>
      </c>
      <c r="D153" s="2"/>
      <c r="E153" s="2"/>
      <c r="F153" s="2" t="s">
        <v>290</v>
      </c>
      <c r="G153" s="2" t="s">
        <v>290</v>
      </c>
      <c r="H153" s="13">
        <v>28000</v>
      </c>
      <c r="I153" s="2" t="s">
        <v>291</v>
      </c>
      <c r="J153" s="18">
        <v>20250610</v>
      </c>
      <c r="K153" s="14">
        <v>0.14000000000000001</v>
      </c>
    </row>
    <row r="154" spans="1:11" x14ac:dyDescent="0.35">
      <c r="A154" s="2" t="s">
        <v>11</v>
      </c>
      <c r="B154" s="3" t="s">
        <v>133</v>
      </c>
      <c r="C154" s="5" t="s">
        <v>272</v>
      </c>
      <c r="D154" s="2"/>
      <c r="E154" s="2"/>
      <c r="F154" s="2" t="s">
        <v>290</v>
      </c>
      <c r="G154" s="2" t="s">
        <v>290</v>
      </c>
      <c r="H154" s="13">
        <v>9000</v>
      </c>
      <c r="I154" s="2" t="s">
        <v>291</v>
      </c>
      <c r="J154" s="18">
        <v>20250527</v>
      </c>
      <c r="K154" s="14">
        <v>0.108</v>
      </c>
    </row>
    <row r="155" spans="1:11" x14ac:dyDescent="0.35">
      <c r="A155" s="2" t="s">
        <v>11</v>
      </c>
      <c r="B155" s="3" t="s">
        <v>134</v>
      </c>
      <c r="C155" s="12" t="s">
        <v>273</v>
      </c>
      <c r="D155" s="2"/>
      <c r="E155" s="2"/>
      <c r="F155" s="2" t="s">
        <v>290</v>
      </c>
      <c r="G155" s="2" t="s">
        <v>290</v>
      </c>
      <c r="H155" s="13">
        <v>1508000</v>
      </c>
      <c r="I155" s="2" t="s">
        <v>291</v>
      </c>
      <c r="J155" s="18">
        <v>20250610</v>
      </c>
      <c r="K155" s="14">
        <v>0.14000000000000001</v>
      </c>
    </row>
    <row r="156" spans="1:11" x14ac:dyDescent="0.35">
      <c r="A156" s="2" t="s">
        <v>11</v>
      </c>
      <c r="B156" s="3" t="s">
        <v>135</v>
      </c>
      <c r="C156" s="5" t="s">
        <v>274</v>
      </c>
      <c r="D156" s="2"/>
      <c r="E156" s="2"/>
      <c r="F156" s="2" t="s">
        <v>290</v>
      </c>
      <c r="G156" s="2" t="s">
        <v>290</v>
      </c>
      <c r="H156" s="13">
        <v>133500</v>
      </c>
      <c r="I156" s="2" t="s">
        <v>291</v>
      </c>
      <c r="J156" s="18">
        <v>20250527</v>
      </c>
      <c r="K156" s="14">
        <v>8.2000000000000003E-2</v>
      </c>
    </row>
    <row r="157" spans="1:11" x14ac:dyDescent="0.35">
      <c r="A157" s="2" t="s">
        <v>11</v>
      </c>
      <c r="B157" s="3" t="s">
        <v>136</v>
      </c>
      <c r="C157" s="5" t="s">
        <v>275</v>
      </c>
      <c r="D157" s="2"/>
      <c r="E157" s="2"/>
      <c r="F157" s="2" t="s">
        <v>290</v>
      </c>
      <c r="G157" s="2" t="s">
        <v>290</v>
      </c>
      <c r="H157" s="13">
        <v>336000</v>
      </c>
      <c r="I157" s="2" t="s">
        <v>291</v>
      </c>
      <c r="J157" s="18">
        <v>20250509</v>
      </c>
      <c r="K157" s="14">
        <v>0.28399999999999997</v>
      </c>
    </row>
    <row r="158" spans="1:11" x14ac:dyDescent="0.35">
      <c r="A158" s="2" t="s">
        <v>11</v>
      </c>
      <c r="B158" s="3" t="s">
        <v>306</v>
      </c>
      <c r="C158" s="5" t="s">
        <v>324</v>
      </c>
      <c r="D158" s="2"/>
      <c r="E158" s="2"/>
      <c r="F158" s="2" t="s">
        <v>290</v>
      </c>
      <c r="G158" s="2" t="s">
        <v>290</v>
      </c>
      <c r="H158" s="13">
        <v>62000</v>
      </c>
      <c r="I158" s="2" t="s">
        <v>291</v>
      </c>
      <c r="J158" s="18">
        <v>20250613</v>
      </c>
      <c r="K158" s="14">
        <v>0.3</v>
      </c>
    </row>
    <row r="159" spans="1:11" x14ac:dyDescent="0.35">
      <c r="A159" s="2" t="s">
        <v>11</v>
      </c>
      <c r="B159" s="3" t="s">
        <v>137</v>
      </c>
      <c r="C159" s="5" t="s">
        <v>276</v>
      </c>
      <c r="D159" s="2"/>
      <c r="E159" s="2"/>
      <c r="F159" s="2" t="s">
        <v>290</v>
      </c>
      <c r="G159" s="2" t="s">
        <v>290</v>
      </c>
      <c r="H159" s="13">
        <v>94000</v>
      </c>
      <c r="I159" s="2" t="s">
        <v>291</v>
      </c>
      <c r="J159" s="18">
        <v>20250610</v>
      </c>
      <c r="K159" s="14">
        <v>0.14099999999999999</v>
      </c>
    </row>
    <row r="160" spans="1:11" x14ac:dyDescent="0.35">
      <c r="A160" s="2" t="s">
        <v>11</v>
      </c>
      <c r="B160" s="3" t="s">
        <v>138</v>
      </c>
      <c r="C160" s="5" t="s">
        <v>277</v>
      </c>
      <c r="D160" s="2"/>
      <c r="E160" s="2"/>
      <c r="F160" s="2" t="s">
        <v>290</v>
      </c>
      <c r="G160" s="2" t="s">
        <v>290</v>
      </c>
      <c r="H160" s="13">
        <v>40000</v>
      </c>
      <c r="I160" s="2" t="s">
        <v>291</v>
      </c>
      <c r="J160" s="18">
        <v>20250616</v>
      </c>
      <c r="K160" s="14">
        <v>0.432</v>
      </c>
    </row>
    <row r="161" spans="1:11" x14ac:dyDescent="0.35">
      <c r="A161" s="2" t="s">
        <v>11</v>
      </c>
      <c r="B161" s="3" t="s">
        <v>138</v>
      </c>
      <c r="C161" s="5" t="s">
        <v>277</v>
      </c>
      <c r="D161" s="2"/>
      <c r="E161" s="2"/>
      <c r="F161" s="2" t="s">
        <v>290</v>
      </c>
      <c r="G161" s="2" t="s">
        <v>290</v>
      </c>
      <c r="H161" s="13">
        <v>2000</v>
      </c>
      <c r="I161" s="2" t="s">
        <v>291</v>
      </c>
      <c r="J161" s="18">
        <v>20250613</v>
      </c>
      <c r="K161" s="14">
        <v>0.38090000000000002</v>
      </c>
    </row>
    <row r="162" spans="1:11" x14ac:dyDescent="0.35">
      <c r="A162" s="2" t="s">
        <v>11</v>
      </c>
      <c r="B162" s="3" t="s">
        <v>335</v>
      </c>
      <c r="C162" s="5" t="s">
        <v>345</v>
      </c>
      <c r="D162" s="2"/>
      <c r="E162" s="2"/>
      <c r="F162" s="2" t="s">
        <v>290</v>
      </c>
      <c r="G162" s="2" t="s">
        <v>290</v>
      </c>
      <c r="H162" s="13">
        <v>20400</v>
      </c>
      <c r="I162" s="2" t="s">
        <v>291</v>
      </c>
      <c r="J162" s="18">
        <v>20250616</v>
      </c>
      <c r="K162" s="14">
        <v>0.26</v>
      </c>
    </row>
    <row r="163" spans="1:11" x14ac:dyDescent="0.35">
      <c r="A163" s="2" t="s">
        <v>11</v>
      </c>
      <c r="B163" s="3" t="s">
        <v>139</v>
      </c>
      <c r="C163" s="5" t="s">
        <v>278</v>
      </c>
      <c r="D163" s="2"/>
      <c r="E163" s="2"/>
      <c r="F163" s="2" t="s">
        <v>290</v>
      </c>
      <c r="G163" s="2" t="s">
        <v>290</v>
      </c>
      <c r="H163" s="13">
        <v>10353300</v>
      </c>
      <c r="I163" s="2" t="s">
        <v>291</v>
      </c>
      <c r="J163" s="18">
        <v>20231231</v>
      </c>
      <c r="K163" s="14">
        <v>0.126</v>
      </c>
    </row>
    <row r="164" spans="1:11" x14ac:dyDescent="0.35">
      <c r="A164" s="2" t="s">
        <v>11</v>
      </c>
      <c r="B164" s="3" t="s">
        <v>336</v>
      </c>
      <c r="C164" s="12" t="s">
        <v>346</v>
      </c>
      <c r="D164" s="2"/>
      <c r="E164" s="2"/>
      <c r="F164" s="2" t="s">
        <v>290</v>
      </c>
      <c r="G164" s="2" t="s">
        <v>290</v>
      </c>
      <c r="H164" s="13">
        <v>8000</v>
      </c>
      <c r="I164" s="2" t="s">
        <v>291</v>
      </c>
      <c r="J164" s="18">
        <v>20250616</v>
      </c>
      <c r="K164" s="14">
        <v>6.8000000000000005E-2</v>
      </c>
    </row>
    <row r="165" spans="1:11" x14ac:dyDescent="0.35">
      <c r="A165" s="2" t="s">
        <v>11</v>
      </c>
      <c r="B165" s="3" t="s">
        <v>140</v>
      </c>
      <c r="C165" s="5" t="s">
        <v>279</v>
      </c>
      <c r="D165" s="2"/>
      <c r="E165" s="2"/>
      <c r="F165" s="2" t="s">
        <v>290</v>
      </c>
      <c r="G165" s="2" t="s">
        <v>290</v>
      </c>
      <c r="H165" s="13">
        <v>184000</v>
      </c>
      <c r="I165" s="2" t="s">
        <v>291</v>
      </c>
      <c r="J165" s="18">
        <v>20250527</v>
      </c>
      <c r="K165" s="14">
        <v>0.36699999999999999</v>
      </c>
    </row>
    <row r="166" spans="1:11" x14ac:dyDescent="0.35">
      <c r="A166" s="2" t="s">
        <v>11</v>
      </c>
      <c r="B166" s="3" t="s">
        <v>141</v>
      </c>
      <c r="C166" s="5" t="s">
        <v>280</v>
      </c>
      <c r="D166" s="2"/>
      <c r="E166" s="2"/>
      <c r="F166" s="2" t="s">
        <v>290</v>
      </c>
      <c r="G166" s="2" t="s">
        <v>290</v>
      </c>
      <c r="H166" s="13">
        <v>100000</v>
      </c>
      <c r="I166" s="2" t="s">
        <v>291</v>
      </c>
      <c r="J166" s="18">
        <v>20250616</v>
      </c>
      <c r="K166" s="14">
        <v>0.18709999999999999</v>
      </c>
    </row>
    <row r="167" spans="1:11" x14ac:dyDescent="0.35">
      <c r="A167" s="2" t="s">
        <v>11</v>
      </c>
      <c r="B167" s="3" t="s">
        <v>142</v>
      </c>
      <c r="C167" s="5" t="s">
        <v>281</v>
      </c>
      <c r="D167" s="2"/>
      <c r="E167" s="2"/>
      <c r="F167" s="2" t="s">
        <v>290</v>
      </c>
      <c r="G167" s="2" t="s">
        <v>290</v>
      </c>
      <c r="H167" s="13">
        <v>4000</v>
      </c>
      <c r="I167" s="2" t="s">
        <v>291</v>
      </c>
      <c r="J167" s="18">
        <v>20250515</v>
      </c>
      <c r="K167" s="14">
        <v>3.5900000000000001E-2</v>
      </c>
    </row>
    <row r="168" spans="1:11" x14ac:dyDescent="0.35">
      <c r="A168" s="2" t="s">
        <v>11</v>
      </c>
      <c r="B168" s="3" t="s">
        <v>143</v>
      </c>
      <c r="C168" s="5" t="s">
        <v>282</v>
      </c>
      <c r="D168" s="2"/>
      <c r="E168" s="2"/>
      <c r="F168" s="2" t="s">
        <v>290</v>
      </c>
      <c r="G168" s="2" t="s">
        <v>290</v>
      </c>
      <c r="H168" s="13">
        <v>12000</v>
      </c>
      <c r="I168" s="2" t="s">
        <v>291</v>
      </c>
      <c r="J168" s="18">
        <v>20240722</v>
      </c>
      <c r="K168" s="14">
        <v>1.1289</v>
      </c>
    </row>
    <row r="169" spans="1:11" x14ac:dyDescent="0.35">
      <c r="A169" s="2" t="s">
        <v>11</v>
      </c>
      <c r="B169" s="3" t="s">
        <v>144</v>
      </c>
      <c r="C169" s="12" t="s">
        <v>283</v>
      </c>
      <c r="D169" s="2"/>
      <c r="E169" s="2"/>
      <c r="F169" s="2" t="s">
        <v>290</v>
      </c>
      <c r="G169" s="2" t="s">
        <v>290</v>
      </c>
      <c r="H169" s="13">
        <v>10000</v>
      </c>
      <c r="I169" s="2" t="s">
        <v>291</v>
      </c>
      <c r="J169" s="18">
        <v>20250318</v>
      </c>
      <c r="K169" s="14">
        <v>2.4150000000000001E-2</v>
      </c>
    </row>
    <row r="170" spans="1:11" x14ac:dyDescent="0.35">
      <c r="A170" s="2" t="s">
        <v>11</v>
      </c>
      <c r="B170" s="3" t="s">
        <v>145</v>
      </c>
      <c r="C170" s="5" t="s">
        <v>284</v>
      </c>
      <c r="D170" s="2"/>
      <c r="E170" s="2"/>
      <c r="F170" s="2" t="s">
        <v>290</v>
      </c>
      <c r="G170" s="2" t="s">
        <v>290</v>
      </c>
      <c r="H170" s="13">
        <v>4500000</v>
      </c>
      <c r="I170" s="2" t="s">
        <v>291</v>
      </c>
      <c r="J170" s="18">
        <v>20250527</v>
      </c>
      <c r="K170" s="14">
        <v>3.0000000000000001E-3</v>
      </c>
    </row>
    <row r="171" spans="1:11" x14ac:dyDescent="0.35">
      <c r="A171" s="2" t="s">
        <v>11</v>
      </c>
      <c r="B171" s="3" t="s">
        <v>146</v>
      </c>
      <c r="C171" s="5" t="s">
        <v>285</v>
      </c>
      <c r="D171" s="2"/>
      <c r="E171" s="2"/>
      <c r="F171" s="2" t="s">
        <v>290</v>
      </c>
      <c r="G171" s="2" t="s">
        <v>290</v>
      </c>
      <c r="H171" s="13">
        <v>1000000</v>
      </c>
      <c r="I171" s="2" t="s">
        <v>291</v>
      </c>
      <c r="J171" s="18">
        <v>20250527</v>
      </c>
      <c r="K171" s="14">
        <v>3.0000000000000001E-3</v>
      </c>
    </row>
    <row r="172" spans="1:11" x14ac:dyDescent="0.35">
      <c r="A172" s="2" t="s">
        <v>11</v>
      </c>
      <c r="B172" s="3" t="s">
        <v>147</v>
      </c>
      <c r="C172" s="5" t="s">
        <v>286</v>
      </c>
      <c r="D172" s="2"/>
      <c r="E172" s="2"/>
      <c r="F172" s="2" t="s">
        <v>290</v>
      </c>
      <c r="G172" s="2" t="s">
        <v>290</v>
      </c>
      <c r="H172" s="13">
        <v>9500000</v>
      </c>
      <c r="I172" s="2" t="s">
        <v>291</v>
      </c>
      <c r="J172" s="18">
        <v>20250527</v>
      </c>
      <c r="K172" s="14">
        <v>3.0000000000000001E-3</v>
      </c>
    </row>
    <row r="173" spans="1:11" x14ac:dyDescent="0.35">
      <c r="A173" s="2" t="s">
        <v>11</v>
      </c>
      <c r="B173" s="3" t="s">
        <v>148</v>
      </c>
      <c r="C173" s="5" t="s">
        <v>287</v>
      </c>
      <c r="D173" s="2"/>
      <c r="E173" s="2"/>
      <c r="F173" s="2" t="s">
        <v>290</v>
      </c>
      <c r="G173" s="2" t="s">
        <v>290</v>
      </c>
      <c r="H173" s="13">
        <v>38000</v>
      </c>
      <c r="I173" s="2" t="s">
        <v>291</v>
      </c>
      <c r="J173" s="18">
        <v>20250602</v>
      </c>
      <c r="K173" s="14">
        <v>0.26879999999999998</v>
      </c>
    </row>
    <row r="174" spans="1:11" x14ac:dyDescent="0.35">
      <c r="A174" s="2" t="s">
        <v>11</v>
      </c>
      <c r="B174" s="3" t="s">
        <v>337</v>
      </c>
      <c r="C174" s="12" t="s">
        <v>347</v>
      </c>
      <c r="D174" s="3"/>
      <c r="E174" s="3"/>
      <c r="F174" s="2" t="s">
        <v>290</v>
      </c>
      <c r="G174" s="2" t="s">
        <v>290</v>
      </c>
      <c r="H174" s="13">
        <v>229000</v>
      </c>
      <c r="I174" s="2" t="s">
        <v>291</v>
      </c>
      <c r="J174" s="18">
        <v>20250616</v>
      </c>
      <c r="K174" s="14">
        <v>8.5999999999999993E-2</v>
      </c>
    </row>
    <row r="175" spans="1:11" x14ac:dyDescent="0.35">
      <c r="A175" s="2" t="s">
        <v>11</v>
      </c>
      <c r="B175" s="3" t="s">
        <v>149</v>
      </c>
      <c r="C175" s="5" t="s">
        <v>288</v>
      </c>
      <c r="D175" s="3"/>
      <c r="E175" s="3"/>
      <c r="F175" s="2" t="s">
        <v>290</v>
      </c>
      <c r="G175" s="2" t="s">
        <v>290</v>
      </c>
      <c r="H175" s="13">
        <v>12000</v>
      </c>
      <c r="I175" s="2" t="s">
        <v>291</v>
      </c>
      <c r="J175" s="18">
        <v>20250616</v>
      </c>
      <c r="K175" s="14">
        <v>0.83699999999999997</v>
      </c>
    </row>
    <row r="176" spans="1:11" x14ac:dyDescent="0.35">
      <c r="A176" s="2" t="s">
        <v>11</v>
      </c>
      <c r="B176" s="3" t="s">
        <v>150</v>
      </c>
      <c r="C176" s="5" t="s">
        <v>289</v>
      </c>
      <c r="D176" s="3"/>
      <c r="E176" s="3"/>
      <c r="F176" s="2" t="s">
        <v>290</v>
      </c>
      <c r="G176" s="2" t="s">
        <v>290</v>
      </c>
      <c r="H176" s="13">
        <v>67500</v>
      </c>
      <c r="I176" s="2" t="s">
        <v>291</v>
      </c>
      <c r="J176" s="18">
        <v>20241224</v>
      </c>
      <c r="K176" s="14">
        <v>1</v>
      </c>
    </row>
    <row r="177" spans="1:11" x14ac:dyDescent="0.35">
      <c r="A177" s="2" t="s">
        <v>11</v>
      </c>
      <c r="B177" s="3" t="s">
        <v>307</v>
      </c>
      <c r="C177" s="12" t="s">
        <v>325</v>
      </c>
      <c r="D177" s="3"/>
      <c r="E177" s="3"/>
      <c r="F177" s="2" t="s">
        <v>290</v>
      </c>
      <c r="G177" s="2" t="s">
        <v>290</v>
      </c>
      <c r="H177" s="13">
        <v>52000</v>
      </c>
      <c r="I177" s="2" t="s">
        <v>291</v>
      </c>
      <c r="J177" s="18">
        <v>20250613</v>
      </c>
      <c r="K177" s="14">
        <v>3.9399999999999998E-2</v>
      </c>
    </row>
    <row r="178" spans="1:11" x14ac:dyDescent="0.35">
      <c r="A178" s="2" t="s">
        <v>11</v>
      </c>
      <c r="B178" s="3" t="s">
        <v>308</v>
      </c>
      <c r="C178" s="12" t="s">
        <v>326</v>
      </c>
      <c r="D178" s="3"/>
      <c r="E178" s="3"/>
      <c r="F178" s="2" t="s">
        <v>290</v>
      </c>
      <c r="G178" s="2" t="s">
        <v>290</v>
      </c>
      <c r="H178" s="13">
        <v>516000</v>
      </c>
      <c r="I178" s="2" t="s">
        <v>291</v>
      </c>
      <c r="J178" s="18">
        <v>20250610</v>
      </c>
      <c r="K178" s="14">
        <v>0.1227</v>
      </c>
    </row>
    <row r="179" spans="1:11" x14ac:dyDescent="0.35">
      <c r="A179" s="2" t="s">
        <v>11</v>
      </c>
      <c r="B179" s="3" t="s">
        <v>309</v>
      </c>
      <c r="C179" s="12" t="s">
        <v>327</v>
      </c>
      <c r="D179" s="3"/>
      <c r="E179" s="3"/>
      <c r="F179" s="2" t="s">
        <v>290</v>
      </c>
      <c r="G179" s="2" t="s">
        <v>290</v>
      </c>
      <c r="H179" s="13">
        <v>32000</v>
      </c>
      <c r="I179" s="2" t="s">
        <v>291</v>
      </c>
      <c r="J179" s="18">
        <v>20250613</v>
      </c>
      <c r="K179" s="14">
        <v>0.2263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Abhimanyu Sharma</cp:lastModifiedBy>
  <dcterms:created xsi:type="dcterms:W3CDTF">2025-04-29T07:44:10Z</dcterms:created>
  <dcterms:modified xsi:type="dcterms:W3CDTF">2025-06-24T07:51:48Z</dcterms:modified>
</cp:coreProperties>
</file>