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97r\Downloads\c10docs\best players\"/>
    </mc:Choice>
  </mc:AlternateContent>
  <xr:revisionPtr revIDLastSave="0" documentId="13_ncr:1_{F5160CBE-6D14-4558-9C40-6D391A5C1A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wl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" l="1"/>
  <c r="U8" i="1"/>
  <c r="U2" i="1"/>
  <c r="U4" i="1"/>
  <c r="U3" i="1"/>
  <c r="U10" i="1"/>
  <c r="U7" i="1"/>
  <c r="U5" i="1"/>
  <c r="U6" i="1"/>
  <c r="U9" i="1"/>
  <c r="N11" i="1"/>
  <c r="N12" i="1"/>
  <c r="J11" i="1"/>
  <c r="J12" i="1" s="1"/>
  <c r="B11" i="1"/>
  <c r="B12" i="1" l="1"/>
  <c r="K5" i="1"/>
  <c r="M5" i="1" s="1"/>
  <c r="C4" i="1"/>
  <c r="E4" i="1" s="1"/>
  <c r="C3" i="1"/>
  <c r="E3" i="1" s="1"/>
  <c r="C8" i="1"/>
  <c r="E8" i="1" s="1"/>
  <c r="K10" i="1"/>
  <c r="M10" i="1" s="1"/>
  <c r="K2" i="1"/>
  <c r="M2" i="1" s="1"/>
  <c r="K6" i="1"/>
  <c r="M6" i="1" s="1"/>
  <c r="K9" i="1"/>
  <c r="M9" i="1" s="1"/>
  <c r="K4" i="1"/>
  <c r="M4" i="1" s="1"/>
  <c r="K8" i="1"/>
  <c r="M8" i="1" s="1"/>
  <c r="K7" i="1"/>
  <c r="M7" i="1" s="1"/>
  <c r="K3" i="1"/>
  <c r="M3" i="1" s="1"/>
  <c r="O2" i="1"/>
  <c r="Q2" i="1" s="1"/>
  <c r="O6" i="1"/>
  <c r="Q6" i="1" s="1"/>
  <c r="O9" i="1"/>
  <c r="Q9" i="1" s="1"/>
  <c r="O8" i="1"/>
  <c r="Q8" i="1" s="1"/>
  <c r="O4" i="1"/>
  <c r="Q4" i="1" s="1"/>
  <c r="O7" i="1"/>
  <c r="Q7" i="1" s="1"/>
  <c r="O3" i="1"/>
  <c r="Q3" i="1" s="1"/>
  <c r="O5" i="1"/>
  <c r="Q5" i="1" s="1"/>
  <c r="C7" i="1"/>
  <c r="E7" i="1" s="1"/>
  <c r="O10" i="1"/>
  <c r="Q10" i="1" s="1"/>
  <c r="C9" i="1"/>
  <c r="E9" i="1" s="1"/>
  <c r="C2" i="1"/>
  <c r="E2" i="1" s="1"/>
  <c r="C10" i="1"/>
  <c r="E10" i="1" s="1"/>
  <c r="F11" i="1"/>
  <c r="C6" i="1" l="1"/>
  <c r="E6" i="1" s="1"/>
  <c r="C5" i="1"/>
  <c r="E5" i="1" s="1"/>
  <c r="F12" i="1"/>
  <c r="G6" i="1" l="1"/>
  <c r="I6" i="1" s="1"/>
  <c r="V6" i="1" s="1"/>
  <c r="G9" i="1"/>
  <c r="I9" i="1" s="1"/>
  <c r="V9" i="1" s="1"/>
  <c r="W9" i="1" s="1"/>
  <c r="G5" i="1"/>
  <c r="I5" i="1" s="1"/>
  <c r="V5" i="1" s="1"/>
  <c r="W5" i="1" s="1"/>
  <c r="G2" i="1"/>
  <c r="I2" i="1" s="1"/>
  <c r="V2" i="1" s="1"/>
  <c r="W2" i="1" s="1"/>
  <c r="G10" i="1"/>
  <c r="I10" i="1" s="1"/>
  <c r="V10" i="1" s="1"/>
  <c r="W10" i="1" s="1"/>
  <c r="G4" i="1"/>
  <c r="I4" i="1" s="1"/>
  <c r="V4" i="1" s="1"/>
  <c r="W4" i="1" s="1"/>
  <c r="G7" i="1"/>
  <c r="I7" i="1" s="1"/>
  <c r="V7" i="1" s="1"/>
  <c r="W7" i="1" s="1"/>
  <c r="G3" i="1"/>
  <c r="I3" i="1" s="1"/>
  <c r="V3" i="1" s="1"/>
  <c r="W3" i="1" s="1"/>
  <c r="G8" i="1"/>
  <c r="I8" i="1" s="1"/>
  <c r="V8" i="1" s="1"/>
  <c r="W8" i="1" s="1"/>
  <c r="W6" i="1"/>
</calcChain>
</file>

<file path=xl/sharedStrings.xml><?xml version="1.0" encoding="utf-8"?>
<sst xmlns="http://schemas.openxmlformats.org/spreadsheetml/2006/main" count="58" uniqueCount="42">
  <si>
    <t>name</t>
  </si>
  <si>
    <t>Total Innings Bowled</t>
  </si>
  <si>
    <t>weightage</t>
  </si>
  <si>
    <t>Economy</t>
  </si>
  <si>
    <t>Bowling Strike Rate</t>
  </si>
  <si>
    <t>Bowling Average</t>
  </si>
  <si>
    <t>Dot ball %</t>
  </si>
  <si>
    <t>final score</t>
  </si>
  <si>
    <t>bowling style</t>
  </si>
  <si>
    <t>RaviBishnoi</t>
  </si>
  <si>
    <t>Legbreak Googly</t>
  </si>
  <si>
    <t>AveshKhan</t>
  </si>
  <si>
    <t>Right arm Fast medium</t>
  </si>
  <si>
    <t>Right arm Medium</t>
  </si>
  <si>
    <t>RashidKhan</t>
  </si>
  <si>
    <t>HarshalPatel</t>
  </si>
  <si>
    <t>YuzvendraChahal</t>
  </si>
  <si>
    <t>KuldeepYadav</t>
  </si>
  <si>
    <t>Left arm Wrist spin</t>
  </si>
  <si>
    <t>Right arm Fast</t>
  </si>
  <si>
    <t>MoeenAli</t>
  </si>
  <si>
    <t>Right arm Offbreak</t>
  </si>
  <si>
    <t>JaspritBumrah</t>
  </si>
  <si>
    <t>WaninduHasaranga</t>
  </si>
  <si>
    <t>Legbreak</t>
  </si>
  <si>
    <t>scaled Total Innings Bowled</t>
  </si>
  <si>
    <t>scaled Economy</t>
  </si>
  <si>
    <t>scaled Bowling Strike Rate</t>
  </si>
  <si>
    <t>scaled Bowling Average</t>
  </si>
  <si>
    <t>scaled Dot ball %</t>
  </si>
  <si>
    <t>score %</t>
  </si>
  <si>
    <t>score Total Innings Bowled</t>
  </si>
  <si>
    <t>score Economy</t>
  </si>
  <si>
    <t>score Bowling Strike Rate</t>
  </si>
  <si>
    <t>score Bowling Average</t>
  </si>
  <si>
    <t>score Dot ball %</t>
  </si>
  <si>
    <t>Sum</t>
  </si>
  <si>
    <t>Average</t>
  </si>
  <si>
    <t>Running Total</t>
  </si>
  <si>
    <t>Count</t>
  </si>
  <si>
    <t>eg : max for column b2:b10</t>
  </si>
  <si>
    <t>eg : min for column b2:b10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</si>
</sst>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workbookViewId="0">
      <pane xSplit="1" topLeftCell="B1" activePane="topRight" state="frozen"/>
      <selection pane="topRight" activeCell="C16" sqref="C16"/>
    </sheetView>
  </sheetViews>
  <sheetFormatPr defaultRowHeight="14.4" x14ac:dyDescent="0.3"/>
  <cols>
    <col min="1" max="2" width="18.109375" bestFit="1" customWidth="1"/>
    <col min="10" max="10" width="16.77734375" bestFit="1" customWidth="1"/>
  </cols>
  <sheetData>
    <row r="1" spans="1:24" x14ac:dyDescent="0.3">
      <c r="A1" t="s">
        <v>0</v>
      </c>
      <c r="B1" s="2" t="s">
        <v>1</v>
      </c>
      <c r="C1" t="s">
        <v>25</v>
      </c>
      <c r="D1" t="s">
        <v>2</v>
      </c>
      <c r="E1" t="s">
        <v>31</v>
      </c>
      <c r="F1" s="2" t="s">
        <v>3</v>
      </c>
      <c r="G1" t="s">
        <v>26</v>
      </c>
      <c r="H1" t="s">
        <v>2</v>
      </c>
      <c r="I1" t="s">
        <v>32</v>
      </c>
      <c r="J1" s="2" t="s">
        <v>4</v>
      </c>
      <c r="K1" t="s">
        <v>27</v>
      </c>
      <c r="L1" t="s">
        <v>2</v>
      </c>
      <c r="M1" t="s">
        <v>33</v>
      </c>
      <c r="N1" s="2" t="s">
        <v>5</v>
      </c>
      <c r="O1" t="s">
        <v>28</v>
      </c>
      <c r="P1" t="s">
        <v>2</v>
      </c>
      <c r="Q1" t="s">
        <v>34</v>
      </c>
      <c r="R1" s="2" t="s">
        <v>6</v>
      </c>
      <c r="S1" t="s">
        <v>29</v>
      </c>
      <c r="T1" t="s">
        <v>2</v>
      </c>
      <c r="U1" t="s">
        <v>35</v>
      </c>
      <c r="V1" t="s">
        <v>7</v>
      </c>
      <c r="W1" t="s">
        <v>30</v>
      </c>
      <c r="X1" t="s">
        <v>8</v>
      </c>
    </row>
    <row r="2" spans="1:24" x14ac:dyDescent="0.3">
      <c r="A2" t="s">
        <v>14</v>
      </c>
      <c r="B2">
        <v>46</v>
      </c>
      <c r="C2">
        <f>(B2-B$12)/(B$11-B$12)*100</f>
        <v>100</v>
      </c>
      <c r="D2">
        <v>2</v>
      </c>
      <c r="E2">
        <f t="shared" ref="E2:E10" si="0">C2*D2</f>
        <v>200</v>
      </c>
      <c r="F2">
        <v>7.2164383560000003</v>
      </c>
      <c r="G2">
        <f>(1-((F2-F$12)/(F$11-F$12)))*100</f>
        <v>90.774344164852678</v>
      </c>
      <c r="H2">
        <v>5</v>
      </c>
      <c r="I2">
        <f t="shared" ref="I2:I10" si="1">G2*H2</f>
        <v>453.87172082426338</v>
      </c>
      <c r="J2">
        <v>17.412698410000001</v>
      </c>
      <c r="K2">
        <f>(1-((J2-J$12)/(J$11-J$12)))*100</f>
        <v>51.74638424760608</v>
      </c>
      <c r="L2">
        <v>4</v>
      </c>
      <c r="M2">
        <f t="shared" ref="M2:M10" si="2">K2*L2</f>
        <v>206.98553699042432</v>
      </c>
      <c r="N2">
        <v>20.9047619</v>
      </c>
      <c r="O2">
        <f>(1-((N2-N$12)/(N$11-N$12)))*100</f>
        <v>88.342043367951405</v>
      </c>
      <c r="P2">
        <v>4</v>
      </c>
      <c r="Q2">
        <f t="shared" ref="Q2:Q10" si="3">O2*P2</f>
        <v>353.36817347180562</v>
      </c>
      <c r="R2" s="1">
        <v>0.35</v>
      </c>
      <c r="S2">
        <v>35</v>
      </c>
      <c r="T2">
        <v>3</v>
      </c>
      <c r="U2">
        <f t="shared" ref="U2:U10" si="4">S2*T2</f>
        <v>105</v>
      </c>
      <c r="V2">
        <f t="shared" ref="V2:V10" si="5">E2+I2+M2+Q2+U2</f>
        <v>1319.2254312864932</v>
      </c>
      <c r="W2">
        <f>(V2-V$12)/(V$11-V$12)*100</f>
        <v>73.29030173813851</v>
      </c>
      <c r="X2" t="s">
        <v>10</v>
      </c>
    </row>
    <row r="3" spans="1:24" x14ac:dyDescent="0.3">
      <c r="A3" t="s">
        <v>16</v>
      </c>
      <c r="B3">
        <v>46</v>
      </c>
      <c r="C3">
        <f>(B3-B$12)/(B$11-B$12)*100</f>
        <v>100</v>
      </c>
      <c r="D3">
        <v>2</v>
      </c>
      <c r="E3">
        <f t="shared" si="0"/>
        <v>200</v>
      </c>
      <c r="F3">
        <v>7.6829971180000003</v>
      </c>
      <c r="G3">
        <f>(1-((F3-F$12)/(F$11-F$12)))*100</f>
        <v>57.704531497091892</v>
      </c>
      <c r="H3">
        <v>5</v>
      </c>
      <c r="I3">
        <f t="shared" si="1"/>
        <v>288.52265748545949</v>
      </c>
      <c r="J3">
        <v>15.8030303</v>
      </c>
      <c r="K3">
        <f>(1-((J3-J$12)/(J$11-J$12)))*100</f>
        <v>78.203554070891641</v>
      </c>
      <c r="L3">
        <v>4</v>
      </c>
      <c r="M3">
        <f t="shared" si="2"/>
        <v>312.81421628356657</v>
      </c>
      <c r="N3">
        <v>20.1969697</v>
      </c>
      <c r="O3">
        <f>(1-((N3-N$12)/(N$11-N$12)))*100</f>
        <v>100</v>
      </c>
      <c r="P3">
        <v>4</v>
      </c>
      <c r="Q3">
        <f t="shared" si="3"/>
        <v>400</v>
      </c>
      <c r="R3" s="1">
        <v>0.34610000000000002</v>
      </c>
      <c r="S3">
        <v>34.61</v>
      </c>
      <c r="T3">
        <v>3</v>
      </c>
      <c r="U3">
        <f t="shared" si="4"/>
        <v>103.83</v>
      </c>
      <c r="V3">
        <f t="shared" si="5"/>
        <v>1305.1668737690261</v>
      </c>
      <c r="W3">
        <f>(V3-V$12)/(V$11-V$12)*100</f>
        <v>72.509270764945896</v>
      </c>
      <c r="X3" t="s">
        <v>10</v>
      </c>
    </row>
    <row r="4" spans="1:24" x14ac:dyDescent="0.3">
      <c r="A4" t="s">
        <v>15</v>
      </c>
      <c r="B4">
        <v>43</v>
      </c>
      <c r="C4">
        <f>(B4-B$12)/(B$11-B$12)*100</f>
        <v>85</v>
      </c>
      <c r="D4">
        <v>2</v>
      </c>
      <c r="E4">
        <f t="shared" si="0"/>
        <v>170</v>
      </c>
      <c r="F4">
        <v>8.4971098269999992</v>
      </c>
      <c r="G4">
        <f>(1-((F4-F$12)/(F$11-F$12)))*100</f>
        <v>0</v>
      </c>
      <c r="H4">
        <v>5</v>
      </c>
      <c r="I4">
        <f t="shared" si="1"/>
        <v>0</v>
      </c>
      <c r="J4">
        <v>14.476923080000001</v>
      </c>
      <c r="K4">
        <f>(1-((J4-J$12)/(J$11-J$12)))*100</f>
        <v>100</v>
      </c>
      <c r="L4">
        <v>4</v>
      </c>
      <c r="M4">
        <f t="shared" si="2"/>
        <v>400</v>
      </c>
      <c r="N4">
        <v>20.353846149999999</v>
      </c>
      <c r="O4">
        <f>(1-((N4-N$12)/(N$11-N$12)))*100</f>
        <v>97.416107650395517</v>
      </c>
      <c r="P4">
        <v>4</v>
      </c>
      <c r="Q4">
        <f t="shared" si="3"/>
        <v>389.66443060158207</v>
      </c>
      <c r="R4" s="1">
        <v>0.36030000000000001</v>
      </c>
      <c r="S4">
        <v>36.03</v>
      </c>
      <c r="T4">
        <v>3</v>
      </c>
      <c r="U4">
        <f t="shared" si="4"/>
        <v>108.09</v>
      </c>
      <c r="V4">
        <f t="shared" si="5"/>
        <v>1067.754430601582</v>
      </c>
      <c r="W4">
        <f>(V4-V$12)/(V$11-V$12)*100</f>
        <v>59.319690588976783</v>
      </c>
      <c r="X4" t="s">
        <v>13</v>
      </c>
    </row>
    <row r="5" spans="1:24" x14ac:dyDescent="0.3">
      <c r="A5" t="s">
        <v>22</v>
      </c>
      <c r="B5">
        <v>28</v>
      </c>
      <c r="C5">
        <f>(B5-B$12)/(B$11-B$12)*100</f>
        <v>10</v>
      </c>
      <c r="D5">
        <v>2</v>
      </c>
      <c r="E5">
        <f t="shared" si="0"/>
        <v>20</v>
      </c>
      <c r="F5">
        <v>7.3290203329999999</v>
      </c>
      <c r="G5">
        <f>(1-((F5-F$12)/(F$11-F$12)))*100</f>
        <v>82.794502840693525</v>
      </c>
      <c r="H5">
        <v>5</v>
      </c>
      <c r="I5">
        <f t="shared" si="1"/>
        <v>413.97251420346765</v>
      </c>
      <c r="J5">
        <v>18.055555559999998</v>
      </c>
      <c r="K5">
        <f>(1-((J5-J$12)/(J$11-J$12)))*100</f>
        <v>41.180118640428667</v>
      </c>
      <c r="L5">
        <v>4</v>
      </c>
      <c r="M5">
        <f t="shared" si="2"/>
        <v>164.72047456171467</v>
      </c>
      <c r="N5">
        <v>22.027777780000001</v>
      </c>
      <c r="O5">
        <f>(1-((N5-N$12)/(N$11-N$12)))*100</f>
        <v>69.844989534719147</v>
      </c>
      <c r="P5">
        <v>4</v>
      </c>
      <c r="Q5">
        <f t="shared" si="3"/>
        <v>279.37995813887659</v>
      </c>
      <c r="R5" s="1">
        <v>0.43230000000000002</v>
      </c>
      <c r="S5">
        <v>43.23</v>
      </c>
      <c r="T5">
        <v>3</v>
      </c>
      <c r="U5">
        <f t="shared" si="4"/>
        <v>129.69</v>
      </c>
      <c r="V5">
        <f t="shared" si="5"/>
        <v>1007.7629469040589</v>
      </c>
      <c r="W5">
        <f>(V5-V$12)/(V$11-V$12)*100</f>
        <v>55.986830383558825</v>
      </c>
      <c r="X5" t="s">
        <v>19</v>
      </c>
    </row>
    <row r="6" spans="1:24" x14ac:dyDescent="0.3">
      <c r="A6" t="s">
        <v>23</v>
      </c>
      <c r="B6">
        <v>26</v>
      </c>
      <c r="C6">
        <f>(B6-B$12)/(B$11-B$12)*100</f>
        <v>0</v>
      </c>
      <c r="D6">
        <v>2</v>
      </c>
      <c r="E6">
        <f t="shared" si="0"/>
        <v>0</v>
      </c>
      <c r="F6">
        <v>8.1304347830000001</v>
      </c>
      <c r="G6">
        <f>(1-((F6-F$12)/(F$11-F$12)))*100</f>
        <v>25.990027414859497</v>
      </c>
      <c r="H6">
        <v>5</v>
      </c>
      <c r="I6">
        <f t="shared" si="1"/>
        <v>129.95013707429749</v>
      </c>
      <c r="J6">
        <v>15.771428569999999</v>
      </c>
      <c r="K6">
        <f>(1-((J6-J$12)/(J$11-J$12)))*100</f>
        <v>78.722973156183457</v>
      </c>
      <c r="L6">
        <v>4</v>
      </c>
      <c r="M6">
        <f t="shared" si="2"/>
        <v>314.89189262473383</v>
      </c>
      <c r="N6">
        <v>21.371428569999999</v>
      </c>
      <c r="O6">
        <f>(1-((N6-N$12)/(N$11-N$12)))*100</f>
        <v>80.655635124850505</v>
      </c>
      <c r="P6">
        <v>4</v>
      </c>
      <c r="Q6">
        <f t="shared" si="3"/>
        <v>322.62254049940202</v>
      </c>
      <c r="R6" s="1">
        <v>0.37859999999999999</v>
      </c>
      <c r="S6">
        <v>37.86</v>
      </c>
      <c r="T6">
        <v>3</v>
      </c>
      <c r="U6">
        <f t="shared" si="4"/>
        <v>113.58</v>
      </c>
      <c r="V6">
        <f t="shared" si="5"/>
        <v>881.04457019843335</v>
      </c>
      <c r="W6">
        <f>(V6-V$12)/(V$11-V$12)*100</f>
        <v>48.946920566579635</v>
      </c>
      <c r="X6" t="s">
        <v>24</v>
      </c>
    </row>
    <row r="7" spans="1:24" x14ac:dyDescent="0.3">
      <c r="A7" t="s">
        <v>20</v>
      </c>
      <c r="B7">
        <v>30</v>
      </c>
      <c r="C7">
        <f>(B7-B$12)/(B$11-B$12)*100</f>
        <v>20</v>
      </c>
      <c r="D7">
        <v>2</v>
      </c>
      <c r="E7">
        <f t="shared" si="0"/>
        <v>40</v>
      </c>
      <c r="F7">
        <v>7.0862800569999997</v>
      </c>
      <c r="G7">
        <f>(1-((F7-F$12)/(F$11-F$12)))*100</f>
        <v>100</v>
      </c>
      <c r="H7">
        <v>5</v>
      </c>
      <c r="I7">
        <f t="shared" si="1"/>
        <v>500</v>
      </c>
      <c r="J7">
        <v>20.333333329999999</v>
      </c>
      <c r="K7">
        <f>(1-((J7-J$12)/(J$11-J$12)))*100</f>
        <v>3.7416225267207115</v>
      </c>
      <c r="L7">
        <v>4</v>
      </c>
      <c r="M7">
        <f t="shared" si="2"/>
        <v>14.966490106882846</v>
      </c>
      <c r="N7">
        <v>23.85714286</v>
      </c>
      <c r="O7">
        <f>(1-((N7-N$12)/(N$11-N$12)))*100</f>
        <v>39.713746541614547</v>
      </c>
      <c r="P7">
        <v>4</v>
      </c>
      <c r="Q7">
        <f t="shared" si="3"/>
        <v>158.85498616645819</v>
      </c>
      <c r="R7" s="1">
        <v>0.35599999999999998</v>
      </c>
      <c r="S7">
        <v>35.6</v>
      </c>
      <c r="T7">
        <v>3</v>
      </c>
      <c r="U7">
        <f t="shared" si="4"/>
        <v>106.80000000000001</v>
      </c>
      <c r="V7">
        <f t="shared" si="5"/>
        <v>820.62147627334093</v>
      </c>
      <c r="W7">
        <f>(V7-V$12)/(V$11-V$12)*100</f>
        <v>45.590082015185608</v>
      </c>
      <c r="X7" t="s">
        <v>21</v>
      </c>
    </row>
    <row r="8" spans="1:24" x14ac:dyDescent="0.3">
      <c r="A8" t="s">
        <v>11</v>
      </c>
      <c r="B8">
        <v>37</v>
      </c>
      <c r="C8">
        <f>(B8-B$12)/(B$11-B$12)*100</f>
        <v>55.000000000000007</v>
      </c>
      <c r="D8">
        <v>2</v>
      </c>
      <c r="E8">
        <f t="shared" si="0"/>
        <v>110.00000000000001</v>
      </c>
      <c r="F8">
        <v>8.3583208399999993</v>
      </c>
      <c r="G8">
        <f>(1-((F8-F$12)/(F$11-F$12)))*100</f>
        <v>9.837401361327947</v>
      </c>
      <c r="H8">
        <v>5</v>
      </c>
      <c r="I8">
        <f t="shared" si="1"/>
        <v>49.187006806639737</v>
      </c>
      <c r="J8">
        <v>17.06382979</v>
      </c>
      <c r="K8">
        <f>(1-((J8-J$12)/(J$11-J$12)))*100</f>
        <v>57.48053296311695</v>
      </c>
      <c r="L8">
        <v>4</v>
      </c>
      <c r="M8">
        <f t="shared" si="2"/>
        <v>229.9221318524678</v>
      </c>
      <c r="N8">
        <v>23.723404259999999</v>
      </c>
      <c r="O8">
        <f>(1-((N8-N$12)/(N$11-N$12)))*100</f>
        <v>41.916538263296289</v>
      </c>
      <c r="P8">
        <v>4</v>
      </c>
      <c r="Q8">
        <f t="shared" si="3"/>
        <v>167.66615305318516</v>
      </c>
      <c r="R8" s="1">
        <v>0.41649999999999998</v>
      </c>
      <c r="S8">
        <v>41.65</v>
      </c>
      <c r="T8">
        <v>3</v>
      </c>
      <c r="U8">
        <f t="shared" si="4"/>
        <v>124.94999999999999</v>
      </c>
      <c r="V8">
        <f t="shared" si="5"/>
        <v>681.7252917122928</v>
      </c>
      <c r="W8">
        <f>(V8-V$12)/(V$11-V$12)*100</f>
        <v>37.873627317349602</v>
      </c>
      <c r="X8" t="s">
        <v>12</v>
      </c>
    </row>
    <row r="9" spans="1:24" x14ac:dyDescent="0.3">
      <c r="A9" t="s">
        <v>9</v>
      </c>
      <c r="B9">
        <v>37</v>
      </c>
      <c r="C9">
        <f>(B9-B$12)/(B$11-B$12)*100</f>
        <v>55.000000000000007</v>
      </c>
      <c r="D9">
        <v>2</v>
      </c>
      <c r="E9">
        <f t="shared" si="0"/>
        <v>110.00000000000001</v>
      </c>
      <c r="F9">
        <v>7.6764076980000002</v>
      </c>
      <c r="G9">
        <f>(1-((F9-F$12)/(F$11-F$12)))*100</f>
        <v>58.171591389087226</v>
      </c>
      <c r="H9">
        <v>5</v>
      </c>
      <c r="I9">
        <f t="shared" si="1"/>
        <v>290.85795694543611</v>
      </c>
      <c r="J9">
        <v>20.56097561</v>
      </c>
      <c r="K9">
        <f>(1-((J9-J$12)/(J$11-J$12)))*100</f>
        <v>0</v>
      </c>
      <c r="L9">
        <v>4</v>
      </c>
      <c r="M9">
        <f t="shared" si="2"/>
        <v>0</v>
      </c>
      <c r="N9">
        <v>26.268292679999998</v>
      </c>
      <c r="O9">
        <f>(1-((N9-N$12)/(N$11-N$12)))*100</f>
        <v>0</v>
      </c>
      <c r="P9">
        <v>4</v>
      </c>
      <c r="Q9">
        <f t="shared" si="3"/>
        <v>0</v>
      </c>
      <c r="R9" s="1">
        <v>0.3523</v>
      </c>
      <c r="S9">
        <v>35.229999999999997</v>
      </c>
      <c r="T9">
        <v>3</v>
      </c>
      <c r="U9">
        <f t="shared" si="4"/>
        <v>105.69</v>
      </c>
      <c r="V9">
        <f t="shared" si="5"/>
        <v>506.54795694543611</v>
      </c>
      <c r="W9">
        <f>(V9-V$12)/(V$11-V$12)*100</f>
        <v>28.14155316363534</v>
      </c>
      <c r="X9" t="s">
        <v>10</v>
      </c>
    </row>
    <row r="10" spans="1:24" x14ac:dyDescent="0.3">
      <c r="A10" t="s">
        <v>17</v>
      </c>
      <c r="B10">
        <v>28</v>
      </c>
      <c r="C10">
        <f>(B10-B$12)/(B$11-B$12)*100</f>
        <v>10</v>
      </c>
      <c r="D10">
        <v>2</v>
      </c>
      <c r="E10">
        <f t="shared" si="0"/>
        <v>20</v>
      </c>
      <c r="F10">
        <v>7.9268292679999997</v>
      </c>
      <c r="G10">
        <f>(1-((F10-F$12)/(F$11-F$12)))*100</f>
        <v>40.421642010006622</v>
      </c>
      <c r="H10">
        <v>5</v>
      </c>
      <c r="I10">
        <f t="shared" si="1"/>
        <v>202.10821005003311</v>
      </c>
      <c r="J10">
        <v>19.096774190000001</v>
      </c>
      <c r="K10">
        <f>(1-((J10-J$12)/(J$11-J$12)))*100</f>
        <v>24.066219231016383</v>
      </c>
      <c r="L10">
        <v>4</v>
      </c>
      <c r="M10">
        <f t="shared" si="2"/>
        <v>96.264876924065533</v>
      </c>
      <c r="N10">
        <v>25.161290319999999</v>
      </c>
      <c r="O10">
        <f>(1-((N10-N$12)/(N$11-N$12)))*100</f>
        <v>18.233297151982509</v>
      </c>
      <c r="P10">
        <v>4</v>
      </c>
      <c r="Q10">
        <f t="shared" si="3"/>
        <v>72.933188607930035</v>
      </c>
      <c r="R10" s="1">
        <v>0.30909999999999999</v>
      </c>
      <c r="S10">
        <v>30.91</v>
      </c>
      <c r="T10">
        <v>3</v>
      </c>
      <c r="U10">
        <f t="shared" si="4"/>
        <v>92.73</v>
      </c>
      <c r="V10">
        <f t="shared" si="5"/>
        <v>484.03627558202874</v>
      </c>
      <c r="W10">
        <f>(V10-V$12)/(V$11-V$12)*100</f>
        <v>26.890904199001596</v>
      </c>
      <c r="X10" t="s">
        <v>18</v>
      </c>
    </row>
    <row r="11" spans="1:24" x14ac:dyDescent="0.3">
      <c r="B11" s="3">
        <f>MAX(B2:B10)</f>
        <v>46</v>
      </c>
      <c r="F11" s="3">
        <f>MAX(F2:F10)</f>
        <v>8.4971098269999992</v>
      </c>
      <c r="J11" s="3">
        <f>MAX(J2:J10)</f>
        <v>20.56097561</v>
      </c>
      <c r="N11" s="3">
        <f>MAX(N2:N10)</f>
        <v>26.268292679999998</v>
      </c>
      <c r="V11">
        <f>(D2+H2+L2+P2+T2)*100</f>
        <v>1800</v>
      </c>
    </row>
    <row r="12" spans="1:24" x14ac:dyDescent="0.3">
      <c r="B12" s="4">
        <f>MIN(B2:B10)</f>
        <v>26</v>
      </c>
      <c r="F12" s="4">
        <f>MIN(F2:F10)</f>
        <v>7.0862800569999997</v>
      </c>
      <c r="J12" s="4">
        <f>MIN(J2:J10)</f>
        <v>14.476923080000001</v>
      </c>
      <c r="N12" s="4">
        <f>MIN(N2:N10)</f>
        <v>20.1969697</v>
      </c>
      <c r="V12">
        <v>0</v>
      </c>
    </row>
    <row r="15" spans="1:24" x14ac:dyDescent="0.3">
      <c r="B15" s="3"/>
      <c r="C15" t="s">
        <v>40</v>
      </c>
    </row>
    <row r="16" spans="1:24" x14ac:dyDescent="0.3">
      <c r="B16" s="4"/>
      <c r="C16" t="s">
        <v>41</v>
      </c>
    </row>
  </sheetData>
  <sortState xmlns:xlrd2="http://schemas.microsoft.com/office/spreadsheetml/2017/richdata2" ref="A2:X10">
    <sortCondition descending="1" ref="W2:W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rachana hadke</dc:creator>
  <cp:lastModifiedBy>rachana hadke</cp:lastModifiedBy>
  <dcterms:created xsi:type="dcterms:W3CDTF">2024-04-25T11:32:37Z</dcterms:created>
  <dcterms:modified xsi:type="dcterms:W3CDTF">2024-04-29T15:10:46Z</dcterms:modified>
</cp:coreProperties>
</file>