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r\Downloads\c10docs\"/>
    </mc:Choice>
  </mc:AlternateContent>
  <xr:revisionPtr revIDLastSave="0" documentId="13_ncr:1_{05F5749F-3EAC-4BE1-B438-92FA70083809}" xr6:coauthVersionLast="47" xr6:coauthVersionMax="47" xr10:uidLastSave="{00000000-0000-0000-0000-000000000000}"/>
  <bookViews>
    <workbookView xWindow="-108" yWindow="-108" windowWidth="23256" windowHeight="12456" activeTab="1" xr2:uid="{36DA720A-7FC0-41A5-B4F7-15B55972870A}"/>
  </bookViews>
  <sheets>
    <sheet name="purple" sheetId="2" r:id="rId1"/>
    <sheet name="orang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2" l="1"/>
  <c r="Z17" i="2"/>
  <c r="V18" i="2"/>
  <c r="V17" i="2"/>
  <c r="R18" i="2"/>
  <c r="R17" i="2"/>
  <c r="N18" i="2"/>
  <c r="N17" i="2"/>
  <c r="F18" i="2"/>
  <c r="F17" i="2"/>
  <c r="B21" i="1"/>
  <c r="B20" i="1"/>
  <c r="V21" i="1"/>
  <c r="V20" i="1"/>
  <c r="R20" i="1"/>
  <c r="R21" i="1" s="1"/>
  <c r="N21" i="1"/>
  <c r="N20" i="1"/>
  <c r="J20" i="1"/>
  <c r="J21" i="1" s="1"/>
  <c r="F21" i="1"/>
  <c r="F20" i="1"/>
  <c r="B17" i="2"/>
  <c r="B18" i="2"/>
  <c r="J17" i="2"/>
  <c r="J18" i="2"/>
  <c r="AA6" i="1"/>
  <c r="AC6" i="1" s="1"/>
  <c r="AA2" i="1"/>
  <c r="AC2" i="1" s="1"/>
  <c r="AA5" i="1"/>
  <c r="AC5" i="1" s="1"/>
  <c r="AA9" i="1"/>
  <c r="AC9" i="1" s="1"/>
  <c r="AA8" i="1"/>
  <c r="AC8" i="1" s="1"/>
  <c r="AA7" i="1"/>
  <c r="AC7" i="1" s="1"/>
  <c r="AA13" i="1"/>
  <c r="AC13" i="1" s="1"/>
  <c r="AA3" i="1"/>
  <c r="AC3" i="1" s="1"/>
  <c r="AA11" i="1"/>
  <c r="AC11" i="1" s="1"/>
  <c r="AA10" i="1"/>
  <c r="AC10" i="1" s="1"/>
  <c r="AA12" i="1"/>
  <c r="AC12" i="1" s="1"/>
  <c r="AA14" i="1"/>
  <c r="AC14" i="1" s="1"/>
  <c r="AA16" i="1"/>
  <c r="AC16" i="1" s="1"/>
  <c r="AA15" i="1"/>
  <c r="AC15" i="1" s="1"/>
  <c r="AA19" i="1"/>
  <c r="AC19" i="1" s="1"/>
  <c r="AA18" i="1"/>
  <c r="AC18" i="1" s="1"/>
  <c r="AA17" i="1"/>
  <c r="AC17" i="1" s="1"/>
  <c r="AA4" i="1"/>
  <c r="AC4" i="1" s="1"/>
  <c r="S7" i="2" l="1"/>
  <c r="U7" i="2" s="1"/>
  <c r="AA3" i="2"/>
  <c r="AC3" i="2" s="1"/>
  <c r="W13" i="2"/>
  <c r="Y13" i="2" s="1"/>
  <c r="K4" i="2"/>
  <c r="M4" i="2" s="1"/>
  <c r="O3" i="2"/>
  <c r="Q3" i="2" s="1"/>
  <c r="W11" i="2"/>
  <c r="Y11" i="2" s="1"/>
  <c r="W10" i="2"/>
  <c r="Y10" i="2" s="1"/>
  <c r="S16" i="2"/>
  <c r="U16" i="2" s="1"/>
  <c r="S3" i="2"/>
  <c r="U3" i="2" s="1"/>
  <c r="S11" i="2"/>
  <c r="U11" i="2" s="1"/>
  <c r="S13" i="2"/>
  <c r="U13" i="2" s="1"/>
  <c r="W8" i="2"/>
  <c r="Y8" i="2" s="1"/>
  <c r="S2" i="2"/>
  <c r="U2" i="2" s="1"/>
  <c r="S15" i="2"/>
  <c r="U15" i="2" s="1"/>
  <c r="S12" i="2"/>
  <c r="U12" i="2" s="1"/>
  <c r="W5" i="2"/>
  <c r="Y5" i="2" s="1"/>
  <c r="W14" i="2"/>
  <c r="Y14" i="2" s="1"/>
  <c r="W4" i="2"/>
  <c r="Y4" i="2" s="1"/>
  <c r="W7" i="2"/>
  <c r="Y7" i="2" s="1"/>
  <c r="S14" i="2"/>
  <c r="U14" i="2" s="1"/>
  <c r="S4" i="2"/>
  <c r="U4" i="2" s="1"/>
  <c r="W2" i="2"/>
  <c r="Y2" i="2" s="1"/>
  <c r="K9" i="2"/>
  <c r="M9" i="2" s="1"/>
  <c r="AA6" i="2"/>
  <c r="AC6" i="2" s="1"/>
  <c r="AA8" i="2"/>
  <c r="AC8" i="2" s="1"/>
  <c r="AA7" i="2"/>
  <c r="AC7" i="2" s="1"/>
  <c r="S9" i="2"/>
  <c r="U9" i="2" s="1"/>
  <c r="S6" i="2"/>
  <c r="U6" i="2" s="1"/>
  <c r="S5" i="2"/>
  <c r="U5" i="2" s="1"/>
  <c r="W15" i="2"/>
  <c r="Y15" i="2" s="1"/>
  <c r="W16" i="2"/>
  <c r="Y16" i="2" s="1"/>
  <c r="W12" i="2"/>
  <c r="Y12" i="2" s="1"/>
  <c r="W3" i="2"/>
  <c r="Y3" i="2" s="1"/>
  <c r="AA11" i="2"/>
  <c r="AC11" i="2" s="1"/>
  <c r="AA14" i="2"/>
  <c r="AC14" i="2" s="1"/>
  <c r="AA13" i="2"/>
  <c r="AC13" i="2" s="1"/>
  <c r="AA4" i="2"/>
  <c r="AC4" i="2" s="1"/>
  <c r="AA9" i="2"/>
  <c r="AC9" i="2" s="1"/>
  <c r="AA5" i="2"/>
  <c r="AC5" i="2" s="1"/>
  <c r="K5" i="2"/>
  <c r="M5" i="2" s="1"/>
  <c r="AA2" i="2"/>
  <c r="AC2" i="2" s="1"/>
  <c r="AA10" i="2"/>
  <c r="AC10" i="2" s="1"/>
  <c r="C3" i="2"/>
  <c r="E3" i="2" s="1"/>
  <c r="S8" i="2"/>
  <c r="U8" i="2" s="1"/>
  <c r="S10" i="2"/>
  <c r="U10" i="2" s="1"/>
  <c r="W9" i="2"/>
  <c r="Y9" i="2" s="1"/>
  <c r="W6" i="2"/>
  <c r="Y6" i="2" s="1"/>
  <c r="AA15" i="2"/>
  <c r="AC15" i="2" s="1"/>
  <c r="AA16" i="2"/>
  <c r="AC16" i="2" s="1"/>
  <c r="AA12" i="2"/>
  <c r="AC12" i="2" s="1"/>
  <c r="K16" i="2"/>
  <c r="M16" i="2" s="1"/>
  <c r="K3" i="2"/>
  <c r="M3" i="2" s="1"/>
  <c r="K6" i="2"/>
  <c r="M6" i="2" s="1"/>
  <c r="C4" i="2"/>
  <c r="E4" i="2" s="1"/>
  <c r="K15" i="2"/>
  <c r="M15" i="2" s="1"/>
  <c r="K12" i="2"/>
  <c r="M12" i="2" s="1"/>
  <c r="C15" i="2"/>
  <c r="E15" i="2" s="1"/>
  <c r="C16" i="2"/>
  <c r="E16" i="2" s="1"/>
  <c r="O9" i="2"/>
  <c r="Q9" i="2" s="1"/>
  <c r="O6" i="2"/>
  <c r="Q6" i="2" s="1"/>
  <c r="O5" i="2"/>
  <c r="Q5" i="2" s="1"/>
  <c r="C9" i="2"/>
  <c r="C6" i="2"/>
  <c r="C5" i="2"/>
  <c r="K2" i="2"/>
  <c r="M2" i="2" s="1"/>
  <c r="K8" i="2"/>
  <c r="M8" i="2" s="1"/>
  <c r="K10" i="2"/>
  <c r="M10" i="2" s="1"/>
  <c r="K7" i="2"/>
  <c r="M7" i="2" s="1"/>
  <c r="O2" i="2"/>
  <c r="Q2" i="2" s="1"/>
  <c r="O8" i="2"/>
  <c r="Q8" i="2" s="1"/>
  <c r="O10" i="2"/>
  <c r="Q10" i="2" s="1"/>
  <c r="O7" i="2"/>
  <c r="Q7" i="2" s="1"/>
  <c r="C12" i="2"/>
  <c r="E12" i="2" s="1"/>
  <c r="C2" i="2"/>
  <c r="E2" i="2" s="1"/>
  <c r="C8" i="2"/>
  <c r="E8" i="2" s="1"/>
  <c r="C10" i="2"/>
  <c r="E10" i="2" s="1"/>
  <c r="C7" i="2"/>
  <c r="E7" i="2" s="1"/>
  <c r="K11" i="2"/>
  <c r="M11" i="2" s="1"/>
  <c r="K14" i="2"/>
  <c r="M14" i="2" s="1"/>
  <c r="K13" i="2"/>
  <c r="M13" i="2" s="1"/>
  <c r="O11" i="2"/>
  <c r="Q11" i="2" s="1"/>
  <c r="O14" i="2"/>
  <c r="Q14" i="2" s="1"/>
  <c r="O13" i="2"/>
  <c r="Q13" i="2" s="1"/>
  <c r="O4" i="2"/>
  <c r="Q4" i="2" s="1"/>
  <c r="C11" i="2"/>
  <c r="E11" i="2" s="1"/>
  <c r="C14" i="2"/>
  <c r="E14" i="2" s="1"/>
  <c r="C13" i="2"/>
  <c r="E13" i="2" s="1"/>
  <c r="O15" i="2"/>
  <c r="Q15" i="2" s="1"/>
  <c r="O16" i="2"/>
  <c r="Q16" i="2" s="1"/>
  <c r="O12" i="2"/>
  <c r="Q12" i="2" s="1"/>
  <c r="G3" i="2"/>
  <c r="I3" i="2" s="1"/>
  <c r="G6" i="2"/>
  <c r="I6" i="2" s="1"/>
  <c r="G5" i="2"/>
  <c r="I5" i="2" s="1"/>
  <c r="G7" i="2"/>
  <c r="I7" i="2" s="1"/>
  <c r="G11" i="2"/>
  <c r="I11" i="2" s="1"/>
  <c r="G14" i="2"/>
  <c r="I14" i="2" s="1"/>
  <c r="G13" i="2"/>
  <c r="I13" i="2" s="1"/>
  <c r="G4" i="2"/>
  <c r="I4" i="2" s="1"/>
  <c r="G9" i="2"/>
  <c r="I9" i="2" s="1"/>
  <c r="G2" i="2"/>
  <c r="I2" i="2" s="1"/>
  <c r="G8" i="2"/>
  <c r="I8" i="2" s="1"/>
  <c r="G10" i="2"/>
  <c r="I10" i="2" s="1"/>
  <c r="G15" i="2"/>
  <c r="I15" i="2" s="1"/>
  <c r="G16" i="2"/>
  <c r="I16" i="2" s="1"/>
  <c r="G12" i="2"/>
  <c r="I12" i="2" s="1"/>
  <c r="E9" i="2"/>
  <c r="E6" i="2"/>
  <c r="E5" i="2"/>
  <c r="G6" i="1"/>
  <c r="I6" i="1" s="1"/>
  <c r="C7" i="1"/>
  <c r="E7" i="1" s="1"/>
  <c r="C6" i="1"/>
  <c r="E6" i="1" s="1"/>
  <c r="C17" i="1"/>
  <c r="E17" i="1" s="1"/>
  <c r="C10" i="1"/>
  <c r="E10" i="1" s="1"/>
  <c r="C4" i="1"/>
  <c r="E4" i="1" s="1"/>
  <c r="C14" i="1"/>
  <c r="E14" i="1" s="1"/>
  <c r="C2" i="1"/>
  <c r="E2" i="1" s="1"/>
  <c r="C19" i="1"/>
  <c r="E19" i="1" s="1"/>
  <c r="C11" i="1"/>
  <c r="E11" i="1" s="1"/>
  <c r="O5" i="1"/>
  <c r="Q5" i="1" s="1"/>
  <c r="W5" i="1"/>
  <c r="Y5" i="1" s="1"/>
  <c r="C5" i="1"/>
  <c r="E5" i="1" s="1"/>
  <c r="C16" i="1"/>
  <c r="E16" i="1" s="1"/>
  <c r="C3" i="1"/>
  <c r="E3" i="1" s="1"/>
  <c r="G13" i="1"/>
  <c r="I13" i="1" s="1"/>
  <c r="G7" i="1"/>
  <c r="I7" i="1" s="1"/>
  <c r="G14" i="1"/>
  <c r="I14" i="1" s="1"/>
  <c r="G5" i="1"/>
  <c r="I5" i="1" s="1"/>
  <c r="G17" i="1"/>
  <c r="I17" i="1" s="1"/>
  <c r="G9" i="1"/>
  <c r="I9" i="1" s="1"/>
  <c r="C18" i="1"/>
  <c r="E18" i="1" s="1"/>
  <c r="C12" i="1"/>
  <c r="E12" i="1" s="1"/>
  <c r="C8" i="1"/>
  <c r="E8" i="1" s="1"/>
  <c r="G18" i="1"/>
  <c r="I18" i="1" s="1"/>
  <c r="G10" i="1"/>
  <c r="I10" i="1" s="1"/>
  <c r="K5" i="1"/>
  <c r="M5" i="1" s="1"/>
  <c r="S5" i="1"/>
  <c r="U5" i="1" s="1"/>
  <c r="C15" i="1"/>
  <c r="E15" i="1" s="1"/>
  <c r="C13" i="1"/>
  <c r="E13" i="1" s="1"/>
  <c r="C9" i="1"/>
  <c r="E9" i="1" s="1"/>
  <c r="K18" i="1"/>
  <c r="M18" i="1" s="1"/>
  <c r="K14" i="1"/>
  <c r="M14" i="1" s="1"/>
  <c r="K10" i="1"/>
  <c r="M10" i="1" s="1"/>
  <c r="K6" i="1"/>
  <c r="M6" i="1" s="1"/>
  <c r="O18" i="1"/>
  <c r="Q18" i="1" s="1"/>
  <c r="O14" i="1"/>
  <c r="Q14" i="1" s="1"/>
  <c r="O10" i="1"/>
  <c r="Q10" i="1" s="1"/>
  <c r="O6" i="1"/>
  <c r="Q6" i="1" s="1"/>
  <c r="S18" i="1"/>
  <c r="U18" i="1" s="1"/>
  <c r="S14" i="1"/>
  <c r="U14" i="1" s="1"/>
  <c r="S10" i="1"/>
  <c r="U10" i="1" s="1"/>
  <c r="S6" i="1"/>
  <c r="U6" i="1" s="1"/>
  <c r="K17" i="1"/>
  <c r="M17" i="1" s="1"/>
  <c r="K13" i="1"/>
  <c r="M13" i="1" s="1"/>
  <c r="K9" i="1"/>
  <c r="M9" i="1" s="1"/>
  <c r="K7" i="1"/>
  <c r="M7" i="1" s="1"/>
  <c r="O17" i="1"/>
  <c r="Q17" i="1" s="1"/>
  <c r="O13" i="1"/>
  <c r="Q13" i="1" s="1"/>
  <c r="O9" i="1"/>
  <c r="Q9" i="1" s="1"/>
  <c r="O7" i="1"/>
  <c r="Q7" i="1" s="1"/>
  <c r="S17" i="1"/>
  <c r="U17" i="1" s="1"/>
  <c r="S13" i="1"/>
  <c r="U13" i="1" s="1"/>
  <c r="S9" i="1"/>
  <c r="U9" i="1" s="1"/>
  <c r="S7" i="1"/>
  <c r="U7" i="1" s="1"/>
  <c r="W17" i="1"/>
  <c r="Y17" i="1" s="1"/>
  <c r="W13" i="1"/>
  <c r="Y13" i="1" s="1"/>
  <c r="W9" i="1"/>
  <c r="Y9" i="1" s="1"/>
  <c r="W7" i="1"/>
  <c r="Y7" i="1" s="1"/>
  <c r="W18" i="1"/>
  <c r="Y18" i="1" s="1"/>
  <c r="W14" i="1"/>
  <c r="Y14" i="1" s="1"/>
  <c r="W10" i="1"/>
  <c r="Y10" i="1" s="1"/>
  <c r="W6" i="1"/>
  <c r="Y6" i="1" s="1"/>
  <c r="G2" i="1"/>
  <c r="I2" i="1" s="1"/>
  <c r="G15" i="1"/>
  <c r="I15" i="1" s="1"/>
  <c r="G12" i="1"/>
  <c r="I12" i="1" s="1"/>
  <c r="G11" i="1"/>
  <c r="I11" i="1" s="1"/>
  <c r="G4" i="1"/>
  <c r="I4" i="1" s="1"/>
  <c r="K2" i="1"/>
  <c r="M2" i="1" s="1"/>
  <c r="K15" i="1"/>
  <c r="M15" i="1" s="1"/>
  <c r="K12" i="1"/>
  <c r="M12" i="1" s="1"/>
  <c r="K11" i="1"/>
  <c r="M11" i="1" s="1"/>
  <c r="K4" i="1"/>
  <c r="M4" i="1" s="1"/>
  <c r="O2" i="1"/>
  <c r="Q2" i="1" s="1"/>
  <c r="O15" i="1"/>
  <c r="Q15" i="1" s="1"/>
  <c r="O12" i="1"/>
  <c r="Q12" i="1" s="1"/>
  <c r="O11" i="1"/>
  <c r="Q11" i="1" s="1"/>
  <c r="O4" i="1"/>
  <c r="Q4" i="1" s="1"/>
  <c r="S2" i="1"/>
  <c r="U2" i="1" s="1"/>
  <c r="S15" i="1"/>
  <c r="U15" i="1" s="1"/>
  <c r="S12" i="1"/>
  <c r="U12" i="1" s="1"/>
  <c r="S11" i="1"/>
  <c r="U11" i="1" s="1"/>
  <c r="S4" i="1"/>
  <c r="U4" i="1" s="1"/>
  <c r="W2" i="1"/>
  <c r="Y2" i="1" s="1"/>
  <c r="W15" i="1"/>
  <c r="Y15" i="1" s="1"/>
  <c r="W12" i="1"/>
  <c r="Y12" i="1" s="1"/>
  <c r="W11" i="1"/>
  <c r="Y11" i="1" s="1"/>
  <c r="W4" i="1"/>
  <c r="Y4" i="1" s="1"/>
  <c r="G19" i="1"/>
  <c r="I19" i="1" s="1"/>
  <c r="G16" i="1"/>
  <c r="I16" i="1" s="1"/>
  <c r="G8" i="1"/>
  <c r="I8" i="1" s="1"/>
  <c r="G3" i="1"/>
  <c r="I3" i="1" s="1"/>
  <c r="K19" i="1"/>
  <c r="M19" i="1" s="1"/>
  <c r="K16" i="1"/>
  <c r="M16" i="1" s="1"/>
  <c r="K8" i="1"/>
  <c r="M8" i="1" s="1"/>
  <c r="K3" i="1"/>
  <c r="M3" i="1" s="1"/>
  <c r="O19" i="1"/>
  <c r="Q19" i="1" s="1"/>
  <c r="O16" i="1"/>
  <c r="Q16" i="1" s="1"/>
  <c r="O8" i="1"/>
  <c r="Q8" i="1" s="1"/>
  <c r="O3" i="1"/>
  <c r="Q3" i="1" s="1"/>
  <c r="S19" i="1"/>
  <c r="U19" i="1" s="1"/>
  <c r="S16" i="1"/>
  <c r="U16" i="1" s="1"/>
  <c r="S8" i="1"/>
  <c r="U8" i="1" s="1"/>
  <c r="S3" i="1"/>
  <c r="U3" i="1" s="1"/>
  <c r="W19" i="1"/>
  <c r="Y19" i="1" s="1"/>
  <c r="W16" i="1"/>
  <c r="Y16" i="1" s="1"/>
  <c r="W8" i="1"/>
  <c r="Y8" i="1" s="1"/>
  <c r="W3" i="1"/>
  <c r="Y3" i="1" s="1"/>
  <c r="AD12" i="2" l="1"/>
  <c r="AD10" i="2"/>
  <c r="AD15" i="2"/>
  <c r="AD13" i="2"/>
  <c r="AD16" i="2"/>
  <c r="AD7" i="2"/>
  <c r="AD6" i="2"/>
  <c r="AD14" i="2"/>
  <c r="AD4" i="2"/>
  <c r="AD17" i="1"/>
  <c r="AD11" i="1"/>
  <c r="AD3" i="1"/>
  <c r="AD5" i="1"/>
  <c r="AD14" i="1"/>
  <c r="AD18" i="1"/>
  <c r="AD2" i="1"/>
  <c r="AD4" i="1"/>
  <c r="AD19" i="1"/>
  <c r="AD13" i="1"/>
  <c r="AD8" i="1"/>
  <c r="AD12" i="1"/>
  <c r="AD7" i="1"/>
  <c r="AD6" i="1"/>
  <c r="AD16" i="1"/>
  <c r="AD9" i="1"/>
  <c r="AD10" i="1"/>
  <c r="AD15" i="1"/>
  <c r="AD8" i="2"/>
  <c r="AD5" i="2"/>
  <c r="AD3" i="2"/>
  <c r="AD9" i="2"/>
  <c r="AD11" i="2"/>
  <c r="AD2" i="2" l="1"/>
  <c r="AE8" i="1" l="1"/>
  <c r="AE18" i="1"/>
  <c r="AE19" i="1"/>
  <c r="AE9" i="1"/>
  <c r="AE2" i="1"/>
  <c r="AE7" i="1"/>
  <c r="AE5" i="1"/>
  <c r="AE13" i="1"/>
  <c r="AE17" i="1"/>
  <c r="AE10" i="1"/>
  <c r="AE12" i="1"/>
  <c r="AE6" i="1"/>
  <c r="AE14" i="1"/>
  <c r="AE3" i="1"/>
  <c r="AE11" i="1"/>
  <c r="AE15" i="1"/>
  <c r="AE16" i="1"/>
  <c r="AE4" i="1"/>
  <c r="AE2" i="2" l="1"/>
  <c r="AE9" i="2"/>
  <c r="AE7" i="2"/>
  <c r="AE16" i="2"/>
  <c r="AE14" i="2"/>
  <c r="AE6" i="2"/>
  <c r="AE10" i="2"/>
  <c r="AE12" i="2"/>
  <c r="AE13" i="2"/>
  <c r="AE15" i="2"/>
  <c r="AE5" i="2"/>
  <c r="AE11" i="2"/>
  <c r="AE3" i="2"/>
  <c r="AE4" i="2"/>
  <c r="AE8" i="2"/>
</calcChain>
</file>

<file path=xl/sharedStrings.xml><?xml version="1.0" encoding="utf-8"?>
<sst xmlns="http://schemas.openxmlformats.org/spreadsheetml/2006/main" count="95" uniqueCount="52">
  <si>
    <t>batsman name</t>
  </si>
  <si>
    <t>weightage(1-5)</t>
  </si>
  <si>
    <t>score</t>
  </si>
  <si>
    <t>final score</t>
  </si>
  <si>
    <t>current form</t>
  </si>
  <si>
    <t>strike rate</t>
  </si>
  <si>
    <t>Total runs</t>
  </si>
  <si>
    <t>SuryaKumarYadav</t>
  </si>
  <si>
    <t>FafduPlessis</t>
  </si>
  <si>
    <t>average opponent strength</t>
  </si>
  <si>
    <t>batting average</t>
  </si>
  <si>
    <t>batting Position</t>
  </si>
  <si>
    <t>is a captain</t>
  </si>
  <si>
    <t>bowlerName</t>
  </si>
  <si>
    <t>AndreRussell</t>
  </si>
  <si>
    <t>AnrichNortje</t>
  </si>
  <si>
    <t>ArshdeepSingh</t>
  </si>
  <si>
    <t>AveshKhan</t>
  </si>
  <si>
    <t>HarshalPatel</t>
  </si>
  <si>
    <t>KagisoRabada</t>
  </si>
  <si>
    <t>MohammedSiraj</t>
  </si>
  <si>
    <t>RahulChahar</t>
  </si>
  <si>
    <t>RashidKhan</t>
  </si>
  <si>
    <t>RaviBishnoi</t>
  </si>
  <si>
    <t>RavichandranAshwin</t>
  </si>
  <si>
    <t>ShardulThakur</t>
  </si>
  <si>
    <t>SunilNarine</t>
  </si>
  <si>
    <t>TrentBoult</t>
  </si>
  <si>
    <t>YuzvendraChahal</t>
  </si>
  <si>
    <t>economy</t>
  </si>
  <si>
    <t>Total wickets taken</t>
  </si>
  <si>
    <t>innings bowled</t>
  </si>
  <si>
    <t>bowling average</t>
  </si>
  <si>
    <t>bowling strike rate</t>
  </si>
  <si>
    <t>JosButtler</t>
  </si>
  <si>
    <t>ViratKohli</t>
  </si>
  <si>
    <t>YashasviJaiswal</t>
  </si>
  <si>
    <t>IshanKishan</t>
  </si>
  <si>
    <t>GlennMaxwell</t>
  </si>
  <si>
    <t>KLRahul</t>
  </si>
  <si>
    <t>RuturajGaikwad</t>
  </si>
  <si>
    <t>RohitSharma</t>
  </si>
  <si>
    <t>RahulTripathi</t>
  </si>
  <si>
    <t>Shikhardhawan</t>
  </si>
  <si>
    <t>DevduttPadikal</t>
  </si>
  <si>
    <t>ShivamDube</t>
  </si>
  <si>
    <t>NitishRana</t>
  </si>
  <si>
    <t>ShimronHetmyer</t>
  </si>
  <si>
    <t>SanjuSamson</t>
  </si>
  <si>
    <t>ShubmanGill</t>
  </si>
  <si>
    <t>scaled value(0-100)</t>
  </si>
  <si>
    <t>final score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</si>
</sst>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F657-D3ED-4535-916F-2B63209AFE93}">
  <dimension ref="A1:AE19"/>
  <sheetViews>
    <sheetView workbookViewId="0">
      <pane xSplit="1" topLeftCell="B1" activePane="topRight" state="frozen"/>
      <selection pane="topRight" activeCell="C2" sqref="C2"/>
    </sheetView>
  </sheetViews>
  <sheetFormatPr defaultRowHeight="14.4" x14ac:dyDescent="0.3"/>
  <cols>
    <col min="1" max="1" width="18" bestFit="1" customWidth="1"/>
    <col min="2" max="2" width="16.109375" style="1" bestFit="1" customWidth="1"/>
    <col min="3" max="3" width="13.77734375" style="1" bestFit="1" customWidth="1"/>
    <col min="4" max="4" width="13.21875" bestFit="1" customWidth="1"/>
    <col min="6" max="6" width="11.33203125" style="1" bestFit="1" customWidth="1"/>
    <col min="7" max="7" width="13.77734375" style="1" bestFit="1" customWidth="1"/>
    <col min="10" max="11" width="8.88671875" style="1"/>
    <col min="14" max="14" width="16.88671875" bestFit="1" customWidth="1"/>
    <col min="18" max="18" width="13.109375" bestFit="1" customWidth="1"/>
    <col min="22" max="22" width="14.33203125" style="1" bestFit="1" customWidth="1"/>
    <col min="26" max="26" width="23.21875" bestFit="1" customWidth="1"/>
    <col min="27" max="27" width="13.77734375" bestFit="1" customWidth="1"/>
    <col min="31" max="31" width="16.77734375" bestFit="1" customWidth="1"/>
  </cols>
  <sheetData>
    <row r="1" spans="1:31" x14ac:dyDescent="0.3">
      <c r="A1" t="s">
        <v>13</v>
      </c>
      <c r="B1" s="3" t="s">
        <v>33</v>
      </c>
      <c r="C1" s="1" t="s">
        <v>50</v>
      </c>
      <c r="D1" t="s">
        <v>1</v>
      </c>
      <c r="E1" t="s">
        <v>2</v>
      </c>
      <c r="F1" s="3" t="s">
        <v>4</v>
      </c>
      <c r="G1" s="1" t="s">
        <v>50</v>
      </c>
      <c r="H1" t="s">
        <v>1</v>
      </c>
      <c r="I1" t="s">
        <v>2</v>
      </c>
      <c r="J1" s="3" t="s">
        <v>29</v>
      </c>
      <c r="K1" s="1" t="s">
        <v>50</v>
      </c>
      <c r="L1" t="s">
        <v>1</v>
      </c>
      <c r="M1" t="s">
        <v>2</v>
      </c>
      <c r="N1" s="2" t="s">
        <v>30</v>
      </c>
      <c r="O1" s="1" t="s">
        <v>50</v>
      </c>
      <c r="P1" t="s">
        <v>1</v>
      </c>
      <c r="Q1" t="s">
        <v>2</v>
      </c>
      <c r="R1" s="2" t="s">
        <v>31</v>
      </c>
      <c r="S1" s="1" t="s">
        <v>50</v>
      </c>
      <c r="T1" t="s">
        <v>1</v>
      </c>
      <c r="U1" t="s">
        <v>2</v>
      </c>
      <c r="V1" s="3" t="s">
        <v>32</v>
      </c>
      <c r="W1" s="1" t="s">
        <v>50</v>
      </c>
      <c r="X1" t="s">
        <v>1</v>
      </c>
      <c r="Y1" t="s">
        <v>2</v>
      </c>
      <c r="Z1" s="2" t="s">
        <v>9</v>
      </c>
      <c r="AA1" s="1" t="s">
        <v>50</v>
      </c>
      <c r="AB1" t="s">
        <v>1</v>
      </c>
      <c r="AC1" t="s">
        <v>2</v>
      </c>
      <c r="AD1" t="s">
        <v>3</v>
      </c>
      <c r="AE1" s="1" t="s">
        <v>50</v>
      </c>
    </row>
    <row r="2" spans="1:31" x14ac:dyDescent="0.3">
      <c r="A2" t="s">
        <v>22</v>
      </c>
      <c r="B2" s="1">
        <v>17.412698412698401</v>
      </c>
      <c r="C2" s="1">
        <f t="shared" ref="C2:C16" si="0" xml:space="preserve"> (1-((B2 -B$18)/(B$17 - B$18)))* 100</f>
        <v>62.206116029444736</v>
      </c>
      <c r="D2">
        <v>4</v>
      </c>
      <c r="E2">
        <f t="shared" ref="E2:E16" si="1">C2*D2</f>
        <v>248.82446411777894</v>
      </c>
      <c r="F2" s="1">
        <v>3.88888888888888</v>
      </c>
      <c r="G2" s="1">
        <f t="shared" ref="G2:G16" si="2" xml:space="preserve"> ((F2 -F$18)/(F$17 - F$18))* (100 - 0) + 0</f>
        <v>100</v>
      </c>
      <c r="H2">
        <v>3</v>
      </c>
      <c r="I2">
        <f t="shared" ref="I2:I16" si="3">G2*H2</f>
        <v>300</v>
      </c>
      <c r="J2" s="1">
        <v>7.2164383561643799</v>
      </c>
      <c r="K2" s="1">
        <f t="shared" ref="K2:K16" si="4" xml:space="preserve"> (1-((J2 -J$18)/(J$17 - J$18)))* 100</f>
        <v>83.445206670015963</v>
      </c>
      <c r="L2">
        <v>2</v>
      </c>
      <c r="M2">
        <f t="shared" ref="M2:M16" si="5">K2*L2</f>
        <v>166.89041334003193</v>
      </c>
      <c r="N2">
        <v>63</v>
      </c>
      <c r="O2" s="1">
        <f t="shared" ref="O2:O16" si="6" xml:space="preserve"> ((N2 -N$18)/(N$17 - N$18))* (100 - 0) + 0</f>
        <v>91.428571428571431</v>
      </c>
      <c r="P2">
        <v>5</v>
      </c>
      <c r="Q2">
        <f t="shared" ref="Q2:Q16" si="7">O2*P2</f>
        <v>457.14285714285717</v>
      </c>
      <c r="R2">
        <v>46</v>
      </c>
      <c r="S2" s="1">
        <f t="shared" ref="S2:S16" si="8" xml:space="preserve"> ((R2 -R$18)/(R$17 - R$18))* (100 - 0) + 0</f>
        <v>100</v>
      </c>
      <c r="T2">
        <v>1</v>
      </c>
      <c r="U2">
        <f t="shared" ref="U2:U16" si="9">S2*T2</f>
        <v>100</v>
      </c>
      <c r="V2" s="1">
        <v>20.904761904761902</v>
      </c>
      <c r="W2" s="1">
        <f t="shared" ref="W2:W16" si="10" xml:space="preserve"> (1-((V2 -V$18)/(V$17 - V$18)))* 100</f>
        <v>84.599671167355766</v>
      </c>
      <c r="X2">
        <v>3</v>
      </c>
      <c r="Y2">
        <f t="shared" ref="Y2:Y16" si="11">W2*X2</f>
        <v>253.79901350206728</v>
      </c>
      <c r="Z2" s="1">
        <v>10.111111111111111</v>
      </c>
      <c r="AA2" s="1">
        <f t="shared" ref="AA2:AA16" si="12" xml:space="preserve"> ((Z2 -Z$18)/(Z$17 - Z$18))* (100 - 0) + 0</f>
        <v>83.333333333333343</v>
      </c>
      <c r="AB2">
        <v>2</v>
      </c>
      <c r="AC2">
        <f t="shared" ref="AC2:AC16" si="13">AA2*AB2</f>
        <v>166.66666666666669</v>
      </c>
      <c r="AD2" t="e">
        <f>E2+I2+M2+Q2+#REF!+U2+Y2+AC2</f>
        <v>#REF!</v>
      </c>
      <c r="AE2" s="1" t="e">
        <f t="shared" ref="AE2:AE16" si="14" xml:space="preserve"> ((AD2 -AD$18)/(AD$17 - AD$18))* (100 - 0) + 0</f>
        <v>#REF!</v>
      </c>
    </row>
    <row r="3" spans="1:31" x14ac:dyDescent="0.3">
      <c r="A3" t="s">
        <v>28</v>
      </c>
      <c r="B3" s="1">
        <v>15.803030303030299</v>
      </c>
      <c r="C3" s="1">
        <f t="shared" si="0"/>
        <v>71.249635178518858</v>
      </c>
      <c r="D3">
        <v>4</v>
      </c>
      <c r="E3">
        <f t="shared" si="1"/>
        <v>284.99854071407543</v>
      </c>
      <c r="F3" s="1">
        <v>1</v>
      </c>
      <c r="G3" s="1">
        <f t="shared" si="2"/>
        <v>12.162162162162197</v>
      </c>
      <c r="H3">
        <v>3</v>
      </c>
      <c r="I3">
        <f t="shared" si="3"/>
        <v>36.486486486486591</v>
      </c>
      <c r="J3" s="1">
        <v>7.6829971181556198</v>
      </c>
      <c r="K3" s="1">
        <f t="shared" si="4"/>
        <v>70.915512818521506</v>
      </c>
      <c r="L3">
        <v>2</v>
      </c>
      <c r="M3">
        <f t="shared" si="5"/>
        <v>141.83102563704301</v>
      </c>
      <c r="N3">
        <v>66</v>
      </c>
      <c r="O3" s="1">
        <f t="shared" si="6"/>
        <v>100</v>
      </c>
      <c r="P3">
        <v>5</v>
      </c>
      <c r="Q3">
        <f t="shared" si="7"/>
        <v>500</v>
      </c>
      <c r="R3">
        <v>46</v>
      </c>
      <c r="S3" s="1">
        <f t="shared" si="8"/>
        <v>100</v>
      </c>
      <c r="T3">
        <v>1</v>
      </c>
      <c r="U3">
        <f t="shared" si="9"/>
        <v>100</v>
      </c>
      <c r="V3" s="1">
        <v>20.1969696969696</v>
      </c>
      <c r="W3" s="1">
        <f t="shared" si="10"/>
        <v>88.672711872851778</v>
      </c>
      <c r="X3">
        <v>3</v>
      </c>
      <c r="Y3">
        <f t="shared" si="11"/>
        <v>266.01813561855533</v>
      </c>
      <c r="Z3" s="1">
        <v>10.555555555555555</v>
      </c>
      <c r="AA3" s="1">
        <f t="shared" si="12"/>
        <v>90.740740740740748</v>
      </c>
      <c r="AB3">
        <v>2</v>
      </c>
      <c r="AC3">
        <f t="shared" si="13"/>
        <v>181.4814814814815</v>
      </c>
      <c r="AD3" t="e">
        <f>E3+I3+M3+Q3+#REF!+U3+Y3+AC3</f>
        <v>#REF!</v>
      </c>
      <c r="AE3" s="1" t="e">
        <f t="shared" si="14"/>
        <v>#REF!</v>
      </c>
    </row>
    <row r="4" spans="1:31" x14ac:dyDescent="0.3">
      <c r="A4" t="s">
        <v>18</v>
      </c>
      <c r="B4" s="1">
        <v>14.476923076923001</v>
      </c>
      <c r="C4" s="1">
        <f t="shared" si="0"/>
        <v>78.700038165939475</v>
      </c>
      <c r="D4">
        <v>4</v>
      </c>
      <c r="E4">
        <f t="shared" si="1"/>
        <v>314.8001526637579</v>
      </c>
      <c r="F4" s="1">
        <v>1</v>
      </c>
      <c r="G4" s="1">
        <f t="shared" si="2"/>
        <v>12.162162162162197</v>
      </c>
      <c r="H4">
        <v>3</v>
      </c>
      <c r="I4">
        <f t="shared" si="3"/>
        <v>36.486486486486591</v>
      </c>
      <c r="J4" s="1">
        <v>8.4971098265895897</v>
      </c>
      <c r="K4" s="1">
        <f t="shared" si="4"/>
        <v>49.052065321033197</v>
      </c>
      <c r="L4">
        <v>2</v>
      </c>
      <c r="M4">
        <f t="shared" si="5"/>
        <v>98.104130642066394</v>
      </c>
      <c r="N4">
        <v>65</v>
      </c>
      <c r="O4" s="1">
        <f t="shared" si="6"/>
        <v>97.142857142857139</v>
      </c>
      <c r="P4">
        <v>5</v>
      </c>
      <c r="Q4">
        <f t="shared" si="7"/>
        <v>485.71428571428567</v>
      </c>
      <c r="R4">
        <v>43</v>
      </c>
      <c r="S4" s="1">
        <f t="shared" si="8"/>
        <v>86.36363636363636</v>
      </c>
      <c r="T4">
        <v>1</v>
      </c>
      <c r="U4">
        <f t="shared" si="9"/>
        <v>86.36363636363636</v>
      </c>
      <c r="V4" s="1">
        <v>20.353846153846099</v>
      </c>
      <c r="W4" s="1">
        <f t="shared" si="10"/>
        <v>87.769955120859578</v>
      </c>
      <c r="X4">
        <v>3</v>
      </c>
      <c r="Y4">
        <f t="shared" si="11"/>
        <v>263.30986536257876</v>
      </c>
      <c r="Z4" s="1">
        <v>11.111111111111111</v>
      </c>
      <c r="AA4" s="1">
        <f t="shared" si="12"/>
        <v>100</v>
      </c>
      <c r="AB4">
        <v>2</v>
      </c>
      <c r="AC4">
        <f t="shared" si="13"/>
        <v>200</v>
      </c>
      <c r="AD4" t="e">
        <f>E4+I4+M4+Q4+#REF!+U4+Y4+AC4</f>
        <v>#REF!</v>
      </c>
      <c r="AE4" s="1" t="e">
        <f t="shared" si="14"/>
        <v>#REF!</v>
      </c>
    </row>
    <row r="5" spans="1:31" x14ac:dyDescent="0.3">
      <c r="A5" t="s">
        <v>16</v>
      </c>
      <c r="B5" s="1">
        <v>18.955555555555499</v>
      </c>
      <c r="C5" s="1">
        <f t="shared" si="0"/>
        <v>53.537957648279509</v>
      </c>
      <c r="D5">
        <v>4</v>
      </c>
      <c r="E5">
        <f t="shared" si="1"/>
        <v>214.15183059311804</v>
      </c>
      <c r="F5" s="1">
        <v>2.8</v>
      </c>
      <c r="G5" s="1">
        <f t="shared" si="2"/>
        <v>66.891891891892058</v>
      </c>
      <c r="H5">
        <v>3</v>
      </c>
      <c r="I5">
        <f t="shared" si="3"/>
        <v>200.67567567567619</v>
      </c>
      <c r="J5" s="1">
        <v>8.6341118188251897</v>
      </c>
      <c r="K5" s="1">
        <f t="shared" si="4"/>
        <v>45.372800971928285</v>
      </c>
      <c r="L5">
        <v>2</v>
      </c>
      <c r="M5">
        <f t="shared" si="5"/>
        <v>90.74560194385657</v>
      </c>
      <c r="N5">
        <v>45</v>
      </c>
      <c r="O5" s="1">
        <f t="shared" si="6"/>
        <v>40</v>
      </c>
      <c r="P5">
        <v>5</v>
      </c>
      <c r="Q5">
        <f t="shared" si="7"/>
        <v>200</v>
      </c>
      <c r="R5">
        <v>40</v>
      </c>
      <c r="S5" s="1">
        <f t="shared" si="8"/>
        <v>72.727272727272734</v>
      </c>
      <c r="T5">
        <v>1</v>
      </c>
      <c r="U5">
        <f t="shared" si="9"/>
        <v>72.727272727272734</v>
      </c>
      <c r="V5" s="1">
        <v>27.1111111111111</v>
      </c>
      <c r="W5" s="1">
        <f t="shared" si="10"/>
        <v>48.884792320595196</v>
      </c>
      <c r="X5">
        <v>3</v>
      </c>
      <c r="Y5">
        <f t="shared" si="11"/>
        <v>146.6543769617856</v>
      </c>
      <c r="Z5" s="1">
        <v>7.8888888888888893</v>
      </c>
      <c r="AA5" s="1">
        <f t="shared" si="12"/>
        <v>46.296296296296305</v>
      </c>
      <c r="AB5">
        <v>2</v>
      </c>
      <c r="AC5">
        <f t="shared" si="13"/>
        <v>92.592592592592609</v>
      </c>
      <c r="AD5" t="e">
        <f>E5+I5+M5+Q5+#REF!+U5+Y5+AC5</f>
        <v>#REF!</v>
      </c>
      <c r="AE5" s="1" t="e">
        <f t="shared" si="14"/>
        <v>#REF!</v>
      </c>
    </row>
    <row r="6" spans="1:31" ht="13.8" customHeight="1" x14ac:dyDescent="0.3">
      <c r="A6" t="s">
        <v>17</v>
      </c>
      <c r="B6" s="1">
        <v>17.063829787233999</v>
      </c>
      <c r="C6" s="1">
        <f t="shared" si="0"/>
        <v>64.166147464464601</v>
      </c>
      <c r="D6">
        <v>4</v>
      </c>
      <c r="E6">
        <f t="shared" si="1"/>
        <v>256.6645898578584</v>
      </c>
      <c r="F6" s="1">
        <v>1.75</v>
      </c>
      <c r="G6" s="1">
        <f t="shared" si="2"/>
        <v>34.96621621621631</v>
      </c>
      <c r="H6">
        <v>3</v>
      </c>
      <c r="I6">
        <f t="shared" si="3"/>
        <v>104.89864864864893</v>
      </c>
      <c r="J6" s="1">
        <v>8.3583208395802</v>
      </c>
      <c r="K6" s="1">
        <f t="shared" si="4"/>
        <v>52.779320404111772</v>
      </c>
      <c r="L6">
        <v>2</v>
      </c>
      <c r="M6">
        <f t="shared" si="5"/>
        <v>105.55864080822354</v>
      </c>
      <c r="N6">
        <v>47</v>
      </c>
      <c r="O6" s="1">
        <f t="shared" si="6"/>
        <v>45.714285714285715</v>
      </c>
      <c r="P6">
        <v>5</v>
      </c>
      <c r="Q6">
        <f t="shared" si="7"/>
        <v>228.57142857142858</v>
      </c>
      <c r="R6">
        <v>37</v>
      </c>
      <c r="S6" s="1">
        <f t="shared" si="8"/>
        <v>59.090909090909093</v>
      </c>
      <c r="T6">
        <v>1</v>
      </c>
      <c r="U6">
        <f t="shared" si="9"/>
        <v>59.090909090909093</v>
      </c>
      <c r="V6" s="1">
        <v>23.7234042553191</v>
      </c>
      <c r="W6" s="1">
        <f t="shared" si="10"/>
        <v>68.379592870840582</v>
      </c>
      <c r="X6">
        <v>3</v>
      </c>
      <c r="Y6">
        <f t="shared" si="11"/>
        <v>205.13877861252175</v>
      </c>
      <c r="Z6" s="1">
        <v>6.8888888888888893</v>
      </c>
      <c r="AA6" s="1">
        <f t="shared" si="12"/>
        <v>29.629629629629644</v>
      </c>
      <c r="AB6">
        <v>2</v>
      </c>
      <c r="AC6">
        <f t="shared" si="13"/>
        <v>59.259259259259288</v>
      </c>
      <c r="AD6" t="e">
        <f>E6+I6+M6+Q6+#REF!+U6+Y6+AC6</f>
        <v>#REF!</v>
      </c>
      <c r="AE6" s="1" t="e">
        <f t="shared" si="14"/>
        <v>#REF!</v>
      </c>
    </row>
    <row r="7" spans="1:31" x14ac:dyDescent="0.3">
      <c r="A7" t="s">
        <v>23</v>
      </c>
      <c r="B7" s="1">
        <v>20.560975609756099</v>
      </c>
      <c r="C7" s="1">
        <f t="shared" si="0"/>
        <v>44.518305140245197</v>
      </c>
      <c r="D7">
        <v>4</v>
      </c>
      <c r="E7">
        <f t="shared" si="1"/>
        <v>178.07322056098079</v>
      </c>
      <c r="F7" s="1">
        <v>3.125</v>
      </c>
      <c r="G7" s="1">
        <f t="shared" si="2"/>
        <v>76.773648648648845</v>
      </c>
      <c r="H7">
        <v>3</v>
      </c>
      <c r="I7">
        <f t="shared" si="3"/>
        <v>230.32094594594653</v>
      </c>
      <c r="J7" s="1">
        <v>7.6764076977904399</v>
      </c>
      <c r="K7" s="1">
        <f t="shared" si="4"/>
        <v>71.092475350490972</v>
      </c>
      <c r="L7">
        <v>2</v>
      </c>
      <c r="M7">
        <f t="shared" si="5"/>
        <v>142.18495070098194</v>
      </c>
      <c r="N7">
        <v>41</v>
      </c>
      <c r="O7" s="1">
        <f t="shared" si="6"/>
        <v>28.571428571428569</v>
      </c>
      <c r="P7">
        <v>5</v>
      </c>
      <c r="Q7">
        <f t="shared" si="7"/>
        <v>142.85714285714283</v>
      </c>
      <c r="R7">
        <v>37</v>
      </c>
      <c r="S7" s="1">
        <f t="shared" si="8"/>
        <v>59.090909090909093</v>
      </c>
      <c r="T7">
        <v>1</v>
      </c>
      <c r="U7">
        <f t="shared" si="9"/>
        <v>59.090909090909093</v>
      </c>
      <c r="V7" s="1">
        <v>26.268292682926798</v>
      </c>
      <c r="W7" s="1">
        <f t="shared" si="10"/>
        <v>53.734851034923658</v>
      </c>
      <c r="X7">
        <v>3</v>
      </c>
      <c r="Y7">
        <f t="shared" si="11"/>
        <v>161.20455310477098</v>
      </c>
      <c r="Z7" s="1">
        <v>7.5555555555555554</v>
      </c>
      <c r="AA7" s="1">
        <f t="shared" si="12"/>
        <v>40.740740740740748</v>
      </c>
      <c r="AB7">
        <v>2</v>
      </c>
      <c r="AC7">
        <f t="shared" si="13"/>
        <v>81.481481481481495</v>
      </c>
      <c r="AD7" t="e">
        <f>E7+I7+M7+Q7+#REF!+U7+Y7+AC7</f>
        <v>#REF!</v>
      </c>
      <c r="AE7" s="1" t="e">
        <f t="shared" si="14"/>
        <v>#REF!</v>
      </c>
    </row>
    <row r="8" spans="1:31" x14ac:dyDescent="0.3">
      <c r="A8" t="s">
        <v>19</v>
      </c>
      <c r="B8" s="1">
        <v>16.533333333333299</v>
      </c>
      <c r="C8" s="1">
        <f t="shared" si="0"/>
        <v>67.146609592372513</v>
      </c>
      <c r="D8">
        <v>4</v>
      </c>
      <c r="E8">
        <f t="shared" si="1"/>
        <v>268.58643836949005</v>
      </c>
      <c r="F8" s="1">
        <v>0.6</v>
      </c>
      <c r="G8" s="1">
        <f t="shared" si="2"/>
        <v>0</v>
      </c>
      <c r="H8">
        <v>3</v>
      </c>
      <c r="I8">
        <f t="shared" si="3"/>
        <v>0</v>
      </c>
      <c r="J8" s="1">
        <v>8.6209677419354804</v>
      </c>
      <c r="K8" s="1">
        <f t="shared" si="4"/>
        <v>45.725792433680432</v>
      </c>
      <c r="L8">
        <v>2</v>
      </c>
      <c r="M8">
        <f t="shared" si="5"/>
        <v>91.451584867360864</v>
      </c>
      <c r="N8">
        <v>45</v>
      </c>
      <c r="O8" s="1">
        <f t="shared" si="6"/>
        <v>40</v>
      </c>
      <c r="P8">
        <v>5</v>
      </c>
      <c r="Q8">
        <f t="shared" si="7"/>
        <v>200</v>
      </c>
      <c r="R8">
        <v>33</v>
      </c>
      <c r="S8" s="1">
        <f t="shared" si="8"/>
        <v>40.909090909090914</v>
      </c>
      <c r="T8">
        <v>1</v>
      </c>
      <c r="U8">
        <f t="shared" si="9"/>
        <v>40.909090909090914</v>
      </c>
      <c r="V8" s="1">
        <v>23.7555555555555</v>
      </c>
      <c r="W8" s="1">
        <f t="shared" si="10"/>
        <v>68.194575922143258</v>
      </c>
      <c r="X8">
        <v>3</v>
      </c>
      <c r="Y8">
        <f t="shared" si="11"/>
        <v>204.58372776642977</v>
      </c>
      <c r="Z8" s="1">
        <v>7.7777777777777777</v>
      </c>
      <c r="AA8" s="1">
        <f t="shared" si="12"/>
        <v>44.44444444444445</v>
      </c>
      <c r="AB8">
        <v>2</v>
      </c>
      <c r="AC8">
        <f t="shared" si="13"/>
        <v>88.8888888888889</v>
      </c>
      <c r="AD8" t="e">
        <f>E8+I8+M8+Q8+#REF!+U8+Y8+AC8</f>
        <v>#REF!</v>
      </c>
      <c r="AE8" s="1" t="e">
        <f t="shared" si="14"/>
        <v>#REF!</v>
      </c>
    </row>
    <row r="9" spans="1:31" x14ac:dyDescent="0.3">
      <c r="A9" t="s">
        <v>25</v>
      </c>
      <c r="B9" s="1">
        <v>18.023255813953401</v>
      </c>
      <c r="C9" s="1">
        <f t="shared" si="0"/>
        <v>58.775851419806038</v>
      </c>
      <c r="D9">
        <v>4</v>
      </c>
      <c r="E9">
        <f t="shared" si="1"/>
        <v>235.10340567922415</v>
      </c>
      <c r="F9" s="1">
        <v>1.79</v>
      </c>
      <c r="G9" s="1">
        <f t="shared" si="2"/>
        <v>36.182432432432535</v>
      </c>
      <c r="H9">
        <v>3</v>
      </c>
      <c r="I9">
        <f t="shared" si="3"/>
        <v>108.5472972972976</v>
      </c>
      <c r="J9" s="1">
        <v>9.5387021110242305</v>
      </c>
      <c r="K9" s="1">
        <f t="shared" si="4"/>
        <v>21.07952787184939</v>
      </c>
      <c r="L9">
        <v>2</v>
      </c>
      <c r="M9">
        <f t="shared" si="5"/>
        <v>42.159055743698779</v>
      </c>
      <c r="N9">
        <v>43</v>
      </c>
      <c r="O9" s="1">
        <f t="shared" si="6"/>
        <v>34.285714285714285</v>
      </c>
      <c r="P9">
        <v>5</v>
      </c>
      <c r="Q9">
        <f t="shared" si="7"/>
        <v>171.42857142857142</v>
      </c>
      <c r="R9">
        <v>39</v>
      </c>
      <c r="S9" s="1">
        <f t="shared" si="8"/>
        <v>68.181818181818173</v>
      </c>
      <c r="T9">
        <v>1</v>
      </c>
      <c r="U9">
        <f t="shared" si="9"/>
        <v>68.181818181818173</v>
      </c>
      <c r="V9" s="1">
        <v>28.3720930232558</v>
      </c>
      <c r="W9" s="1">
        <f t="shared" si="10"/>
        <v>41.628382034475287</v>
      </c>
      <c r="X9">
        <v>3</v>
      </c>
      <c r="Y9">
        <f t="shared" si="11"/>
        <v>124.88514610342585</v>
      </c>
      <c r="Z9" s="1">
        <v>6.333333333333333</v>
      </c>
      <c r="AA9" s="1">
        <f t="shared" si="12"/>
        <v>20.370370370370374</v>
      </c>
      <c r="AB9">
        <v>2</v>
      </c>
      <c r="AC9">
        <f t="shared" si="13"/>
        <v>40.740740740740748</v>
      </c>
      <c r="AD9" t="e">
        <f>E9+I9+M9+Q9+#REF!+U9+Y9+AC9</f>
        <v>#REF!</v>
      </c>
      <c r="AE9" s="1" t="e">
        <f t="shared" si="14"/>
        <v>#REF!</v>
      </c>
    </row>
    <row r="10" spans="1:31" x14ac:dyDescent="0.3">
      <c r="A10" t="s">
        <v>27</v>
      </c>
      <c r="B10" s="1">
        <v>21.619047619047599</v>
      </c>
      <c r="C10" s="1">
        <f t="shared" si="0"/>
        <v>38.573791224826962</v>
      </c>
      <c r="D10">
        <v>4</v>
      </c>
      <c r="E10">
        <f t="shared" si="1"/>
        <v>154.29516489930785</v>
      </c>
      <c r="F10" s="1">
        <v>1.2222222222222201</v>
      </c>
      <c r="G10" s="1">
        <f t="shared" si="2"/>
        <v>18.918918918918905</v>
      </c>
      <c r="H10">
        <v>3</v>
      </c>
      <c r="I10">
        <f t="shared" si="3"/>
        <v>56.756756756756715</v>
      </c>
      <c r="J10" s="1">
        <v>8.0238726790450894</v>
      </c>
      <c r="K10" s="1">
        <f t="shared" si="4"/>
        <v>61.761110913876308</v>
      </c>
      <c r="L10">
        <v>2</v>
      </c>
      <c r="M10">
        <f t="shared" si="5"/>
        <v>123.52222182775262</v>
      </c>
      <c r="N10">
        <v>42</v>
      </c>
      <c r="O10" s="1">
        <f t="shared" si="6"/>
        <v>31.428571428571427</v>
      </c>
      <c r="P10">
        <v>5</v>
      </c>
      <c r="Q10">
        <f t="shared" si="7"/>
        <v>157.14285714285714</v>
      </c>
      <c r="R10">
        <v>40</v>
      </c>
      <c r="S10" s="1">
        <f t="shared" si="8"/>
        <v>72.727272727272734</v>
      </c>
      <c r="T10">
        <v>1</v>
      </c>
      <c r="U10">
        <f t="shared" si="9"/>
        <v>72.727272727272734</v>
      </c>
      <c r="V10" s="1">
        <v>28.8095238095238</v>
      </c>
      <c r="W10" s="1">
        <f t="shared" si="10"/>
        <v>39.111155398335882</v>
      </c>
      <c r="X10">
        <v>3</v>
      </c>
      <c r="Y10">
        <f t="shared" si="11"/>
        <v>117.33346619500765</v>
      </c>
      <c r="Z10" s="1">
        <v>6.8888888888888893</v>
      </c>
      <c r="AA10" s="1">
        <f t="shared" si="12"/>
        <v>29.629629629629644</v>
      </c>
      <c r="AB10">
        <v>2</v>
      </c>
      <c r="AC10">
        <f t="shared" si="13"/>
        <v>59.259259259259288</v>
      </c>
      <c r="AD10" t="e">
        <f>E10+I10+M10+Q10+#REF!+U10+Y10+AC10</f>
        <v>#REF!</v>
      </c>
      <c r="AE10" s="1" t="e">
        <f t="shared" si="14"/>
        <v>#REF!</v>
      </c>
    </row>
    <row r="11" spans="1:31" x14ac:dyDescent="0.3">
      <c r="A11" t="s">
        <v>14</v>
      </c>
      <c r="B11" s="1">
        <v>10.6857142857142</v>
      </c>
      <c r="C11" s="1">
        <f t="shared" si="0"/>
        <v>100</v>
      </c>
      <c r="D11">
        <v>4</v>
      </c>
      <c r="E11">
        <f t="shared" si="1"/>
        <v>400</v>
      </c>
      <c r="F11" s="1">
        <v>1.25</v>
      </c>
      <c r="G11" s="1">
        <f t="shared" si="2"/>
        <v>19.763513513513569</v>
      </c>
      <c r="H11">
        <v>3</v>
      </c>
      <c r="I11">
        <f t="shared" si="3"/>
        <v>59.290540540540704</v>
      </c>
      <c r="J11" s="1">
        <v>10.3236245954692</v>
      </c>
      <c r="K11" s="1">
        <f t="shared" si="4"/>
        <v>0</v>
      </c>
      <c r="L11">
        <v>2</v>
      </c>
      <c r="M11">
        <f t="shared" si="5"/>
        <v>0</v>
      </c>
      <c r="N11">
        <v>35</v>
      </c>
      <c r="O11" s="1">
        <f t="shared" si="6"/>
        <v>11.428571428571429</v>
      </c>
      <c r="P11">
        <v>5</v>
      </c>
      <c r="Q11">
        <f t="shared" si="7"/>
        <v>57.142857142857146</v>
      </c>
      <c r="R11">
        <v>30</v>
      </c>
      <c r="S11" s="1">
        <f t="shared" si="8"/>
        <v>27.27272727272727</v>
      </c>
      <c r="T11">
        <v>1</v>
      </c>
      <c r="U11">
        <f t="shared" si="9"/>
        <v>27.27272727272727</v>
      </c>
      <c r="V11" s="1">
        <v>18.228571428571399</v>
      </c>
      <c r="W11" s="1">
        <f t="shared" si="10"/>
        <v>100</v>
      </c>
      <c r="X11">
        <v>3</v>
      </c>
      <c r="Y11">
        <f t="shared" si="11"/>
        <v>300</v>
      </c>
      <c r="Z11" s="1">
        <v>5.666666666666667</v>
      </c>
      <c r="AA11" s="1">
        <f t="shared" si="12"/>
        <v>9.259259259259272</v>
      </c>
      <c r="AB11">
        <v>2</v>
      </c>
      <c r="AC11">
        <f t="shared" si="13"/>
        <v>18.518518518518544</v>
      </c>
      <c r="AD11" t="e">
        <f>E11+I11+M11+Q11+#REF!+U11+Y11+AC11</f>
        <v>#REF!</v>
      </c>
      <c r="AE11" s="1" t="e">
        <f t="shared" si="14"/>
        <v>#REF!</v>
      </c>
    </row>
    <row r="12" spans="1:31" x14ac:dyDescent="0.3">
      <c r="A12" t="s">
        <v>20</v>
      </c>
      <c r="B12" s="1">
        <v>23.538461538461501</v>
      </c>
      <c r="C12" s="1">
        <f t="shared" si="0"/>
        <v>27.790042431544258</v>
      </c>
      <c r="D12">
        <v>4</v>
      </c>
      <c r="E12">
        <f t="shared" si="1"/>
        <v>111.16016972617703</v>
      </c>
      <c r="F12" s="1">
        <v>2.5</v>
      </c>
      <c r="G12" s="1">
        <f t="shared" si="2"/>
        <v>57.77027027027043</v>
      </c>
      <c r="H12">
        <v>3</v>
      </c>
      <c r="I12">
        <f t="shared" si="3"/>
        <v>173.31081081081129</v>
      </c>
      <c r="J12" s="1">
        <v>8.1176470588235201</v>
      </c>
      <c r="K12" s="1">
        <f t="shared" si="4"/>
        <v>59.242748029160893</v>
      </c>
      <c r="L12">
        <v>2</v>
      </c>
      <c r="M12">
        <f t="shared" si="5"/>
        <v>118.48549605832179</v>
      </c>
      <c r="N12">
        <v>39</v>
      </c>
      <c r="O12" s="1">
        <f t="shared" si="6"/>
        <v>22.857142857142858</v>
      </c>
      <c r="P12">
        <v>5</v>
      </c>
      <c r="Q12">
        <f t="shared" si="7"/>
        <v>114.28571428571429</v>
      </c>
      <c r="R12">
        <v>44</v>
      </c>
      <c r="S12" s="1">
        <f t="shared" si="8"/>
        <v>90.909090909090907</v>
      </c>
      <c r="T12">
        <v>1</v>
      </c>
      <c r="U12">
        <f t="shared" si="9"/>
        <v>90.909090909090907</v>
      </c>
      <c r="V12" s="1">
        <v>31.846153846153801</v>
      </c>
      <c r="W12" s="1">
        <f t="shared" si="10"/>
        <v>21.6366514258998</v>
      </c>
      <c r="X12">
        <v>3</v>
      </c>
      <c r="Y12">
        <f t="shared" si="11"/>
        <v>64.909954277699399</v>
      </c>
      <c r="Z12" s="1">
        <v>6.2222222222222223</v>
      </c>
      <c r="AA12" s="1">
        <f t="shared" si="12"/>
        <v>18.518518518518526</v>
      </c>
      <c r="AB12">
        <v>2</v>
      </c>
      <c r="AC12">
        <f t="shared" si="13"/>
        <v>37.037037037037052</v>
      </c>
      <c r="AD12" t="e">
        <f>E12+I12+M12+Q12+#REF!+U12+Y12+AC12</f>
        <v>#REF!</v>
      </c>
      <c r="AE12" s="1" t="e">
        <f t="shared" si="14"/>
        <v>#REF!</v>
      </c>
    </row>
    <row r="13" spans="1:31" x14ac:dyDescent="0.3">
      <c r="A13" t="s">
        <v>26</v>
      </c>
      <c r="B13" s="1">
        <v>26.6666666666666</v>
      </c>
      <c r="C13" s="1">
        <f t="shared" si="0"/>
        <v>10.215001459285823</v>
      </c>
      <c r="D13">
        <v>4</v>
      </c>
      <c r="E13">
        <f t="shared" si="1"/>
        <v>40.860005837143291</v>
      </c>
      <c r="F13" s="1">
        <v>1.79</v>
      </c>
      <c r="G13" s="1">
        <f t="shared" si="2"/>
        <v>36.182432432432535</v>
      </c>
      <c r="H13">
        <v>3</v>
      </c>
      <c r="I13">
        <f t="shared" si="3"/>
        <v>108.5472972972976</v>
      </c>
      <c r="J13" s="1">
        <v>6.6</v>
      </c>
      <c r="K13" s="1">
        <f t="shared" si="4"/>
        <v>100</v>
      </c>
      <c r="L13">
        <v>2</v>
      </c>
      <c r="M13">
        <f t="shared" si="5"/>
        <v>200</v>
      </c>
      <c r="N13">
        <v>36</v>
      </c>
      <c r="O13" s="1">
        <f t="shared" si="6"/>
        <v>14.285714285714285</v>
      </c>
      <c r="P13">
        <v>5</v>
      </c>
      <c r="Q13">
        <f t="shared" si="7"/>
        <v>71.428571428571416</v>
      </c>
      <c r="R13">
        <v>42</v>
      </c>
      <c r="S13" s="1">
        <f t="shared" si="8"/>
        <v>81.818181818181827</v>
      </c>
      <c r="T13">
        <v>1</v>
      </c>
      <c r="U13">
        <f t="shared" si="9"/>
        <v>81.818181818181827</v>
      </c>
      <c r="V13" s="1">
        <v>29.3333333333333</v>
      </c>
      <c r="W13" s="1">
        <f t="shared" si="10"/>
        <v>36.096856160629876</v>
      </c>
      <c r="X13">
        <v>3</v>
      </c>
      <c r="Y13">
        <f t="shared" si="11"/>
        <v>108.29056848188964</v>
      </c>
      <c r="Z13" s="1">
        <v>5.2222222222222223</v>
      </c>
      <c r="AA13" s="1">
        <f t="shared" si="12"/>
        <v>1.8518518518518601</v>
      </c>
      <c r="AB13">
        <v>2</v>
      </c>
      <c r="AC13">
        <f t="shared" si="13"/>
        <v>3.7037037037037202</v>
      </c>
      <c r="AD13" t="e">
        <f>E13+I13+M13+Q13+#REF!+U13+Y13+AC13</f>
        <v>#REF!</v>
      </c>
      <c r="AE13" s="1" t="e">
        <f t="shared" si="14"/>
        <v>#REF!</v>
      </c>
    </row>
    <row r="14" spans="1:31" x14ac:dyDescent="0.3">
      <c r="A14" t="s">
        <v>21</v>
      </c>
      <c r="B14" s="1">
        <v>23.885714285714201</v>
      </c>
      <c r="C14" s="1">
        <f t="shared" si="0"/>
        <v>25.839089405584204</v>
      </c>
      <c r="D14">
        <v>4</v>
      </c>
      <c r="E14">
        <f t="shared" si="1"/>
        <v>103.35635762233682</v>
      </c>
      <c r="F14" s="1">
        <v>1.79</v>
      </c>
      <c r="G14" s="1">
        <f t="shared" si="2"/>
        <v>36.182432432432535</v>
      </c>
      <c r="H14">
        <v>3</v>
      </c>
      <c r="I14">
        <f t="shared" si="3"/>
        <v>108.5472972972976</v>
      </c>
      <c r="J14" s="1">
        <v>7.6806358381502804</v>
      </c>
      <c r="K14" s="1">
        <f t="shared" si="4"/>
        <v>70.978926300326634</v>
      </c>
      <c r="L14">
        <v>2</v>
      </c>
      <c r="M14">
        <f t="shared" si="5"/>
        <v>141.95785260065327</v>
      </c>
      <c r="N14">
        <v>35</v>
      </c>
      <c r="O14" s="1">
        <f t="shared" si="6"/>
        <v>11.428571428571429</v>
      </c>
      <c r="P14">
        <v>5</v>
      </c>
      <c r="Q14">
        <f t="shared" si="7"/>
        <v>57.142857142857146</v>
      </c>
      <c r="R14">
        <v>38</v>
      </c>
      <c r="S14" s="1">
        <f t="shared" si="8"/>
        <v>63.636363636363633</v>
      </c>
      <c r="T14">
        <v>1</v>
      </c>
      <c r="U14">
        <f t="shared" si="9"/>
        <v>63.636363636363633</v>
      </c>
      <c r="V14" s="1">
        <v>30.371428571428499</v>
      </c>
      <c r="W14" s="1">
        <f t="shared" si="10"/>
        <v>30.123063125903393</v>
      </c>
      <c r="X14">
        <v>3</v>
      </c>
      <c r="Y14">
        <f t="shared" si="11"/>
        <v>90.369189377710171</v>
      </c>
      <c r="Z14" s="1">
        <v>5.8888888888888893</v>
      </c>
      <c r="AA14" s="1">
        <f t="shared" si="12"/>
        <v>12.962962962962976</v>
      </c>
      <c r="AB14">
        <v>2</v>
      </c>
      <c r="AC14">
        <f t="shared" si="13"/>
        <v>25.925925925925952</v>
      </c>
      <c r="AD14" t="e">
        <f>E14+I14+M14+Q14+#REF!+U14+Y14+AC14</f>
        <v>#REF!</v>
      </c>
      <c r="AE14" s="1" t="e">
        <f t="shared" si="14"/>
        <v>#REF!</v>
      </c>
    </row>
    <row r="15" spans="1:31" x14ac:dyDescent="0.3">
      <c r="A15" t="s">
        <v>15</v>
      </c>
      <c r="B15" s="1">
        <v>17.935483870967701</v>
      </c>
      <c r="C15" s="1">
        <f t="shared" si="0"/>
        <v>59.268976208931832</v>
      </c>
      <c r="D15">
        <v>4</v>
      </c>
      <c r="E15">
        <f t="shared" si="1"/>
        <v>237.07590483572733</v>
      </c>
      <c r="F15" s="1">
        <v>1.6666666666666601</v>
      </c>
      <c r="G15" s="1">
        <f t="shared" si="2"/>
        <v>32.432432432432321</v>
      </c>
      <c r="H15">
        <v>3</v>
      </c>
      <c r="I15">
        <f t="shared" si="3"/>
        <v>97.297297297296964</v>
      </c>
      <c r="J15" s="1">
        <v>8.3116883116883091</v>
      </c>
      <c r="K15" s="1">
        <f t="shared" si="4"/>
        <v>54.031662757544275</v>
      </c>
      <c r="L15">
        <v>2</v>
      </c>
      <c r="M15">
        <f t="shared" si="5"/>
        <v>108.06332551508855</v>
      </c>
      <c r="N15">
        <v>31</v>
      </c>
      <c r="O15" s="1">
        <f t="shared" si="6"/>
        <v>0</v>
      </c>
      <c r="P15">
        <v>5</v>
      </c>
      <c r="Q15">
        <f t="shared" si="7"/>
        <v>0</v>
      </c>
      <c r="R15">
        <v>24</v>
      </c>
      <c r="S15" s="1">
        <f t="shared" si="8"/>
        <v>0</v>
      </c>
      <c r="T15">
        <v>1</v>
      </c>
      <c r="U15">
        <f t="shared" si="9"/>
        <v>0</v>
      </c>
      <c r="V15" s="1">
        <v>24.774193548387</v>
      </c>
      <c r="W15" s="1">
        <f t="shared" si="10"/>
        <v>62.332750992043209</v>
      </c>
      <c r="X15">
        <v>3</v>
      </c>
      <c r="Y15">
        <f t="shared" si="11"/>
        <v>186.99825297612963</v>
      </c>
      <c r="Z15" s="1">
        <v>5.1111111111111107</v>
      </c>
      <c r="AA15" s="1">
        <f t="shared" si="12"/>
        <v>0</v>
      </c>
      <c r="AB15">
        <v>2</v>
      </c>
      <c r="AC15">
        <f t="shared" si="13"/>
        <v>0</v>
      </c>
      <c r="AD15" t="e">
        <f>E15+I15+M15+Q15+#REF!+U15+Y15+AC15</f>
        <v>#REF!</v>
      </c>
      <c r="AE15" s="1" t="e">
        <f t="shared" si="14"/>
        <v>#REF!</v>
      </c>
    </row>
    <row r="16" spans="1:31" x14ac:dyDescent="0.3">
      <c r="A16" t="s">
        <v>24</v>
      </c>
      <c r="B16" s="1">
        <v>28.484848484848399</v>
      </c>
      <c r="C16" s="1">
        <f t="shared" si="0"/>
        <v>0</v>
      </c>
      <c r="D16">
        <v>4</v>
      </c>
      <c r="E16">
        <f t="shared" si="1"/>
        <v>0</v>
      </c>
      <c r="F16" s="1">
        <v>0.66666666666666596</v>
      </c>
      <c r="G16" s="1">
        <f t="shared" si="2"/>
        <v>2.0270270270270121</v>
      </c>
      <c r="H16">
        <v>3</v>
      </c>
      <c r="I16">
        <f t="shared" si="3"/>
        <v>6.0810810810810363</v>
      </c>
      <c r="J16" s="1">
        <v>7.5320512820512802</v>
      </c>
      <c r="K16" s="1">
        <f t="shared" si="4"/>
        <v>74.969246814370763</v>
      </c>
      <c r="L16">
        <v>2</v>
      </c>
      <c r="M16">
        <f t="shared" si="5"/>
        <v>149.93849362874153</v>
      </c>
      <c r="N16">
        <v>33</v>
      </c>
      <c r="O16" s="1">
        <f t="shared" si="6"/>
        <v>5.7142857142857144</v>
      </c>
      <c r="P16">
        <v>5</v>
      </c>
      <c r="Q16">
        <f t="shared" si="7"/>
        <v>28.571428571428573</v>
      </c>
      <c r="R16">
        <v>42</v>
      </c>
      <c r="S16" s="1">
        <f t="shared" si="8"/>
        <v>81.818181818181827</v>
      </c>
      <c r="T16">
        <v>1</v>
      </c>
      <c r="U16">
        <f t="shared" si="9"/>
        <v>81.818181818181827</v>
      </c>
      <c r="V16" s="1">
        <v>35.606060606060602</v>
      </c>
      <c r="W16" s="1">
        <f t="shared" si="10"/>
        <v>0</v>
      </c>
      <c r="X16">
        <v>3</v>
      </c>
      <c r="Y16">
        <f t="shared" si="11"/>
        <v>0</v>
      </c>
      <c r="Z16" s="1">
        <v>6.8888888888888893</v>
      </c>
      <c r="AA16" s="1">
        <f t="shared" si="12"/>
        <v>29.629629629629644</v>
      </c>
      <c r="AB16">
        <v>2</v>
      </c>
      <c r="AC16">
        <f t="shared" si="13"/>
        <v>59.259259259259288</v>
      </c>
      <c r="AD16" t="e">
        <f>E16+I16+M16+Q16+#REF!+U16+Y16+AC16</f>
        <v>#REF!</v>
      </c>
      <c r="AE16" s="1" t="e">
        <f t="shared" si="14"/>
        <v>#REF!</v>
      </c>
    </row>
    <row r="17" spans="2:31" x14ac:dyDescent="0.3">
      <c r="B17" s="1">
        <f>MAX(B2:B16)</f>
        <v>28.484848484848399</v>
      </c>
      <c r="F17" s="1">
        <f>MAX(F2:F16)</f>
        <v>3.88888888888888</v>
      </c>
      <c r="J17" s="1">
        <f>MAX(J2:J16)</f>
        <v>10.3236245954692</v>
      </c>
      <c r="N17" s="1">
        <f>MAX(N2:N16)</f>
        <v>66</v>
      </c>
      <c r="R17" s="1">
        <f>MAX(R2:R16)</f>
        <v>46</v>
      </c>
      <c r="V17" s="1">
        <f>MAX(V2:V16)</f>
        <v>35.606060606060602</v>
      </c>
      <c r="Z17" s="1">
        <f>MAX(Z2:Z16)</f>
        <v>11.111111111111111</v>
      </c>
      <c r="AD17" s="1">
        <v>2000</v>
      </c>
      <c r="AE17" s="1"/>
    </row>
    <row r="18" spans="2:31" x14ac:dyDescent="0.3">
      <c r="B18" s="1">
        <f>MIN(B2:B16)</f>
        <v>10.6857142857142</v>
      </c>
      <c r="F18" s="1">
        <f>MIN(F2:F16)</f>
        <v>0.6</v>
      </c>
      <c r="J18" s="1">
        <f>MIN(J2:J16)</f>
        <v>6.6</v>
      </c>
      <c r="N18" s="1">
        <f>MIN(N2:N16)</f>
        <v>31</v>
      </c>
      <c r="R18" s="1">
        <f>MIN(R2:R16)</f>
        <v>24</v>
      </c>
      <c r="V18" s="1">
        <f>MIN(V2:V16)</f>
        <v>18.228571428571399</v>
      </c>
      <c r="Z18" s="1">
        <f>MIN(Z2:Z16)</f>
        <v>5.1111111111111107</v>
      </c>
      <c r="AD18" s="1">
        <v>0</v>
      </c>
    </row>
    <row r="19" spans="2:31" ht="13.8" customHeight="1" x14ac:dyDescent="0.3">
      <c r="O19" s="1"/>
      <c r="S19" s="1"/>
      <c r="W19" s="1"/>
      <c r="Z19" s="1"/>
      <c r="AA19" s="1"/>
    </row>
  </sheetData>
  <sortState xmlns:xlrd2="http://schemas.microsoft.com/office/spreadsheetml/2017/richdata2" ref="A2:AE18">
    <sortCondition descending="1" ref="AE2:AE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B9A6-C7E5-4F89-858C-37144B4BC7CD}">
  <dimension ref="A1:AE21"/>
  <sheetViews>
    <sheetView tabSelected="1" workbookViewId="0">
      <pane xSplit="1" topLeftCell="Q1" activePane="topRight" state="frozen"/>
      <selection pane="topRight" activeCell="R23" sqref="R23"/>
    </sheetView>
  </sheetViews>
  <sheetFormatPr defaultRowHeight="14.4" x14ac:dyDescent="0.3"/>
  <cols>
    <col min="1" max="1" width="15.6640625" bestFit="1" customWidth="1"/>
    <col min="2" max="3" width="13.77734375" bestFit="1" customWidth="1"/>
    <col min="4" max="4" width="13.21875" bestFit="1" customWidth="1"/>
    <col min="6" max="6" width="11.33203125" bestFit="1" customWidth="1"/>
    <col min="7" max="7" width="13.77734375" style="1" bestFit="1" customWidth="1"/>
    <col min="9" max="9" width="8.88671875" style="1"/>
    <col min="10" max="10" width="9.21875" bestFit="1" customWidth="1"/>
    <col min="11" max="11" width="13.77734375" style="1" bestFit="1" customWidth="1"/>
    <col min="13" max="13" width="8.88671875" style="1"/>
    <col min="15" max="15" width="13.77734375" style="1" bestFit="1" customWidth="1"/>
    <col min="17" max="17" width="8.88671875" style="1"/>
    <col min="18" max="18" width="23.21875" style="1" bestFit="1" customWidth="1"/>
    <col min="19" max="19" width="13.77734375" bestFit="1" customWidth="1"/>
    <col min="21" max="21" width="8.88671875" style="1"/>
    <col min="22" max="22" width="13.6640625" style="1" bestFit="1" customWidth="1"/>
    <col min="23" max="23" width="13.77734375" style="1" bestFit="1" customWidth="1"/>
    <col min="24" max="26" width="8.88671875" style="1"/>
    <col min="27" max="27" width="13.77734375" style="1" bestFit="1" customWidth="1"/>
    <col min="28" max="29" width="8.88671875" style="1"/>
    <col min="30" max="30" width="12" style="1" bestFit="1" customWidth="1"/>
  </cols>
  <sheetData>
    <row r="1" spans="1:31" x14ac:dyDescent="0.3">
      <c r="A1" t="s">
        <v>0</v>
      </c>
      <c r="B1" s="2" t="s">
        <v>11</v>
      </c>
      <c r="C1" t="s">
        <v>50</v>
      </c>
      <c r="D1" t="s">
        <v>1</v>
      </c>
      <c r="E1" t="s">
        <v>2</v>
      </c>
      <c r="F1" s="2" t="s">
        <v>4</v>
      </c>
      <c r="G1" s="1" t="s">
        <v>50</v>
      </c>
      <c r="H1" t="s">
        <v>1</v>
      </c>
      <c r="I1" s="1" t="s">
        <v>2</v>
      </c>
      <c r="J1" s="2" t="s">
        <v>5</v>
      </c>
      <c r="K1" s="1" t="s">
        <v>50</v>
      </c>
      <c r="L1" t="s">
        <v>1</v>
      </c>
      <c r="M1" s="1" t="s">
        <v>2</v>
      </c>
      <c r="N1" s="2" t="s">
        <v>6</v>
      </c>
      <c r="O1" s="1" t="s">
        <v>50</v>
      </c>
      <c r="P1" t="s">
        <v>1</v>
      </c>
      <c r="Q1" s="1" t="s">
        <v>2</v>
      </c>
      <c r="R1" s="3" t="s">
        <v>9</v>
      </c>
      <c r="S1" s="1" t="s">
        <v>50</v>
      </c>
      <c r="T1" t="s">
        <v>1</v>
      </c>
      <c r="U1" s="1" t="s">
        <v>2</v>
      </c>
      <c r="V1" s="3" t="s">
        <v>10</v>
      </c>
      <c r="W1" s="1" t="s">
        <v>50</v>
      </c>
      <c r="X1" t="s">
        <v>1</v>
      </c>
      <c r="Y1" s="1" t="s">
        <v>2</v>
      </c>
      <c r="Z1" s="3" t="s">
        <v>12</v>
      </c>
      <c r="AA1" s="1" t="s">
        <v>50</v>
      </c>
      <c r="AB1" t="s">
        <v>1</v>
      </c>
      <c r="AC1" s="1" t="s">
        <v>2</v>
      </c>
      <c r="AD1" s="1" t="s">
        <v>3</v>
      </c>
      <c r="AE1" s="1" t="s">
        <v>51</v>
      </c>
    </row>
    <row r="2" spans="1:31" x14ac:dyDescent="0.3">
      <c r="A2" t="s">
        <v>34</v>
      </c>
      <c r="B2">
        <v>2</v>
      </c>
      <c r="C2">
        <f t="shared" ref="C2:C19" si="0">(1-((B2-B$21)/(B$20-B$21)))*100</f>
        <v>75</v>
      </c>
      <c r="D2">
        <v>5</v>
      </c>
      <c r="E2">
        <f t="shared" ref="E2:E19" si="1">C2 * D2</f>
        <v>375</v>
      </c>
      <c r="F2">
        <v>72.7</v>
      </c>
      <c r="G2" s="1">
        <f t="shared" ref="G2:G19" si="2" xml:space="preserve"> ((F2 -F$21)/(F$20 - F$21))* (100 - 0) + 0</f>
        <v>83.352844767033488</v>
      </c>
      <c r="H2">
        <v>3</v>
      </c>
      <c r="I2">
        <f t="shared" ref="I2:I19" si="3">G2 * H2</f>
        <v>250.05853430110045</v>
      </c>
      <c r="J2">
        <v>146.93</v>
      </c>
      <c r="K2" s="1">
        <f t="shared" ref="K2:K19" si="4" xml:space="preserve"> ((J2 -J$21)/(J$20 - J$21))* (100 - 0) + 0</f>
        <v>59.446618222470683</v>
      </c>
      <c r="L2">
        <v>3</v>
      </c>
      <c r="M2">
        <f t="shared" ref="M2:M19" si="5">K2 * L2</f>
        <v>178.33985466741206</v>
      </c>
      <c r="N2">
        <v>1509</v>
      </c>
      <c r="O2" s="1">
        <f t="shared" ref="O2:O19" si="6" xml:space="preserve"> ((N2 -N$21)/(N$20 - N$21))* (100 - 0) + 0</f>
        <v>65.697091273821457</v>
      </c>
      <c r="P2">
        <v>3</v>
      </c>
      <c r="Q2">
        <f t="shared" ref="Q2:Q19" si="7">O2 * P2</f>
        <v>197.09127382146437</v>
      </c>
      <c r="R2" s="1">
        <v>79.292929292929273</v>
      </c>
      <c r="S2" s="1">
        <f t="shared" ref="S2:S19" si="8" xml:space="preserve"> ((R2 -R$21)/(R$20 - R$21))* (100 - 0) + 0</f>
        <v>33.486621292745781</v>
      </c>
      <c r="T2">
        <v>1</v>
      </c>
      <c r="U2">
        <f t="shared" ref="U2:U19" si="9">S2 * T2</f>
        <v>33.486621292745781</v>
      </c>
      <c r="V2" s="1">
        <v>41.92</v>
      </c>
      <c r="W2" s="1">
        <f t="shared" ref="W2:W19" si="10" xml:space="preserve"> ((V2 -V$21)/(V$20 - V$21))* (100 - 0) + 0</f>
        <v>68.939393939393938</v>
      </c>
      <c r="X2" s="1">
        <v>4</v>
      </c>
      <c r="Y2">
        <f t="shared" ref="Y2:Y19" si="11">W2 * X2</f>
        <v>275.75757575757575</v>
      </c>
      <c r="Z2" s="1">
        <v>0</v>
      </c>
      <c r="AA2" s="1">
        <f t="shared" ref="AA2:AA19" si="12">IF(Z2 = 1,0,100)</f>
        <v>100</v>
      </c>
      <c r="AB2" s="1">
        <v>2</v>
      </c>
      <c r="AC2">
        <f t="shared" ref="AC2:AC19" si="13">AA2 * AB2</f>
        <v>200</v>
      </c>
      <c r="AD2" s="1">
        <f t="shared" ref="AD2:AD19" si="14" xml:space="preserve"> E2+I2+M2+Q2+U2+Y2+AC2</f>
        <v>1509.7338598402985</v>
      </c>
      <c r="AE2" s="1">
        <f t="shared" ref="AE2:AE19" si="15" xml:space="preserve"> ((AD2 -AD$21)/(AD$20 - AD$21))* (100 - 0) + 0</f>
        <v>71.892088563823748</v>
      </c>
    </row>
    <row r="3" spans="1:31" x14ac:dyDescent="0.3">
      <c r="A3" t="s">
        <v>36</v>
      </c>
      <c r="B3">
        <v>1</v>
      </c>
      <c r="C3">
        <f t="shared" si="0"/>
        <v>100</v>
      </c>
      <c r="D3">
        <v>5</v>
      </c>
      <c r="E3">
        <f t="shared" si="1"/>
        <v>500</v>
      </c>
      <c r="F3">
        <v>30</v>
      </c>
      <c r="G3" s="1">
        <f t="shared" si="2"/>
        <v>33.364551627253569</v>
      </c>
      <c r="H3">
        <v>3</v>
      </c>
      <c r="I3">
        <f t="shared" si="3"/>
        <v>100.0936548817607</v>
      </c>
      <c r="J3">
        <v>152.15</v>
      </c>
      <c r="K3" s="1">
        <f t="shared" si="4"/>
        <v>74.035774175517062</v>
      </c>
      <c r="L3">
        <v>3</v>
      </c>
      <c r="M3">
        <f t="shared" si="5"/>
        <v>222.10732252655117</v>
      </c>
      <c r="N3">
        <v>1132</v>
      </c>
      <c r="O3" s="1">
        <f t="shared" si="6"/>
        <v>27.883650952858574</v>
      </c>
      <c r="P3">
        <v>3</v>
      </c>
      <c r="Q3">
        <f t="shared" si="7"/>
        <v>83.650952858575721</v>
      </c>
      <c r="R3" s="1">
        <v>100.2267573696145</v>
      </c>
      <c r="S3" s="1">
        <f t="shared" si="8"/>
        <v>75.716306698135867</v>
      </c>
      <c r="T3">
        <v>1</v>
      </c>
      <c r="U3">
        <f t="shared" si="9"/>
        <v>75.716306698135867</v>
      </c>
      <c r="V3" s="1">
        <v>34.299999999999997</v>
      </c>
      <c r="W3" s="1">
        <f t="shared" si="10"/>
        <v>41.450216450216445</v>
      </c>
      <c r="X3" s="1">
        <v>4</v>
      </c>
      <c r="Y3">
        <f t="shared" si="11"/>
        <v>165.80086580086578</v>
      </c>
      <c r="Z3" s="1">
        <v>0</v>
      </c>
      <c r="AA3" s="1">
        <f t="shared" si="12"/>
        <v>100</v>
      </c>
      <c r="AB3" s="1">
        <v>2</v>
      </c>
      <c r="AC3">
        <f t="shared" si="13"/>
        <v>200</v>
      </c>
      <c r="AD3" s="1">
        <f t="shared" si="14"/>
        <v>1347.3691027658892</v>
      </c>
      <c r="AE3" s="1">
        <f t="shared" si="15"/>
        <v>64.160433465042345</v>
      </c>
    </row>
    <row r="4" spans="1:31" x14ac:dyDescent="0.3">
      <c r="A4" t="s">
        <v>8</v>
      </c>
      <c r="B4">
        <v>2</v>
      </c>
      <c r="C4">
        <f t="shared" si="0"/>
        <v>75</v>
      </c>
      <c r="D4">
        <v>5</v>
      </c>
      <c r="E4">
        <f t="shared" si="1"/>
        <v>375</v>
      </c>
      <c r="F4">
        <v>43.46</v>
      </c>
      <c r="G4" s="1">
        <f t="shared" si="2"/>
        <v>49.121985483493326</v>
      </c>
      <c r="H4">
        <v>3</v>
      </c>
      <c r="I4">
        <f t="shared" si="3"/>
        <v>147.36595645047998</v>
      </c>
      <c r="J4">
        <v>140.85</v>
      </c>
      <c r="K4" s="1">
        <f t="shared" si="4"/>
        <v>42.453884851872544</v>
      </c>
      <c r="L4">
        <v>3</v>
      </c>
      <c r="M4">
        <f t="shared" si="5"/>
        <v>127.36165455561763</v>
      </c>
      <c r="N4">
        <v>1831</v>
      </c>
      <c r="O4" s="1">
        <f t="shared" si="6"/>
        <v>97.993981945837518</v>
      </c>
      <c r="P4">
        <v>3</v>
      </c>
      <c r="Q4">
        <f t="shared" si="7"/>
        <v>293.98194583751257</v>
      </c>
      <c r="R4" s="1">
        <v>109.75056689342404</v>
      </c>
      <c r="S4" s="1">
        <f t="shared" si="8"/>
        <v>94.928630338992789</v>
      </c>
      <c r="T4">
        <v>1</v>
      </c>
      <c r="U4">
        <f t="shared" si="9"/>
        <v>94.928630338992789</v>
      </c>
      <c r="V4" s="1">
        <v>43.6</v>
      </c>
      <c r="W4" s="1">
        <f t="shared" si="10"/>
        <v>75</v>
      </c>
      <c r="X4" s="1">
        <v>4</v>
      </c>
      <c r="Y4">
        <f t="shared" si="11"/>
        <v>300</v>
      </c>
      <c r="Z4" s="1">
        <v>1</v>
      </c>
      <c r="AA4" s="1">
        <f t="shared" si="12"/>
        <v>0</v>
      </c>
      <c r="AB4" s="1">
        <v>2</v>
      </c>
      <c r="AC4">
        <f t="shared" si="13"/>
        <v>0</v>
      </c>
      <c r="AD4" s="1">
        <f t="shared" si="14"/>
        <v>1338.6381871826031</v>
      </c>
      <c r="AE4" s="1">
        <f t="shared" si="15"/>
        <v>63.744675580123953</v>
      </c>
    </row>
    <row r="5" spans="1:31" x14ac:dyDescent="0.3">
      <c r="A5" t="s">
        <v>35</v>
      </c>
      <c r="B5">
        <v>1</v>
      </c>
      <c r="C5">
        <f t="shared" si="0"/>
        <v>100</v>
      </c>
      <c r="D5">
        <v>5</v>
      </c>
      <c r="E5">
        <f t="shared" si="1"/>
        <v>500</v>
      </c>
      <c r="F5">
        <v>58</v>
      </c>
      <c r="G5" s="1">
        <f t="shared" si="2"/>
        <v>66.143760243502697</v>
      </c>
      <c r="H5">
        <v>3</v>
      </c>
      <c r="I5">
        <f t="shared" si="3"/>
        <v>198.43128073050809</v>
      </c>
      <c r="J5">
        <v>127.06</v>
      </c>
      <c r="K5" s="1">
        <f t="shared" si="4"/>
        <v>3.9128004471772093</v>
      </c>
      <c r="L5">
        <v>3</v>
      </c>
      <c r="M5">
        <f t="shared" si="5"/>
        <v>11.738401341531628</v>
      </c>
      <c r="N5">
        <v>1385</v>
      </c>
      <c r="O5" s="1">
        <f t="shared" si="6"/>
        <v>53.259779338014049</v>
      </c>
      <c r="P5">
        <v>3</v>
      </c>
      <c r="Q5">
        <f t="shared" si="7"/>
        <v>159.77933801404214</v>
      </c>
      <c r="R5" s="1">
        <v>103.87931034482759</v>
      </c>
      <c r="S5" s="1">
        <f t="shared" si="8"/>
        <v>83.084579835028563</v>
      </c>
      <c r="T5">
        <v>1</v>
      </c>
      <c r="U5">
        <f t="shared" si="9"/>
        <v>83.084579835028563</v>
      </c>
      <c r="V5" s="1">
        <v>33.78</v>
      </c>
      <c r="W5" s="1">
        <f t="shared" si="10"/>
        <v>39.574314574314577</v>
      </c>
      <c r="X5" s="1">
        <v>4</v>
      </c>
      <c r="Y5">
        <f t="shared" si="11"/>
        <v>158.29725829725831</v>
      </c>
      <c r="Z5" s="1">
        <v>0</v>
      </c>
      <c r="AA5" s="1">
        <f t="shared" si="12"/>
        <v>100</v>
      </c>
      <c r="AB5" s="1">
        <v>2</v>
      </c>
      <c r="AC5">
        <f t="shared" si="13"/>
        <v>200</v>
      </c>
      <c r="AD5" s="1">
        <f t="shared" si="14"/>
        <v>1311.3308582183688</v>
      </c>
      <c r="AE5" s="1">
        <f t="shared" si="15"/>
        <v>62.444326581827085</v>
      </c>
    </row>
    <row r="6" spans="1:31" x14ac:dyDescent="0.3">
      <c r="A6" t="s">
        <v>49</v>
      </c>
      <c r="B6">
        <v>2</v>
      </c>
      <c r="C6">
        <f t="shared" si="0"/>
        <v>75</v>
      </c>
      <c r="D6">
        <v>5</v>
      </c>
      <c r="E6">
        <f t="shared" si="1"/>
        <v>375</v>
      </c>
      <c r="F6">
        <v>44</v>
      </c>
      <c r="G6" s="1">
        <f t="shared" si="2"/>
        <v>49.75415593537813</v>
      </c>
      <c r="H6">
        <v>3</v>
      </c>
      <c r="I6">
        <f t="shared" si="3"/>
        <v>149.2624678061344</v>
      </c>
      <c r="J6">
        <v>139.07</v>
      </c>
      <c r="K6" s="1">
        <f t="shared" si="4"/>
        <v>37.479038569032966</v>
      </c>
      <c r="L6">
        <v>3</v>
      </c>
      <c r="M6">
        <f t="shared" si="5"/>
        <v>112.4371157070989</v>
      </c>
      <c r="N6">
        <v>1851</v>
      </c>
      <c r="O6" s="1">
        <f t="shared" si="6"/>
        <v>100</v>
      </c>
      <c r="P6">
        <v>3</v>
      </c>
      <c r="Q6">
        <f t="shared" si="7"/>
        <v>300</v>
      </c>
      <c r="R6" s="1">
        <v>112.26451364859669</v>
      </c>
      <c r="S6" s="1">
        <f t="shared" si="8"/>
        <v>100</v>
      </c>
      <c r="T6">
        <v>1</v>
      </c>
      <c r="U6">
        <f t="shared" si="9"/>
        <v>100</v>
      </c>
      <c r="V6" s="1">
        <v>40.24</v>
      </c>
      <c r="W6" s="1">
        <f t="shared" si="10"/>
        <v>62.87878787878789</v>
      </c>
      <c r="X6" s="1">
        <v>4</v>
      </c>
      <c r="Y6">
        <f t="shared" si="11"/>
        <v>251.51515151515156</v>
      </c>
      <c r="Z6" s="1">
        <v>1</v>
      </c>
      <c r="AA6" s="1">
        <f t="shared" si="12"/>
        <v>0</v>
      </c>
      <c r="AB6" s="1">
        <v>2</v>
      </c>
      <c r="AC6">
        <f t="shared" si="13"/>
        <v>0</v>
      </c>
      <c r="AD6" s="1">
        <f t="shared" si="14"/>
        <v>1288.2147350283849</v>
      </c>
      <c r="AE6" s="1">
        <f t="shared" si="15"/>
        <v>61.343558810875479</v>
      </c>
    </row>
    <row r="7" spans="1:31" x14ac:dyDescent="0.3">
      <c r="A7" t="s">
        <v>7</v>
      </c>
      <c r="B7">
        <v>4</v>
      </c>
      <c r="C7">
        <f t="shared" si="0"/>
        <v>25</v>
      </c>
      <c r="D7">
        <v>5</v>
      </c>
      <c r="E7">
        <f t="shared" si="1"/>
        <v>125</v>
      </c>
      <c r="F7">
        <v>86.92</v>
      </c>
      <c r="G7" s="1">
        <f t="shared" si="2"/>
        <v>100</v>
      </c>
      <c r="H7">
        <v>3</v>
      </c>
      <c r="I7">
        <f t="shared" si="3"/>
        <v>300</v>
      </c>
      <c r="J7">
        <v>160.55000000000001</v>
      </c>
      <c r="K7" s="1">
        <f t="shared" si="4"/>
        <v>97.512576858580246</v>
      </c>
      <c r="L7">
        <v>3</v>
      </c>
      <c r="M7">
        <f t="shared" si="5"/>
        <v>292.53773057574074</v>
      </c>
      <c r="N7">
        <v>1225</v>
      </c>
      <c r="O7" s="1">
        <f t="shared" si="6"/>
        <v>37.211634904714138</v>
      </c>
      <c r="P7">
        <v>3</v>
      </c>
      <c r="Q7">
        <f t="shared" si="7"/>
        <v>111.63490471414241</v>
      </c>
      <c r="R7" s="1">
        <v>96.53116531165314</v>
      </c>
      <c r="S7" s="1">
        <f t="shared" si="8"/>
        <v>68.261211078611765</v>
      </c>
      <c r="T7">
        <v>1</v>
      </c>
      <c r="U7">
        <f t="shared" si="9"/>
        <v>68.261211078611765</v>
      </c>
      <c r="V7" s="1">
        <v>35</v>
      </c>
      <c r="W7" s="1">
        <f t="shared" si="10"/>
        <v>43.975468975468978</v>
      </c>
      <c r="X7" s="1">
        <v>4</v>
      </c>
      <c r="Y7">
        <f t="shared" si="11"/>
        <v>175.90187590187591</v>
      </c>
      <c r="Z7" s="1">
        <v>0</v>
      </c>
      <c r="AA7" s="1">
        <f t="shared" si="12"/>
        <v>100</v>
      </c>
      <c r="AB7" s="1">
        <v>2</v>
      </c>
      <c r="AC7">
        <f t="shared" si="13"/>
        <v>200</v>
      </c>
      <c r="AD7" s="1">
        <f t="shared" si="14"/>
        <v>1273.3357222703708</v>
      </c>
      <c r="AE7" s="1">
        <f t="shared" si="15"/>
        <v>60.635034393827183</v>
      </c>
    </row>
    <row r="8" spans="1:31" x14ac:dyDescent="0.3">
      <c r="A8" t="s">
        <v>40</v>
      </c>
      <c r="B8">
        <v>1</v>
      </c>
      <c r="C8">
        <f t="shared" si="0"/>
        <v>100</v>
      </c>
      <c r="D8">
        <v>5</v>
      </c>
      <c r="E8">
        <f t="shared" si="1"/>
        <v>500</v>
      </c>
      <c r="F8">
        <v>44.6</v>
      </c>
      <c r="G8" s="1">
        <f t="shared" si="2"/>
        <v>50.456567548583479</v>
      </c>
      <c r="H8">
        <v>3</v>
      </c>
      <c r="I8">
        <f t="shared" si="3"/>
        <v>151.36970264575044</v>
      </c>
      <c r="J8">
        <v>137</v>
      </c>
      <c r="K8" s="1">
        <f t="shared" si="4"/>
        <v>31.693683622135278</v>
      </c>
      <c r="L8">
        <v>3</v>
      </c>
      <c r="M8">
        <f t="shared" si="5"/>
        <v>95.081050866405832</v>
      </c>
      <c r="N8">
        <v>1593</v>
      </c>
      <c r="O8" s="1">
        <f t="shared" si="6"/>
        <v>74.122367101303908</v>
      </c>
      <c r="P8">
        <v>3</v>
      </c>
      <c r="Q8">
        <f t="shared" si="7"/>
        <v>222.36710130391174</v>
      </c>
      <c r="R8" s="1">
        <v>88.779239766081872</v>
      </c>
      <c r="S8" s="1">
        <f t="shared" si="8"/>
        <v>52.623298324370907</v>
      </c>
      <c r="T8">
        <v>1</v>
      </c>
      <c r="U8">
        <f t="shared" si="9"/>
        <v>52.623298324370907</v>
      </c>
      <c r="V8" s="1">
        <v>37.93</v>
      </c>
      <c r="W8" s="1">
        <f t="shared" si="10"/>
        <v>54.54545454545454</v>
      </c>
      <c r="X8" s="1">
        <v>4</v>
      </c>
      <c r="Y8">
        <f t="shared" si="11"/>
        <v>218.18181818181816</v>
      </c>
      <c r="Z8" s="1">
        <v>1</v>
      </c>
      <c r="AA8" s="1">
        <f t="shared" si="12"/>
        <v>0</v>
      </c>
      <c r="AB8" s="1">
        <v>2</v>
      </c>
      <c r="AC8">
        <f t="shared" si="13"/>
        <v>0</v>
      </c>
      <c r="AD8" s="1">
        <f t="shared" si="14"/>
        <v>1239.6229713222569</v>
      </c>
      <c r="AE8" s="1">
        <f t="shared" si="15"/>
        <v>59.02966530105985</v>
      </c>
    </row>
    <row r="9" spans="1:31" x14ac:dyDescent="0.3">
      <c r="A9" t="s">
        <v>39</v>
      </c>
      <c r="B9">
        <v>2</v>
      </c>
      <c r="C9">
        <f t="shared" si="0"/>
        <v>75</v>
      </c>
      <c r="D9">
        <v>5</v>
      </c>
      <c r="E9">
        <f t="shared" si="1"/>
        <v>375</v>
      </c>
      <c r="F9">
        <v>29.5</v>
      </c>
      <c r="G9" s="1">
        <f t="shared" si="2"/>
        <v>32.779208616249122</v>
      </c>
      <c r="H9">
        <v>3</v>
      </c>
      <c r="I9">
        <f t="shared" si="3"/>
        <v>98.337625848747365</v>
      </c>
      <c r="J9">
        <v>132.6</v>
      </c>
      <c r="K9" s="1">
        <f t="shared" si="4"/>
        <v>19.396310788149798</v>
      </c>
      <c r="L9">
        <v>3</v>
      </c>
      <c r="M9">
        <f t="shared" si="5"/>
        <v>58.188932364449393</v>
      </c>
      <c r="N9">
        <v>1516</v>
      </c>
      <c r="O9" s="1">
        <f t="shared" si="6"/>
        <v>66.399197592778336</v>
      </c>
      <c r="P9">
        <v>3</v>
      </c>
      <c r="Q9">
        <f t="shared" si="7"/>
        <v>199.19759277833501</v>
      </c>
      <c r="R9" s="1">
        <v>95.973674022454517</v>
      </c>
      <c r="S9" s="1">
        <f t="shared" si="8"/>
        <v>67.136587255732309</v>
      </c>
      <c r="T9">
        <v>1</v>
      </c>
      <c r="U9">
        <f t="shared" si="9"/>
        <v>67.136587255732309</v>
      </c>
      <c r="V9" s="1">
        <v>50.53</v>
      </c>
      <c r="W9" s="1">
        <f t="shared" si="10"/>
        <v>100</v>
      </c>
      <c r="X9" s="1">
        <v>4</v>
      </c>
      <c r="Y9">
        <f t="shared" si="11"/>
        <v>400</v>
      </c>
      <c r="Z9" s="1">
        <v>1</v>
      </c>
      <c r="AA9" s="1">
        <f t="shared" si="12"/>
        <v>0</v>
      </c>
      <c r="AB9" s="1">
        <v>2</v>
      </c>
      <c r="AC9">
        <f t="shared" si="13"/>
        <v>0</v>
      </c>
      <c r="AD9" s="1">
        <f t="shared" si="14"/>
        <v>1197.8607382472642</v>
      </c>
      <c r="AE9" s="1">
        <f t="shared" si="15"/>
        <v>57.040987535584009</v>
      </c>
    </row>
    <row r="10" spans="1:31" x14ac:dyDescent="0.3">
      <c r="A10" t="s">
        <v>38</v>
      </c>
      <c r="B10">
        <v>4</v>
      </c>
      <c r="C10">
        <f t="shared" si="0"/>
        <v>25</v>
      </c>
      <c r="D10">
        <v>5</v>
      </c>
      <c r="E10">
        <f t="shared" si="1"/>
        <v>125</v>
      </c>
      <c r="F10">
        <v>55.5</v>
      </c>
      <c r="G10" s="1">
        <f t="shared" si="2"/>
        <v>63.217045188480448</v>
      </c>
      <c r="H10">
        <v>3</v>
      </c>
      <c r="I10">
        <f t="shared" si="3"/>
        <v>189.65113556544134</v>
      </c>
      <c r="J10">
        <v>161.44</v>
      </c>
      <c r="K10" s="1">
        <f t="shared" si="4"/>
        <v>100</v>
      </c>
      <c r="L10">
        <v>3</v>
      </c>
      <c r="M10">
        <f t="shared" si="5"/>
        <v>300</v>
      </c>
      <c r="N10">
        <v>1214</v>
      </c>
      <c r="O10" s="1">
        <f t="shared" si="6"/>
        <v>36.108324974924777</v>
      </c>
      <c r="P10">
        <v>3</v>
      </c>
      <c r="Q10">
        <f t="shared" si="7"/>
        <v>108.32497492477432</v>
      </c>
      <c r="R10" s="1">
        <v>97.018970189701903</v>
      </c>
      <c r="S10" s="1">
        <f t="shared" si="8"/>
        <v>69.245256923631231</v>
      </c>
      <c r="T10">
        <v>1</v>
      </c>
      <c r="U10">
        <f t="shared" si="9"/>
        <v>69.245256923631231</v>
      </c>
      <c r="V10" s="1">
        <v>34.96</v>
      </c>
      <c r="W10" s="1">
        <f t="shared" si="10"/>
        <v>43.831168831168839</v>
      </c>
      <c r="X10" s="1">
        <v>4</v>
      </c>
      <c r="Y10">
        <f t="shared" si="11"/>
        <v>175.32467532467535</v>
      </c>
      <c r="Z10" s="1">
        <v>0</v>
      </c>
      <c r="AA10" s="1">
        <f t="shared" si="12"/>
        <v>100</v>
      </c>
      <c r="AB10" s="1">
        <v>2</v>
      </c>
      <c r="AC10">
        <f t="shared" si="13"/>
        <v>200</v>
      </c>
      <c r="AD10" s="1">
        <f t="shared" si="14"/>
        <v>1167.5460427385224</v>
      </c>
      <c r="AE10" s="1">
        <f t="shared" si="15"/>
        <v>55.597430606596298</v>
      </c>
    </row>
    <row r="11" spans="1:31" x14ac:dyDescent="0.3">
      <c r="A11" t="s">
        <v>37</v>
      </c>
      <c r="B11">
        <v>2</v>
      </c>
      <c r="C11">
        <f t="shared" si="0"/>
        <v>75</v>
      </c>
      <c r="D11">
        <v>5</v>
      </c>
      <c r="E11">
        <f t="shared" si="1"/>
        <v>375</v>
      </c>
      <c r="F11">
        <v>50.42</v>
      </c>
      <c r="G11" s="1">
        <f t="shared" si="2"/>
        <v>57.26996019667525</v>
      </c>
      <c r="H11">
        <v>3</v>
      </c>
      <c r="I11">
        <f t="shared" si="3"/>
        <v>171.80988059002576</v>
      </c>
      <c r="J11">
        <v>131.56</v>
      </c>
      <c r="K11" s="1">
        <f t="shared" si="4"/>
        <v>16.489659027389621</v>
      </c>
      <c r="L11">
        <v>3</v>
      </c>
      <c r="M11">
        <f t="shared" si="5"/>
        <v>49.468977082168863</v>
      </c>
      <c r="N11">
        <v>1113</v>
      </c>
      <c r="O11" s="1">
        <f t="shared" si="6"/>
        <v>25.977933801404212</v>
      </c>
      <c r="P11">
        <v>3</v>
      </c>
      <c r="Q11">
        <f t="shared" si="7"/>
        <v>77.93380140421263</v>
      </c>
      <c r="R11" s="1">
        <v>109.42408376963351</v>
      </c>
      <c r="S11" s="1">
        <f t="shared" si="8"/>
        <v>94.270017898050938</v>
      </c>
      <c r="T11">
        <v>1</v>
      </c>
      <c r="U11">
        <f t="shared" si="9"/>
        <v>94.270017898050938</v>
      </c>
      <c r="V11" s="1">
        <v>30.08</v>
      </c>
      <c r="W11" s="1">
        <f t="shared" si="10"/>
        <v>26.226551226551219</v>
      </c>
      <c r="X11" s="1">
        <v>4</v>
      </c>
      <c r="Y11">
        <f t="shared" si="11"/>
        <v>104.90620490620488</v>
      </c>
      <c r="Z11" s="1">
        <v>0</v>
      </c>
      <c r="AA11" s="1">
        <f t="shared" si="12"/>
        <v>100</v>
      </c>
      <c r="AB11" s="1">
        <v>2</v>
      </c>
      <c r="AC11">
        <f t="shared" si="13"/>
        <v>200</v>
      </c>
      <c r="AD11" s="1">
        <f t="shared" si="14"/>
        <v>1073.3888818806631</v>
      </c>
      <c r="AE11" s="1">
        <f t="shared" si="15"/>
        <v>51.113756280031573</v>
      </c>
    </row>
    <row r="12" spans="1:31" x14ac:dyDescent="0.3">
      <c r="A12" t="s">
        <v>41</v>
      </c>
      <c r="B12">
        <v>1</v>
      </c>
      <c r="C12">
        <f t="shared" si="0"/>
        <v>100</v>
      </c>
      <c r="D12">
        <v>5</v>
      </c>
      <c r="E12">
        <f t="shared" si="1"/>
        <v>500</v>
      </c>
      <c r="F12">
        <v>58</v>
      </c>
      <c r="G12" s="1">
        <f t="shared" si="2"/>
        <v>66.143760243502697</v>
      </c>
      <c r="H12">
        <v>3</v>
      </c>
      <c r="I12">
        <f t="shared" si="3"/>
        <v>198.43128073050809</v>
      </c>
      <c r="J12">
        <v>127.07</v>
      </c>
      <c r="K12" s="1">
        <f t="shared" si="4"/>
        <v>3.9407490217998782</v>
      </c>
      <c r="L12">
        <v>3</v>
      </c>
      <c r="M12">
        <f t="shared" si="5"/>
        <v>11.822247065399635</v>
      </c>
      <c r="N12">
        <v>981</v>
      </c>
      <c r="O12" s="1">
        <f t="shared" si="6"/>
        <v>12.738214643931794</v>
      </c>
      <c r="P12">
        <v>3</v>
      </c>
      <c r="Q12">
        <f t="shared" si="7"/>
        <v>38.214643931795379</v>
      </c>
      <c r="R12" s="1">
        <v>95.66544566544566</v>
      </c>
      <c r="S12" s="1">
        <f t="shared" si="8"/>
        <v>66.514800045967206</v>
      </c>
      <c r="T12">
        <v>1</v>
      </c>
      <c r="U12">
        <f t="shared" si="9"/>
        <v>66.514800045967206</v>
      </c>
      <c r="V12" s="1">
        <v>22.81</v>
      </c>
      <c r="W12" s="1">
        <f t="shared" si="10"/>
        <v>0</v>
      </c>
      <c r="X12" s="1">
        <v>4</v>
      </c>
      <c r="Y12">
        <f t="shared" si="11"/>
        <v>0</v>
      </c>
      <c r="Z12" s="1">
        <v>0</v>
      </c>
      <c r="AA12" s="1">
        <f t="shared" si="12"/>
        <v>100</v>
      </c>
      <c r="AB12" s="1">
        <v>2</v>
      </c>
      <c r="AC12">
        <f t="shared" si="13"/>
        <v>200</v>
      </c>
      <c r="AD12" s="1">
        <f t="shared" si="14"/>
        <v>1014.9829717736704</v>
      </c>
      <c r="AE12" s="1">
        <f t="shared" si="15"/>
        <v>48.332522465412879</v>
      </c>
    </row>
    <row r="13" spans="1:31" x14ac:dyDescent="0.3">
      <c r="A13" t="s">
        <v>43</v>
      </c>
      <c r="B13">
        <v>2</v>
      </c>
      <c r="C13">
        <f t="shared" si="0"/>
        <v>75</v>
      </c>
      <c r="D13">
        <v>5</v>
      </c>
      <c r="E13">
        <f t="shared" si="1"/>
        <v>375</v>
      </c>
      <c r="F13">
        <v>43.46</v>
      </c>
      <c r="G13" s="1">
        <f t="shared" si="2"/>
        <v>49.121985483493326</v>
      </c>
      <c r="H13">
        <v>3</v>
      </c>
      <c r="I13">
        <f t="shared" si="3"/>
        <v>147.36595645047998</v>
      </c>
      <c r="J13">
        <v>128.77000000000001</v>
      </c>
      <c r="K13" s="1">
        <f t="shared" si="4"/>
        <v>8.6920067076579475</v>
      </c>
      <c r="L13">
        <v>3</v>
      </c>
      <c r="M13">
        <f t="shared" si="5"/>
        <v>26.076020122973844</v>
      </c>
      <c r="N13">
        <v>1392</v>
      </c>
      <c r="O13" s="1">
        <f t="shared" si="6"/>
        <v>53.961885656970907</v>
      </c>
      <c r="P13">
        <v>3</v>
      </c>
      <c r="Q13">
        <f t="shared" si="7"/>
        <v>161.88565697091272</v>
      </c>
      <c r="R13" s="1">
        <v>87.698412698412696</v>
      </c>
      <c r="S13" s="1">
        <f t="shared" si="8"/>
        <v>50.442952384865755</v>
      </c>
      <c r="T13">
        <v>1</v>
      </c>
      <c r="U13">
        <f t="shared" si="9"/>
        <v>50.442952384865755</v>
      </c>
      <c r="V13" s="1">
        <v>39.770000000000003</v>
      </c>
      <c r="W13" s="1">
        <f t="shared" si="10"/>
        <v>61.183261183261195</v>
      </c>
      <c r="X13" s="1">
        <v>4</v>
      </c>
      <c r="Y13">
        <f t="shared" si="11"/>
        <v>244.73304473304478</v>
      </c>
      <c r="Z13" s="1">
        <v>1</v>
      </c>
      <c r="AA13" s="1">
        <f t="shared" si="12"/>
        <v>0</v>
      </c>
      <c r="AB13" s="1">
        <v>2</v>
      </c>
      <c r="AC13">
        <f t="shared" si="13"/>
        <v>0</v>
      </c>
      <c r="AD13" s="1">
        <f t="shared" si="14"/>
        <v>1005.5036306622771</v>
      </c>
      <c r="AE13" s="1">
        <f t="shared" si="15"/>
        <v>47.88112526963225</v>
      </c>
    </row>
    <row r="14" spans="1:31" x14ac:dyDescent="0.3">
      <c r="A14" t="s">
        <v>42</v>
      </c>
      <c r="B14">
        <v>3</v>
      </c>
      <c r="C14">
        <f t="shared" si="0"/>
        <v>50</v>
      </c>
      <c r="D14">
        <v>5</v>
      </c>
      <c r="E14">
        <f t="shared" si="1"/>
        <v>250</v>
      </c>
      <c r="F14">
        <v>43.46</v>
      </c>
      <c r="G14" s="1">
        <f t="shared" si="2"/>
        <v>49.121985483493326</v>
      </c>
      <c r="H14">
        <v>3</v>
      </c>
      <c r="I14">
        <f t="shared" si="3"/>
        <v>147.36595645047998</v>
      </c>
      <c r="J14">
        <v>143.06</v>
      </c>
      <c r="K14" s="1">
        <f t="shared" si="4"/>
        <v>48.630519843487996</v>
      </c>
      <c r="L14">
        <v>3</v>
      </c>
      <c r="M14">
        <f t="shared" si="5"/>
        <v>145.89155953046398</v>
      </c>
      <c r="N14">
        <v>1083</v>
      </c>
      <c r="O14" s="1">
        <f t="shared" si="6"/>
        <v>22.968906720160483</v>
      </c>
      <c r="P14">
        <v>3</v>
      </c>
      <c r="Q14">
        <f t="shared" si="7"/>
        <v>68.906720160481456</v>
      </c>
      <c r="R14" s="1">
        <v>93.486590038314162</v>
      </c>
      <c r="S14" s="1">
        <f t="shared" si="8"/>
        <v>62.119407701076192</v>
      </c>
      <c r="T14">
        <v>1</v>
      </c>
      <c r="U14">
        <f t="shared" si="9"/>
        <v>62.119407701076192</v>
      </c>
      <c r="V14" s="1">
        <v>28.5</v>
      </c>
      <c r="W14" s="1">
        <f t="shared" si="10"/>
        <v>20.52669552669553</v>
      </c>
      <c r="X14" s="1">
        <v>4</v>
      </c>
      <c r="Y14">
        <f t="shared" si="11"/>
        <v>82.10678210678212</v>
      </c>
      <c r="Z14" s="1">
        <v>0</v>
      </c>
      <c r="AA14" s="1">
        <f t="shared" si="12"/>
        <v>100</v>
      </c>
      <c r="AB14" s="1">
        <v>2</v>
      </c>
      <c r="AC14">
        <f t="shared" si="13"/>
        <v>200</v>
      </c>
      <c r="AD14" s="1">
        <f t="shared" si="14"/>
        <v>956.39042594928367</v>
      </c>
      <c r="AE14" s="1">
        <f t="shared" si="15"/>
        <v>45.542401235680174</v>
      </c>
    </row>
    <row r="15" spans="1:31" x14ac:dyDescent="0.3">
      <c r="A15" t="s">
        <v>45</v>
      </c>
      <c r="B15">
        <v>4</v>
      </c>
      <c r="C15">
        <f t="shared" si="0"/>
        <v>25</v>
      </c>
      <c r="D15">
        <v>5</v>
      </c>
      <c r="E15">
        <f t="shared" si="1"/>
        <v>125</v>
      </c>
      <c r="F15">
        <v>41.33</v>
      </c>
      <c r="G15" s="1">
        <f t="shared" si="2"/>
        <v>46.628424256614373</v>
      </c>
      <c r="H15">
        <v>3</v>
      </c>
      <c r="I15">
        <f t="shared" si="3"/>
        <v>139.88527276984311</v>
      </c>
      <c r="J15">
        <v>145.94999999999999</v>
      </c>
      <c r="K15" s="1">
        <f t="shared" si="4"/>
        <v>56.707657909446596</v>
      </c>
      <c r="L15">
        <v>3</v>
      </c>
      <c r="M15">
        <f t="shared" si="5"/>
        <v>170.12297372833979</v>
      </c>
      <c r="N15">
        <v>937</v>
      </c>
      <c r="O15" s="1">
        <f t="shared" si="6"/>
        <v>8.3249749247743221</v>
      </c>
      <c r="P15">
        <v>3</v>
      </c>
      <c r="Q15">
        <f t="shared" si="7"/>
        <v>24.974924774322965</v>
      </c>
      <c r="R15" s="1">
        <v>80.3684513529073</v>
      </c>
      <c r="S15" s="1">
        <f t="shared" si="8"/>
        <v>35.656265472159575</v>
      </c>
      <c r="T15">
        <v>1</v>
      </c>
      <c r="U15">
        <f t="shared" si="9"/>
        <v>35.656265472159575</v>
      </c>
      <c r="V15" s="1">
        <v>32.31</v>
      </c>
      <c r="W15" s="1">
        <f t="shared" si="10"/>
        <v>34.27128427128428</v>
      </c>
      <c r="X15" s="1">
        <v>4</v>
      </c>
      <c r="Y15">
        <f t="shared" si="11"/>
        <v>137.08513708513712</v>
      </c>
      <c r="Z15" s="1">
        <v>0</v>
      </c>
      <c r="AA15" s="1">
        <f t="shared" si="12"/>
        <v>100</v>
      </c>
      <c r="AB15" s="1">
        <v>2</v>
      </c>
      <c r="AC15">
        <f t="shared" si="13"/>
        <v>200</v>
      </c>
      <c r="AD15" s="1">
        <f t="shared" si="14"/>
        <v>832.72457382980258</v>
      </c>
      <c r="AE15" s="1">
        <f t="shared" si="15"/>
        <v>39.653551134752504</v>
      </c>
    </row>
    <row r="16" spans="1:31" x14ac:dyDescent="0.3">
      <c r="A16" t="s">
        <v>44</v>
      </c>
      <c r="B16">
        <v>3</v>
      </c>
      <c r="C16">
        <f t="shared" si="0"/>
        <v>50</v>
      </c>
      <c r="D16">
        <v>5</v>
      </c>
      <c r="E16">
        <f t="shared" si="1"/>
        <v>250</v>
      </c>
      <c r="F16">
        <v>43.46</v>
      </c>
      <c r="G16" s="1">
        <f t="shared" si="2"/>
        <v>49.121985483493326</v>
      </c>
      <c r="H16">
        <v>3</v>
      </c>
      <c r="I16">
        <f t="shared" si="3"/>
        <v>147.36595645047998</v>
      </c>
      <c r="J16">
        <v>125.66</v>
      </c>
      <c r="K16" s="1">
        <f t="shared" si="4"/>
        <v>0</v>
      </c>
      <c r="L16">
        <v>3</v>
      </c>
      <c r="M16">
        <f t="shared" si="5"/>
        <v>0</v>
      </c>
      <c r="N16">
        <v>1048</v>
      </c>
      <c r="O16" s="1">
        <f t="shared" si="6"/>
        <v>19.458375125376129</v>
      </c>
      <c r="P16">
        <v>3</v>
      </c>
      <c r="Q16">
        <f t="shared" si="7"/>
        <v>58.375125376128388</v>
      </c>
      <c r="R16" s="1">
        <v>95.994832041343656</v>
      </c>
      <c r="S16" s="1">
        <f t="shared" si="8"/>
        <v>67.179269199914543</v>
      </c>
      <c r="T16">
        <v>1</v>
      </c>
      <c r="U16">
        <f t="shared" si="9"/>
        <v>67.179269199914543</v>
      </c>
      <c r="V16" s="1">
        <v>26.2</v>
      </c>
      <c r="W16" s="1">
        <f t="shared" si="10"/>
        <v>12.229437229437231</v>
      </c>
      <c r="X16" s="1">
        <v>4</v>
      </c>
      <c r="Y16">
        <f t="shared" si="11"/>
        <v>48.917748917748924</v>
      </c>
      <c r="Z16" s="1">
        <v>0</v>
      </c>
      <c r="AA16" s="1">
        <f t="shared" si="12"/>
        <v>100</v>
      </c>
      <c r="AB16" s="1">
        <v>2</v>
      </c>
      <c r="AC16">
        <f t="shared" si="13"/>
        <v>200</v>
      </c>
      <c r="AD16" s="1">
        <f t="shared" si="14"/>
        <v>771.83809994427179</v>
      </c>
      <c r="AE16" s="1">
        <f t="shared" si="15"/>
        <v>36.754195235441514</v>
      </c>
    </row>
    <row r="17" spans="1:31" x14ac:dyDescent="0.3">
      <c r="A17" t="s">
        <v>47</v>
      </c>
      <c r="B17">
        <v>5</v>
      </c>
      <c r="C17">
        <f t="shared" si="0"/>
        <v>0</v>
      </c>
      <c r="D17">
        <v>5</v>
      </c>
      <c r="E17">
        <f t="shared" si="1"/>
        <v>0</v>
      </c>
      <c r="F17">
        <v>1.5</v>
      </c>
      <c r="G17" s="1">
        <f t="shared" si="2"/>
        <v>0</v>
      </c>
      <c r="H17">
        <v>3</v>
      </c>
      <c r="I17">
        <f t="shared" si="3"/>
        <v>0</v>
      </c>
      <c r="J17">
        <v>157.27000000000001</v>
      </c>
      <c r="K17" s="1">
        <f t="shared" si="4"/>
        <v>88.345444382336538</v>
      </c>
      <c r="L17">
        <v>3</v>
      </c>
      <c r="M17">
        <f t="shared" si="5"/>
        <v>265.0363331470096</v>
      </c>
      <c r="N17">
        <v>854</v>
      </c>
      <c r="O17" s="1">
        <f t="shared" si="6"/>
        <v>0</v>
      </c>
      <c r="P17">
        <v>3</v>
      </c>
      <c r="Q17">
        <f t="shared" si="7"/>
        <v>0</v>
      </c>
      <c r="R17" s="1">
        <v>84.098469727212247</v>
      </c>
      <c r="S17" s="1">
        <f t="shared" si="8"/>
        <v>43.18080909247599</v>
      </c>
      <c r="T17">
        <v>1</v>
      </c>
      <c r="U17">
        <f t="shared" si="9"/>
        <v>43.18080909247599</v>
      </c>
      <c r="V17" s="1">
        <v>40.67</v>
      </c>
      <c r="W17" s="1">
        <f t="shared" si="10"/>
        <v>64.430014430014438</v>
      </c>
      <c r="X17" s="1">
        <v>4</v>
      </c>
      <c r="Y17">
        <f t="shared" si="11"/>
        <v>257.72005772005775</v>
      </c>
      <c r="Z17" s="1">
        <v>0</v>
      </c>
      <c r="AA17" s="1">
        <f t="shared" si="12"/>
        <v>100</v>
      </c>
      <c r="AB17" s="1">
        <v>2</v>
      </c>
      <c r="AC17">
        <f t="shared" si="13"/>
        <v>200</v>
      </c>
      <c r="AD17" s="1">
        <f t="shared" si="14"/>
        <v>765.93719995954336</v>
      </c>
      <c r="AE17" s="1">
        <f t="shared" si="15"/>
        <v>36.47319999807349</v>
      </c>
    </row>
    <row r="18" spans="1:31" x14ac:dyDescent="0.3">
      <c r="A18" t="s">
        <v>46</v>
      </c>
      <c r="B18">
        <v>4</v>
      </c>
      <c r="C18">
        <f t="shared" si="0"/>
        <v>25</v>
      </c>
      <c r="D18">
        <v>5</v>
      </c>
      <c r="E18">
        <f t="shared" si="1"/>
        <v>125</v>
      </c>
      <c r="F18">
        <v>43.46</v>
      </c>
      <c r="G18" s="1">
        <f t="shared" si="2"/>
        <v>49.121985483493326</v>
      </c>
      <c r="H18">
        <v>3</v>
      </c>
      <c r="I18">
        <f t="shared" si="3"/>
        <v>147.36595645047998</v>
      </c>
      <c r="J18">
        <v>134.85</v>
      </c>
      <c r="K18" s="1">
        <f t="shared" si="4"/>
        <v>25.684740078256002</v>
      </c>
      <c r="L18">
        <v>3</v>
      </c>
      <c r="M18">
        <f t="shared" si="5"/>
        <v>77.05422023476801</v>
      </c>
      <c r="N18">
        <v>1157</v>
      </c>
      <c r="O18" s="1">
        <f t="shared" si="6"/>
        <v>30.391173520561686</v>
      </c>
      <c r="P18">
        <v>3</v>
      </c>
      <c r="Q18">
        <f t="shared" si="7"/>
        <v>91.173520561685052</v>
      </c>
      <c r="R18" s="1">
        <v>62.693156732891843</v>
      </c>
      <c r="S18" s="1">
        <f t="shared" si="8"/>
        <v>0</v>
      </c>
      <c r="T18">
        <v>1</v>
      </c>
      <c r="U18">
        <f t="shared" si="9"/>
        <v>0</v>
      </c>
      <c r="V18" s="1">
        <v>29.67</v>
      </c>
      <c r="W18" s="1">
        <f t="shared" si="10"/>
        <v>24.747474747474758</v>
      </c>
      <c r="X18" s="1">
        <v>4</v>
      </c>
      <c r="Y18">
        <f t="shared" si="11"/>
        <v>98.989898989899032</v>
      </c>
      <c r="Z18" s="1">
        <v>0</v>
      </c>
      <c r="AA18" s="1">
        <f t="shared" si="12"/>
        <v>100</v>
      </c>
      <c r="AB18" s="1">
        <v>2</v>
      </c>
      <c r="AC18">
        <f t="shared" si="13"/>
        <v>200</v>
      </c>
      <c r="AD18" s="1">
        <f t="shared" si="14"/>
        <v>739.58359623683214</v>
      </c>
      <c r="AE18" s="1">
        <f t="shared" si="15"/>
        <v>35.218266487468199</v>
      </c>
    </row>
    <row r="19" spans="1:31" x14ac:dyDescent="0.3">
      <c r="A19" t="s">
        <v>48</v>
      </c>
      <c r="B19">
        <v>3</v>
      </c>
      <c r="C19">
        <f t="shared" si="0"/>
        <v>50</v>
      </c>
      <c r="D19">
        <v>5</v>
      </c>
      <c r="E19">
        <f t="shared" si="1"/>
        <v>250</v>
      </c>
      <c r="F19">
        <v>5</v>
      </c>
      <c r="G19" s="1">
        <f t="shared" si="2"/>
        <v>4.0974010770311402</v>
      </c>
      <c r="H19">
        <v>3</v>
      </c>
      <c r="I19">
        <f t="shared" si="3"/>
        <v>12.292203231093421</v>
      </c>
      <c r="J19">
        <v>144.57</v>
      </c>
      <c r="K19" s="1">
        <f t="shared" si="4"/>
        <v>52.850754611514802</v>
      </c>
      <c r="L19">
        <v>3</v>
      </c>
      <c r="M19">
        <f t="shared" si="5"/>
        <v>158.55226383454442</v>
      </c>
      <c r="N19">
        <v>1304</v>
      </c>
      <c r="O19" s="1">
        <f t="shared" si="6"/>
        <v>45.135406218655966</v>
      </c>
      <c r="P19">
        <v>3</v>
      </c>
      <c r="Q19">
        <f t="shared" si="7"/>
        <v>135.4062186559679</v>
      </c>
      <c r="R19" s="1">
        <v>70.987654320987659</v>
      </c>
      <c r="S19" s="1">
        <f t="shared" si="8"/>
        <v>16.732440070584413</v>
      </c>
      <c r="T19">
        <v>1</v>
      </c>
      <c r="U19">
        <f t="shared" si="9"/>
        <v>16.732440070584413</v>
      </c>
      <c r="V19" s="1">
        <v>32.6</v>
      </c>
      <c r="W19" s="1">
        <f t="shared" si="10"/>
        <v>35.317460317460323</v>
      </c>
      <c r="X19" s="1">
        <v>4</v>
      </c>
      <c r="Y19">
        <f t="shared" si="11"/>
        <v>141.26984126984129</v>
      </c>
      <c r="Z19" s="1">
        <v>1</v>
      </c>
      <c r="AA19" s="1">
        <f t="shared" si="12"/>
        <v>0</v>
      </c>
      <c r="AB19" s="1">
        <v>2</v>
      </c>
      <c r="AC19">
        <f t="shared" si="13"/>
        <v>0</v>
      </c>
      <c r="AD19" s="1">
        <f t="shared" si="14"/>
        <v>714.25296706203153</v>
      </c>
      <c r="AE19" s="1">
        <f t="shared" si="15"/>
        <v>34.012046050572934</v>
      </c>
    </row>
    <row r="20" spans="1:31" x14ac:dyDescent="0.3">
      <c r="B20">
        <f>MAX(B2:B19)</f>
        <v>5</v>
      </c>
      <c r="F20">
        <f xml:space="preserve"> MAX(F2:F19)</f>
        <v>86.92</v>
      </c>
      <c r="J20">
        <f xml:space="preserve"> MAX(J2:J19)</f>
        <v>161.44</v>
      </c>
      <c r="N20">
        <f xml:space="preserve"> MAX(N2:N19)</f>
        <v>1851</v>
      </c>
      <c r="R20">
        <f xml:space="preserve"> MAX(R2:R19)</f>
        <v>112.26451364859669</v>
      </c>
      <c r="V20">
        <f xml:space="preserve"> MAX(V2:V19)</f>
        <v>50.53</v>
      </c>
      <c r="AD20">
        <v>2100</v>
      </c>
      <c r="AE20" s="1"/>
    </row>
    <row r="21" spans="1:31" x14ac:dyDescent="0.3">
      <c r="B21">
        <f>MIN(B2:B19)</f>
        <v>1</v>
      </c>
      <c r="F21">
        <f>MIN(F2:F19)</f>
        <v>1.5</v>
      </c>
      <c r="J21">
        <f>MIN(J2:J19)</f>
        <v>125.66</v>
      </c>
      <c r="N21">
        <f>MIN(N2:N19)</f>
        <v>854</v>
      </c>
      <c r="R21">
        <f>MIN(R2:R19)</f>
        <v>62.693156732891843</v>
      </c>
      <c r="V21">
        <f>MIN(V2:V19)</f>
        <v>22.81</v>
      </c>
      <c r="AD21">
        <v>0</v>
      </c>
    </row>
  </sheetData>
  <sortState xmlns:xlrd2="http://schemas.microsoft.com/office/spreadsheetml/2017/richdata2" ref="A2:AD21">
    <sortCondition descending="1" ref="AD2:A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purple</vt:lpstr>
      <vt:lpstr>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hadke</dc:creator>
  <cp:lastModifiedBy>rachana hadke</cp:lastModifiedBy>
  <dcterms:created xsi:type="dcterms:W3CDTF">2024-04-09T08:20:19Z</dcterms:created>
  <dcterms:modified xsi:type="dcterms:W3CDTF">2024-04-29T15:12:47Z</dcterms:modified>
</cp:coreProperties>
</file>