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7r\Downloads\c10docs\"/>
    </mc:Choice>
  </mc:AlternateContent>
  <xr:revisionPtr revIDLastSave="0" documentId="13_ncr:1_{5DEF7098-F86C-4728-B35E-24257D904533}" xr6:coauthVersionLast="47" xr6:coauthVersionMax="47" xr10:uidLastSave="{00000000-0000-0000-0000-000000000000}"/>
  <bookViews>
    <workbookView xWindow="-108" yWindow="-108" windowWidth="23256" windowHeight="12456" activeTab="3" xr2:uid="{69BF4CEE-AE7F-469F-A0FC-19343A9F22A2}"/>
  </bookViews>
  <sheets>
    <sheet name="batsman" sheetId="1" r:id="rId1"/>
    <sheet name="Sheet3" sheetId="3" r:id="rId2"/>
    <sheet name="noofmatches" sheetId="2" r:id="rId3"/>
    <sheet name="bowlers" sheetId="4" r:id="rId4"/>
  </sheets>
  <definedNames>
    <definedName name="_xlnm._FilterDatabase" localSheetId="1" hidden="1">Sheet3!$A$1:$A$19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4" l="1"/>
  <c r="X11" i="4" l="1"/>
  <c r="X13" i="4"/>
  <c r="N22" i="4" a="1"/>
  <c r="N22" i="4" s="1"/>
  <c r="X22" i="4" s="1"/>
  <c r="N24" i="4" a="1"/>
  <c r="N24" i="4" s="1"/>
  <c r="X24" i="4" s="1"/>
  <c r="N26" i="4" a="1"/>
  <c r="N26" i="4" s="1"/>
  <c r="X26" i="4" s="1"/>
  <c r="N28" i="4" a="1"/>
  <c r="N28" i="4" s="1"/>
  <c r="N30" i="4" a="1"/>
  <c r="N30" i="4" s="1"/>
  <c r="N2" i="4" a="1"/>
  <c r="N2" i="4" s="1"/>
  <c r="N4" i="4" a="1"/>
  <c r="N4" i="4" s="1"/>
  <c r="X4" i="4" s="1"/>
  <c r="N20" i="4" a="1"/>
  <c r="N20" i="4" s="1"/>
  <c r="X20" i="4" s="1"/>
  <c r="N18" i="4" a="1"/>
  <c r="N18" i="4" s="1"/>
  <c r="X18" i="4" s="1"/>
  <c r="N16" i="4" a="1"/>
  <c r="N16" i="4" s="1"/>
  <c r="X16" i="4" s="1"/>
  <c r="N14" i="4" a="1"/>
  <c r="N14" i="4" s="1"/>
  <c r="X14" i="4" s="1"/>
  <c r="N12" i="4" a="1"/>
  <c r="N12" i="4" s="1"/>
  <c r="X12" i="4" s="1"/>
  <c r="N10" i="4" a="1"/>
  <c r="N10" i="4" s="1"/>
  <c r="X10" i="4" s="1"/>
  <c r="N8" i="4" a="1"/>
  <c r="N8" i="4" s="1"/>
  <c r="X8" i="4" s="1"/>
  <c r="N6" i="4" a="1"/>
  <c r="N6" i="4" s="1"/>
  <c r="X6" i="4" s="1"/>
  <c r="D31" i="4"/>
  <c r="C31" i="4"/>
  <c r="D29" i="4"/>
  <c r="C29" i="4"/>
  <c r="D25" i="4"/>
  <c r="E25" i="4"/>
  <c r="F25" i="4"/>
  <c r="G25" i="4"/>
  <c r="H25" i="4"/>
  <c r="I25" i="4"/>
  <c r="J25" i="4"/>
  <c r="K25" i="4"/>
  <c r="L25" i="4"/>
  <c r="C25" i="4"/>
  <c r="D23" i="4"/>
  <c r="E23" i="4"/>
  <c r="F23" i="4"/>
  <c r="G23" i="4"/>
  <c r="H23" i="4"/>
  <c r="I23" i="4"/>
  <c r="J23" i="4"/>
  <c r="K23" i="4"/>
  <c r="L23" i="4"/>
  <c r="C23" i="4"/>
  <c r="D21" i="4"/>
  <c r="E21" i="4"/>
  <c r="F21" i="4"/>
  <c r="G21" i="4"/>
  <c r="H21" i="4"/>
  <c r="I21" i="4"/>
  <c r="J21" i="4"/>
  <c r="K21" i="4"/>
  <c r="L21" i="4"/>
  <c r="C21" i="4"/>
  <c r="D19" i="4"/>
  <c r="E19" i="4"/>
  <c r="F19" i="4"/>
  <c r="G19" i="4"/>
  <c r="H19" i="4"/>
  <c r="I19" i="4"/>
  <c r="J19" i="4"/>
  <c r="K19" i="4"/>
  <c r="L19" i="4"/>
  <c r="C19" i="4"/>
  <c r="D17" i="4"/>
  <c r="E17" i="4"/>
  <c r="F17" i="4"/>
  <c r="G17" i="4"/>
  <c r="H17" i="4"/>
  <c r="I17" i="4"/>
  <c r="J17" i="4"/>
  <c r="K17" i="4"/>
  <c r="L17" i="4"/>
  <c r="C17" i="4"/>
  <c r="D15" i="4"/>
  <c r="E15" i="4"/>
  <c r="F15" i="4"/>
  <c r="G15" i="4"/>
  <c r="H15" i="4"/>
  <c r="I15" i="4"/>
  <c r="J15" i="4"/>
  <c r="K15" i="4"/>
  <c r="L15" i="4"/>
  <c r="C15" i="4"/>
  <c r="D13" i="4"/>
  <c r="E13" i="4"/>
  <c r="F13" i="4"/>
  <c r="G13" i="4"/>
  <c r="H13" i="4"/>
  <c r="I13" i="4"/>
  <c r="J13" i="4"/>
  <c r="K13" i="4"/>
  <c r="L13" i="4"/>
  <c r="C13" i="4"/>
  <c r="D11" i="4"/>
  <c r="E11" i="4"/>
  <c r="F11" i="4"/>
  <c r="G11" i="4"/>
  <c r="H11" i="4"/>
  <c r="I11" i="4"/>
  <c r="J11" i="4"/>
  <c r="K11" i="4"/>
  <c r="L11" i="4"/>
  <c r="C11" i="4"/>
  <c r="D7" i="4"/>
  <c r="E7" i="4"/>
  <c r="F7" i="4"/>
  <c r="G7" i="4"/>
  <c r="H7" i="4"/>
  <c r="I7" i="4"/>
  <c r="J7" i="4"/>
  <c r="K7" i="4"/>
  <c r="L7" i="4"/>
  <c r="C7" i="4"/>
  <c r="D5" i="4"/>
  <c r="E5" i="4"/>
  <c r="F5" i="4"/>
  <c r="G5" i="4"/>
  <c r="H5" i="4"/>
  <c r="I5" i="4"/>
  <c r="J5" i="4"/>
  <c r="K5" i="4"/>
  <c r="L5" i="4"/>
  <c r="C5" i="4"/>
  <c r="L3" i="4"/>
  <c r="K3" i="4"/>
  <c r="J3" i="4"/>
  <c r="I3" i="4"/>
  <c r="H3" i="4"/>
  <c r="G3" i="4"/>
  <c r="F3" i="4"/>
  <c r="E3" i="4"/>
  <c r="D3" i="4"/>
  <c r="C3" i="4"/>
  <c r="M30" i="4"/>
  <c r="M28" i="4"/>
  <c r="C27" i="4"/>
  <c r="M26" i="4"/>
  <c r="M24" i="4"/>
  <c r="M22" i="4"/>
  <c r="M20" i="4"/>
  <c r="M18" i="4"/>
  <c r="M16" i="4"/>
  <c r="M14" i="4"/>
  <c r="M12" i="4"/>
  <c r="M10" i="4"/>
  <c r="M8" i="4"/>
  <c r="D9" i="4" s="1"/>
  <c r="M6" i="4"/>
  <c r="M4" i="4"/>
  <c r="M2" i="4"/>
  <c r="X37" i="1"/>
  <c r="F29" i="4" l="1"/>
  <c r="J29" i="4"/>
  <c r="X28" i="4"/>
  <c r="H29" i="4"/>
  <c r="I29" i="4"/>
  <c r="G29" i="4"/>
  <c r="K29" i="4"/>
  <c r="L29" i="4"/>
  <c r="E29" i="4"/>
  <c r="H31" i="4"/>
  <c r="L31" i="4"/>
  <c r="X30" i="4"/>
  <c r="G31" i="4"/>
  <c r="E31" i="4"/>
  <c r="I31" i="4"/>
  <c r="F31" i="4"/>
  <c r="J31" i="4"/>
  <c r="K31" i="4"/>
  <c r="J27" i="4"/>
  <c r="J9" i="4"/>
  <c r="F9" i="4"/>
  <c r="C9" i="4"/>
  <c r="I9" i="4"/>
  <c r="E9" i="4"/>
  <c r="K9" i="4"/>
  <c r="G9" i="4"/>
  <c r="L9" i="4"/>
  <c r="H9" i="4"/>
  <c r="X3" i="4"/>
  <c r="X5" i="4"/>
  <c r="X7" i="4"/>
  <c r="X15" i="4"/>
  <c r="G27" i="4"/>
  <c r="K27" i="4"/>
  <c r="D27" i="4"/>
  <c r="H27" i="4"/>
  <c r="L27" i="4"/>
  <c r="E27" i="4"/>
  <c r="I27" i="4"/>
  <c r="F27" i="4"/>
  <c r="D35" i="1"/>
  <c r="E35" i="1"/>
  <c r="F35" i="1"/>
  <c r="G35" i="1"/>
  <c r="H35" i="1"/>
  <c r="I35" i="1"/>
  <c r="J35" i="1"/>
  <c r="K35" i="1"/>
  <c r="L35" i="1"/>
  <c r="C35" i="1"/>
  <c r="M34" i="1"/>
  <c r="D13" i="1"/>
  <c r="E13" i="1"/>
  <c r="F13" i="1"/>
  <c r="G13" i="1"/>
  <c r="H13" i="1"/>
  <c r="I13" i="1"/>
  <c r="J13" i="1"/>
  <c r="K13" i="1"/>
  <c r="L13" i="1"/>
  <c r="C13" i="1"/>
  <c r="X9" i="4" l="1"/>
  <c r="X21" i="4"/>
  <c r="X27" i="4"/>
  <c r="X25" i="4"/>
  <c r="X29" i="4"/>
  <c r="X23" i="4"/>
  <c r="X17" i="4"/>
  <c r="X19" i="4"/>
  <c r="X31" i="4"/>
  <c r="X4" i="1"/>
  <c r="X6" i="1"/>
  <c r="X8" i="1"/>
  <c r="X10" i="1"/>
  <c r="X12" i="1"/>
  <c r="X14" i="1"/>
  <c r="X16" i="1"/>
  <c r="X18" i="1"/>
  <c r="X20" i="1"/>
  <c r="X22" i="1"/>
  <c r="X24" i="1"/>
  <c r="X26" i="1"/>
  <c r="X28" i="1"/>
  <c r="X30" i="1"/>
  <c r="X32" i="1"/>
  <c r="X34" i="1"/>
  <c r="X35" i="1"/>
  <c r="X36" i="1"/>
  <c r="F2" i="2"/>
  <c r="K3" i="2" s="1"/>
  <c r="G2" i="2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F56" i="2"/>
  <c r="G56" i="2"/>
  <c r="F57" i="2"/>
  <c r="G57" i="2"/>
  <c r="F58" i="2"/>
  <c r="G58" i="2"/>
  <c r="F59" i="2"/>
  <c r="G59" i="2"/>
  <c r="F60" i="2"/>
  <c r="G60" i="2"/>
  <c r="F61" i="2"/>
  <c r="G61" i="2"/>
  <c r="F62" i="2"/>
  <c r="G62" i="2"/>
  <c r="F63" i="2"/>
  <c r="G63" i="2"/>
  <c r="F64" i="2"/>
  <c r="G64" i="2"/>
  <c r="F65" i="2"/>
  <c r="G65" i="2"/>
  <c r="F66" i="2"/>
  <c r="G66" i="2"/>
  <c r="F67" i="2"/>
  <c r="G67" i="2"/>
  <c r="F68" i="2"/>
  <c r="G68" i="2"/>
  <c r="F69" i="2"/>
  <c r="G69" i="2"/>
  <c r="F70" i="2"/>
  <c r="G70" i="2"/>
  <c r="F71" i="2"/>
  <c r="G71" i="2"/>
  <c r="Q2" i="2" l="1"/>
  <c r="M2" i="2"/>
  <c r="R11" i="2"/>
  <c r="N11" i="2"/>
  <c r="J11" i="2"/>
  <c r="P10" i="2"/>
  <c r="L10" i="2"/>
  <c r="R9" i="2"/>
  <c r="N9" i="2"/>
  <c r="J9" i="2"/>
  <c r="P8" i="2"/>
  <c r="L8" i="2"/>
  <c r="R7" i="2"/>
  <c r="N7" i="2"/>
  <c r="J7" i="2"/>
  <c r="P6" i="2"/>
  <c r="L6" i="2"/>
  <c r="R5" i="2"/>
  <c r="N5" i="2"/>
  <c r="J5" i="2"/>
  <c r="P4" i="2"/>
  <c r="L4" i="2"/>
  <c r="R3" i="2"/>
  <c r="N3" i="2"/>
  <c r="J3" i="2"/>
  <c r="J2" i="2"/>
  <c r="P2" i="2"/>
  <c r="L2" i="2"/>
  <c r="Q11" i="2"/>
  <c r="M11" i="2"/>
  <c r="S10" i="2"/>
  <c r="O10" i="2"/>
  <c r="K10" i="2"/>
  <c r="Q9" i="2"/>
  <c r="M9" i="2"/>
  <c r="S8" i="2"/>
  <c r="O8" i="2"/>
  <c r="K8" i="2"/>
  <c r="Q7" i="2"/>
  <c r="M7" i="2"/>
  <c r="S6" i="2"/>
  <c r="O6" i="2"/>
  <c r="K6" i="2"/>
  <c r="Q5" i="2"/>
  <c r="M5" i="2"/>
  <c r="S4" i="2"/>
  <c r="O4" i="2"/>
  <c r="K4" i="2"/>
  <c r="Q3" i="2"/>
  <c r="M3" i="2"/>
  <c r="S2" i="2"/>
  <c r="O2" i="2"/>
  <c r="K2" i="2"/>
  <c r="P11" i="2"/>
  <c r="L11" i="2"/>
  <c r="R10" i="2"/>
  <c r="N10" i="2"/>
  <c r="J10" i="2"/>
  <c r="P9" i="2"/>
  <c r="L9" i="2"/>
  <c r="R8" i="2"/>
  <c r="N8" i="2"/>
  <c r="J8" i="2"/>
  <c r="P7" i="2"/>
  <c r="L7" i="2"/>
  <c r="R6" i="2"/>
  <c r="N6" i="2"/>
  <c r="J6" i="2"/>
  <c r="P5" i="2"/>
  <c r="L5" i="2"/>
  <c r="R4" i="2"/>
  <c r="N4" i="2"/>
  <c r="J4" i="2"/>
  <c r="P3" i="2"/>
  <c r="L3" i="2"/>
  <c r="R2" i="2"/>
  <c r="N2" i="2"/>
  <c r="S11" i="2"/>
  <c r="O11" i="2"/>
  <c r="K11" i="2"/>
  <c r="Q10" i="2"/>
  <c r="M10" i="2"/>
  <c r="S9" i="2"/>
  <c r="O9" i="2"/>
  <c r="K9" i="2"/>
  <c r="Q8" i="2"/>
  <c r="M8" i="2"/>
  <c r="S7" i="2"/>
  <c r="O7" i="2"/>
  <c r="K7" i="2"/>
  <c r="Q6" i="2"/>
  <c r="M6" i="2"/>
  <c r="S5" i="2"/>
  <c r="O5" i="2"/>
  <c r="K5" i="2"/>
  <c r="Q4" i="2"/>
  <c r="M4" i="2"/>
  <c r="S3" i="2"/>
  <c r="O3" i="2"/>
  <c r="C37" i="1"/>
  <c r="M2" i="1"/>
  <c r="M36" i="1"/>
  <c r="F37" i="1" s="1"/>
  <c r="D15" i="1"/>
  <c r="E15" i="1"/>
  <c r="F15" i="1"/>
  <c r="G15" i="1"/>
  <c r="M16" i="1" s="1"/>
  <c r="L17" i="1" s="1"/>
  <c r="H15" i="1"/>
  <c r="I15" i="1"/>
  <c r="J15" i="1"/>
  <c r="K15" i="1"/>
  <c r="L15" i="1"/>
  <c r="C15" i="1"/>
  <c r="D11" i="1"/>
  <c r="E11" i="1"/>
  <c r="F11" i="1"/>
  <c r="G11" i="1"/>
  <c r="H11" i="1"/>
  <c r="I11" i="1"/>
  <c r="J11" i="1"/>
  <c r="K11" i="1"/>
  <c r="L11" i="1"/>
  <c r="C11" i="1"/>
  <c r="D9" i="1"/>
  <c r="E9" i="1"/>
  <c r="F9" i="1"/>
  <c r="G9" i="1"/>
  <c r="H9" i="1"/>
  <c r="I9" i="1"/>
  <c r="J9" i="1"/>
  <c r="K9" i="1"/>
  <c r="L9" i="1"/>
  <c r="C9" i="1"/>
  <c r="D7" i="1"/>
  <c r="E7" i="1"/>
  <c r="F7" i="1"/>
  <c r="G7" i="1"/>
  <c r="M8" i="1" s="1"/>
  <c r="H7" i="1"/>
  <c r="I7" i="1"/>
  <c r="J7" i="1"/>
  <c r="K7" i="1"/>
  <c r="L7" i="1"/>
  <c r="C7" i="1"/>
  <c r="D5" i="1"/>
  <c r="E5" i="1"/>
  <c r="F5" i="1"/>
  <c r="G5" i="1"/>
  <c r="H5" i="1"/>
  <c r="I5" i="1"/>
  <c r="J5" i="1"/>
  <c r="K5" i="1"/>
  <c r="L5" i="1"/>
  <c r="C5" i="1"/>
  <c r="D3" i="1"/>
  <c r="E3" i="1"/>
  <c r="F3" i="1"/>
  <c r="G3" i="1"/>
  <c r="H3" i="1"/>
  <c r="I3" i="1"/>
  <c r="J3" i="1"/>
  <c r="L3" i="1"/>
  <c r="C3" i="1"/>
  <c r="X3" i="1" s="1"/>
  <c r="I37" i="1" l="1"/>
  <c r="M6" i="1"/>
  <c r="X5" i="1"/>
  <c r="M10" i="1"/>
  <c r="X9" i="1"/>
  <c r="M14" i="1"/>
  <c r="X13" i="1"/>
  <c r="X7" i="1"/>
  <c r="X11" i="1"/>
  <c r="X15" i="1"/>
  <c r="K37" i="1"/>
  <c r="E37" i="1"/>
  <c r="D37" i="1"/>
  <c r="H37" i="1"/>
  <c r="L37" i="1"/>
  <c r="G37" i="1"/>
  <c r="M12" i="1"/>
  <c r="E17" i="1"/>
  <c r="K17" i="1"/>
  <c r="G17" i="1"/>
  <c r="C17" i="1"/>
  <c r="J17" i="1"/>
  <c r="F17" i="1"/>
  <c r="I17" i="1"/>
  <c r="H17" i="1"/>
  <c r="D17" i="1"/>
  <c r="J37" i="1"/>
  <c r="X17" i="1" l="1"/>
  <c r="M18" i="1"/>
  <c r="L19" i="1" s="1"/>
  <c r="C19" i="1"/>
  <c r="J19" i="1" l="1"/>
  <c r="D19" i="1"/>
  <c r="X19" i="1" s="1"/>
  <c r="G19" i="1"/>
  <c r="H19" i="1"/>
  <c r="K19" i="1"/>
  <c r="I19" i="1"/>
  <c r="E19" i="1"/>
  <c r="C21" i="1" s="1"/>
  <c r="F19" i="1"/>
  <c r="M20" i="1" l="1"/>
  <c r="L21" i="1" s="1"/>
  <c r="E21" i="1" l="1"/>
  <c r="J21" i="1"/>
  <c r="H21" i="1"/>
  <c r="I21" i="1"/>
  <c r="K21" i="1"/>
  <c r="F21" i="1"/>
  <c r="G21" i="1"/>
  <c r="D21" i="1"/>
  <c r="X21" i="1" s="1"/>
  <c r="C23" i="1" l="1"/>
  <c r="M22" i="1"/>
  <c r="L23" i="1" s="1"/>
  <c r="H23" i="1"/>
  <c r="F23" i="1" l="1"/>
  <c r="G23" i="1"/>
  <c r="I23" i="1"/>
  <c r="D23" i="1"/>
  <c r="J23" i="1"/>
  <c r="K23" i="1"/>
  <c r="E23" i="1"/>
  <c r="X23" i="1" l="1"/>
  <c r="C25" i="1"/>
  <c r="M24" i="1"/>
  <c r="I25" i="1" s="1"/>
  <c r="G25" i="1" l="1"/>
  <c r="L25" i="1"/>
  <c r="F25" i="1"/>
  <c r="J25" i="1"/>
  <c r="K25" i="1"/>
  <c r="H25" i="1"/>
  <c r="E25" i="1"/>
  <c r="D25" i="1"/>
  <c r="X25" i="1" l="1"/>
  <c r="C27" i="1"/>
  <c r="M26" i="1"/>
  <c r="L27" i="1" s="1"/>
  <c r="H27" i="1" l="1"/>
  <c r="I27" i="1"/>
  <c r="E27" i="1"/>
  <c r="D27" i="1"/>
  <c r="G27" i="1"/>
  <c r="F27" i="1"/>
  <c r="J27" i="1"/>
  <c r="K27" i="1"/>
  <c r="X27" i="1" l="1"/>
  <c r="M28" i="1"/>
  <c r="G29" i="1" s="1"/>
  <c r="F29" i="1"/>
  <c r="C29" i="1"/>
  <c r="E29" i="1" l="1"/>
  <c r="K29" i="1"/>
  <c r="J29" i="1"/>
  <c r="D29" i="1"/>
  <c r="X29" i="1" s="1"/>
  <c r="L29" i="1"/>
  <c r="H29" i="1"/>
  <c r="I29" i="1"/>
  <c r="C31" i="1" s="1"/>
  <c r="M30" i="1" l="1"/>
  <c r="H31" i="1" s="1"/>
  <c r="F31" i="1"/>
  <c r="D31" i="1"/>
  <c r="G31" i="1" l="1"/>
  <c r="I31" i="1"/>
  <c r="E31" i="1"/>
  <c r="L31" i="1"/>
  <c r="K31" i="1"/>
  <c r="J31" i="1"/>
  <c r="X31" i="1" l="1"/>
  <c r="C33" i="1"/>
  <c r="M32" i="1"/>
  <c r="L33" i="1" s="1"/>
  <c r="I33" i="1" l="1"/>
  <c r="J33" i="1"/>
  <c r="D33" i="1"/>
  <c r="K33" i="1"/>
  <c r="F33" i="1"/>
  <c r="H33" i="1"/>
  <c r="E33" i="1"/>
  <c r="G33" i="1"/>
  <c r="M4" i="1"/>
  <c r="X3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<sst xmlns="http://schemas.openxmlformats.org/spreadsheetml/2006/main" count="384" uniqueCount="146">
  <si>
    <t xml:space="preserve">player name </t>
  </si>
  <si>
    <t>Ruturaj Gaikwad</t>
  </si>
  <si>
    <t>Virat Kohli</t>
  </si>
  <si>
    <t>Yashasvi Jaiswal</t>
  </si>
  <si>
    <t>SuryaKumarYadav</t>
  </si>
  <si>
    <t>Ishan Kishan</t>
  </si>
  <si>
    <t>Shivam Dube</t>
  </si>
  <si>
    <t>Glenn Maxwell</t>
  </si>
  <si>
    <t>Jos Buttler</t>
  </si>
  <si>
    <t>Sanju Samson</t>
  </si>
  <si>
    <t>Rohit Sharma</t>
  </si>
  <si>
    <t>Shimron Hetmyer</t>
  </si>
  <si>
    <t>K L Rahul</t>
  </si>
  <si>
    <t>FafduPlessis</t>
  </si>
  <si>
    <t>Nitish Rana</t>
  </si>
  <si>
    <t>Shikhar dhawan</t>
  </si>
  <si>
    <t>Rahul Tripathi</t>
  </si>
  <si>
    <t>Devdutt Padikal</t>
  </si>
  <si>
    <t>Shubham Gill</t>
  </si>
  <si>
    <t>DC</t>
  </si>
  <si>
    <t>KKR</t>
  </si>
  <si>
    <t>MI</t>
  </si>
  <si>
    <t>PBK</t>
  </si>
  <si>
    <t>RCB</t>
  </si>
  <si>
    <t>RR</t>
  </si>
  <si>
    <t>SRH</t>
  </si>
  <si>
    <t>LSG</t>
  </si>
  <si>
    <t>GT</t>
  </si>
  <si>
    <t>CSK</t>
  </si>
  <si>
    <t>HIGHEST</t>
  </si>
  <si>
    <t>7:30 PM IST</t>
  </si>
  <si>
    <t>Chennai</t>
  </si>
  <si>
    <t>Final</t>
  </si>
  <si>
    <t>Qualifier 2</t>
  </si>
  <si>
    <t>Ahmedabad</t>
  </si>
  <si>
    <t>Eliminator</t>
  </si>
  <si>
    <t>Qualifier 1</t>
  </si>
  <si>
    <t>Guwahati</t>
  </si>
  <si>
    <t>RR vs KKR</t>
  </si>
  <si>
    <t>3:30 PM IST</t>
  </si>
  <si>
    <t>Hyderabad</t>
  </si>
  <si>
    <t>SRH vs PBKS</t>
  </si>
  <si>
    <t>Bengaluru</t>
  </si>
  <si>
    <t>RCB vs CSK</t>
  </si>
  <si>
    <t>Mumbai</t>
  </si>
  <si>
    <t>MI vs LSG</t>
  </si>
  <si>
    <t>SRH vs GT</t>
  </si>
  <si>
    <t>RR vs PBKS</t>
  </si>
  <si>
    <t>Delhi</t>
  </si>
  <si>
    <t>DC vs LSG</t>
  </si>
  <si>
    <t>GT vs KKR</t>
  </si>
  <si>
    <t>RCB vs DC</t>
  </si>
  <si>
    <t>CSK vs RR</t>
  </si>
  <si>
    <t>Kolkata</t>
  </si>
  <si>
    <t>KKR vs MI</t>
  </si>
  <si>
    <t>GT vs CSK</t>
  </si>
  <si>
    <t>Dharamsala</t>
  </si>
  <si>
    <t>PBKS vs RCB</t>
  </si>
  <si>
    <t>SRH vs LSG</t>
  </si>
  <si>
    <t>DC vs RR</t>
  </si>
  <si>
    <t>MI vs SRH</t>
  </si>
  <si>
    <t>Lucknow</t>
  </si>
  <si>
    <t>LSG vs KKR</t>
  </si>
  <si>
    <t>PBKS vs CSK</t>
  </si>
  <si>
    <t>RCB vs GT</t>
  </si>
  <si>
    <t>MI vs KKR</t>
  </si>
  <si>
    <t>SRH vs RR</t>
  </si>
  <si>
    <t>CSK vs PBKS</t>
  </si>
  <si>
    <t>LSG vs MI</t>
  </si>
  <si>
    <t>KKR vs DC</t>
  </si>
  <si>
    <t>CSK vs SRH</t>
  </si>
  <si>
    <t>GT vs RCB</t>
  </si>
  <si>
    <t>LSG vs RR</t>
  </si>
  <si>
    <t>DC vs MI</t>
  </si>
  <si>
    <t>KKR vs PBKS</t>
  </si>
  <si>
    <t>SRH vs RCB</t>
  </si>
  <si>
    <t>DC vs GT</t>
  </si>
  <si>
    <t>CSK vs LSG</t>
  </si>
  <si>
    <t>Jaipur</t>
  </si>
  <si>
    <t>RR vs MI</t>
  </si>
  <si>
    <t>Mohali</t>
  </si>
  <si>
    <t>PBKS vs GT</t>
  </si>
  <si>
    <t>KKR vs RCB</t>
  </si>
  <si>
    <t>DC vs SRH</t>
  </si>
  <si>
    <t>LSG vs CSK</t>
  </si>
  <si>
    <t>PBKS vs MI</t>
  </si>
  <si>
    <t>KKR vs RR</t>
  </si>
  <si>
    <t>GT vs DC</t>
  </si>
  <si>
    <t>RCB vs SRH</t>
  </si>
  <si>
    <t>MI vs CSK</t>
  </si>
  <si>
    <t>KKR vs LSG</t>
  </si>
  <si>
    <t>PBKS vs RR</t>
  </si>
  <si>
    <t>LSG vs DC</t>
  </si>
  <si>
    <t>MI vs RCB</t>
  </si>
  <si>
    <t>RR vs GT</t>
  </si>
  <si>
    <t>PBKS vs SRH</t>
  </si>
  <si>
    <t>CSK vs KKR</t>
  </si>
  <si>
    <t>LSG vs GT</t>
  </si>
  <si>
    <t>MI vs DC</t>
  </si>
  <si>
    <t>RR vs RCB</t>
  </si>
  <si>
    <t>SRH vs CSK</t>
  </si>
  <si>
    <t>GT vs PBKS</t>
  </si>
  <si>
    <t>Visakhapatnam</t>
  </si>
  <si>
    <t>DC vs KKR</t>
  </si>
  <si>
    <t>RCB vs LSG</t>
  </si>
  <si>
    <t>MI vs RR</t>
  </si>
  <si>
    <t>DC vs CSK</t>
  </si>
  <si>
    <t>GT vs SRH</t>
  </si>
  <si>
    <t>LSG vs PBKS</t>
  </si>
  <si>
    <t>RCB vs KKR</t>
  </si>
  <si>
    <t>RR vs DC</t>
  </si>
  <si>
    <t>SRH vs MI</t>
  </si>
  <si>
    <t>CSK vs GT</t>
  </si>
  <si>
    <t>RCB vs PBKS</t>
  </si>
  <si>
    <t>GT vs MI</t>
  </si>
  <si>
    <t>RR vs LSG</t>
  </si>
  <si>
    <t>KKR vs SRH</t>
  </si>
  <si>
    <t>PBKS vs DC</t>
  </si>
  <si>
    <t>CSK vs RCB</t>
  </si>
  <si>
    <t>Team 2</t>
  </si>
  <si>
    <t>Team 1</t>
  </si>
  <si>
    <t>Time</t>
  </si>
  <si>
    <t>Venue</t>
  </si>
  <si>
    <t>Date</t>
  </si>
  <si>
    <t>Fixture</t>
  </si>
  <si>
    <t>Match No.</t>
  </si>
  <si>
    <t>PBKS</t>
  </si>
  <si>
    <t>Team</t>
  </si>
  <si>
    <t xml:space="preserve">score </t>
  </si>
  <si>
    <t>name</t>
  </si>
  <si>
    <t>order</t>
  </si>
  <si>
    <t>AndreRussell</t>
  </si>
  <si>
    <t>AnrichNortje</t>
  </si>
  <si>
    <t>ArshdeepSingh</t>
  </si>
  <si>
    <t>AveshKhan</t>
  </si>
  <si>
    <t>HarshalPatel</t>
  </si>
  <si>
    <t>KagisoRabada</t>
  </si>
  <si>
    <t>MohammedSiraj</t>
  </si>
  <si>
    <t>RahulChahar</t>
  </si>
  <si>
    <t>RashidKhan</t>
  </si>
  <si>
    <t>RaviBishnoi</t>
  </si>
  <si>
    <t>RavichandranAshwin</t>
  </si>
  <si>
    <t>ShardulThakur</t>
  </si>
  <si>
    <t>SunilNarine</t>
  </si>
  <si>
    <t>TrentBoult</t>
  </si>
  <si>
    <t>YuzvendraChahal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</si>
</sst>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D1D1D"/>
      <name val="Merriweather"/>
    </font>
    <font>
      <b/>
      <sz val="8"/>
      <color rgb="FF1D1D1D"/>
      <name val="Merriweath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17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17" fontId="1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C894-C8CF-45C0-856A-CEE33BE01FD1}">
  <dimension ref="A1:X46"/>
  <sheetViews>
    <sheetView topLeftCell="C13" workbookViewId="0">
      <selection sqref="A1:X39"/>
    </sheetView>
  </sheetViews>
  <sheetFormatPr defaultRowHeight="14.4" x14ac:dyDescent="0.3"/>
  <cols>
    <col min="1" max="1" width="15.6640625" bestFit="1" customWidth="1"/>
    <col min="2" max="2" width="15.6640625" customWidth="1"/>
    <col min="3" max="13" width="8.88671875" style="1"/>
  </cols>
  <sheetData>
    <row r="1" spans="1:24" x14ac:dyDescent="0.3">
      <c r="A1" t="s">
        <v>0</v>
      </c>
      <c r="B1" t="s">
        <v>127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28</v>
      </c>
      <c r="L1" s="1" t="s">
        <v>27</v>
      </c>
      <c r="M1" s="1" t="s">
        <v>29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28</v>
      </c>
      <c r="W1" s="1" t="s">
        <v>27</v>
      </c>
      <c r="X1" s="1" t="s">
        <v>128</v>
      </c>
    </row>
    <row r="2" spans="1:24" x14ac:dyDescent="0.3">
      <c r="A2" t="s">
        <v>1</v>
      </c>
      <c r="B2" t="s">
        <v>28</v>
      </c>
      <c r="C2" s="1">
        <v>232</v>
      </c>
      <c r="D2" s="1">
        <v>188</v>
      </c>
      <c r="E2" s="1">
        <v>169</v>
      </c>
      <c r="F2" s="1">
        <v>85</v>
      </c>
      <c r="G2" s="1">
        <v>119</v>
      </c>
      <c r="H2" s="1">
        <v>168</v>
      </c>
      <c r="I2" s="1">
        <v>270</v>
      </c>
      <c r="J2" s="1">
        <v>58</v>
      </c>
      <c r="L2" s="1">
        <v>304</v>
      </c>
      <c r="M2" s="1">
        <f>MAX(C2:L2)</f>
        <v>304</v>
      </c>
      <c r="N2" s="1"/>
      <c r="O2" s="1"/>
    </row>
    <row r="3" spans="1:24" x14ac:dyDescent="0.3">
      <c r="C3" s="1">
        <f>C2/304*100</f>
        <v>76.31578947368422</v>
      </c>
      <c r="D3" s="1">
        <f t="shared" ref="D3:J3" si="0">D2/304*100</f>
        <v>61.842105263157897</v>
      </c>
      <c r="E3" s="1">
        <f t="shared" si="0"/>
        <v>55.592105263157897</v>
      </c>
      <c r="F3" s="1">
        <f t="shared" si="0"/>
        <v>27.960526315789476</v>
      </c>
      <c r="G3" s="1">
        <f t="shared" si="0"/>
        <v>39.144736842105267</v>
      </c>
      <c r="H3" s="1">
        <f t="shared" si="0"/>
        <v>55.26315789473685</v>
      </c>
      <c r="I3" s="1">
        <f t="shared" si="0"/>
        <v>88.81578947368422</v>
      </c>
      <c r="J3" s="1">
        <f t="shared" si="0"/>
        <v>19.078947368421055</v>
      </c>
      <c r="L3" s="1">
        <f>L2/304*100</f>
        <v>100</v>
      </c>
      <c r="N3">
        <v>1</v>
      </c>
      <c r="O3">
        <v>1</v>
      </c>
      <c r="P3">
        <v>1</v>
      </c>
      <c r="Q3">
        <v>2</v>
      </c>
      <c r="R3">
        <v>2</v>
      </c>
      <c r="S3">
        <v>1</v>
      </c>
      <c r="T3">
        <v>2</v>
      </c>
      <c r="U3">
        <v>2</v>
      </c>
      <c r="V3">
        <v>0</v>
      </c>
      <c r="W3">
        <v>2</v>
      </c>
      <c r="X3">
        <f>($C3*$N3+$D3*$O3+$E3*$P3+$F3*$Q3+$G3*$R3+$H3*$S3+$I3*$T3+$J3*$U3+$K3*$V3+$L3*$W3)/9</f>
        <v>88.779239766081872</v>
      </c>
    </row>
    <row r="4" spans="1:24" x14ac:dyDescent="0.3">
      <c r="A4" t="s">
        <v>2</v>
      </c>
      <c r="B4" t="s">
        <v>23</v>
      </c>
      <c r="C4" s="1">
        <v>133</v>
      </c>
      <c r="D4" s="1">
        <v>136</v>
      </c>
      <c r="E4" s="1">
        <v>215</v>
      </c>
      <c r="F4" s="1">
        <v>180</v>
      </c>
      <c r="H4" s="1">
        <v>136</v>
      </c>
      <c r="I4" s="1">
        <v>138</v>
      </c>
      <c r="J4" s="1">
        <v>117</v>
      </c>
      <c r="K4" s="1">
        <v>98</v>
      </c>
      <c r="L4" s="1">
        <v>232</v>
      </c>
      <c r="M4" s="1">
        <f>MAX(C4:L4)</f>
        <v>232</v>
      </c>
      <c r="X4">
        <f t="shared" ref="X4:X36" si="1">($C4*$N4+$D4*$O4+$E4*$P4+$F4*$Q4+$G4*$R4+$H4*$S4+$I4*$T4+$J4*$U4+$K4*$V4+$L4*$W4)/9</f>
        <v>0</v>
      </c>
    </row>
    <row r="5" spans="1:24" x14ac:dyDescent="0.3">
      <c r="C5" s="1">
        <f>C4/232*100</f>
        <v>57.327586206896555</v>
      </c>
      <c r="D5" s="1">
        <f t="shared" ref="D5:L5" si="2">D4/232*100</f>
        <v>58.620689655172406</v>
      </c>
      <c r="E5" s="1">
        <f t="shared" si="2"/>
        <v>92.672413793103445</v>
      </c>
      <c r="F5" s="1">
        <f t="shared" si="2"/>
        <v>77.58620689655173</v>
      </c>
      <c r="G5" s="1">
        <f t="shared" si="2"/>
        <v>0</v>
      </c>
      <c r="H5" s="1">
        <f t="shared" si="2"/>
        <v>58.620689655172406</v>
      </c>
      <c r="I5" s="1">
        <f t="shared" si="2"/>
        <v>59.482758620689658</v>
      </c>
      <c r="J5" s="1">
        <f t="shared" si="2"/>
        <v>50.431034482758619</v>
      </c>
      <c r="K5" s="1">
        <f t="shared" si="2"/>
        <v>42.241379310344826</v>
      </c>
      <c r="L5" s="1">
        <f t="shared" si="2"/>
        <v>100</v>
      </c>
      <c r="N5">
        <v>1</v>
      </c>
      <c r="O5">
        <v>2</v>
      </c>
      <c r="P5">
        <v>1</v>
      </c>
      <c r="Q5">
        <v>2</v>
      </c>
      <c r="R5">
        <v>0</v>
      </c>
      <c r="S5">
        <v>1</v>
      </c>
      <c r="T5">
        <v>2</v>
      </c>
      <c r="U5">
        <v>1</v>
      </c>
      <c r="V5">
        <v>2</v>
      </c>
      <c r="W5">
        <v>2</v>
      </c>
      <c r="X5">
        <f t="shared" si="1"/>
        <v>103.87931034482759</v>
      </c>
    </row>
    <row r="6" spans="1:24" x14ac:dyDescent="0.3">
      <c r="A6" t="s">
        <v>3</v>
      </c>
      <c r="B6" t="s">
        <v>24</v>
      </c>
      <c r="C6" s="1">
        <v>84</v>
      </c>
      <c r="D6" s="1">
        <v>120</v>
      </c>
      <c r="E6" s="1">
        <v>169</v>
      </c>
      <c r="F6" s="1">
        <v>178</v>
      </c>
      <c r="G6" s="1">
        <v>103</v>
      </c>
      <c r="I6" s="1">
        <v>157</v>
      </c>
      <c r="J6" s="1">
        <v>85</v>
      </c>
      <c r="K6" s="1">
        <v>196</v>
      </c>
      <c r="L6" s="1">
        <v>40</v>
      </c>
      <c r="M6" s="1">
        <f>MAX(C6:L6)</f>
        <v>196</v>
      </c>
      <c r="X6">
        <f t="shared" si="1"/>
        <v>0</v>
      </c>
    </row>
    <row r="7" spans="1:24" x14ac:dyDescent="0.3">
      <c r="C7" s="1">
        <f>C6/196*100</f>
        <v>42.857142857142854</v>
      </c>
      <c r="D7" s="1">
        <f t="shared" ref="D7:L7" si="3">D6/196*100</f>
        <v>61.224489795918366</v>
      </c>
      <c r="E7" s="1">
        <f t="shared" si="3"/>
        <v>86.224489795918373</v>
      </c>
      <c r="F7" s="1">
        <f t="shared" si="3"/>
        <v>90.816326530612244</v>
      </c>
      <c r="G7" s="1">
        <f t="shared" si="3"/>
        <v>52.551020408163261</v>
      </c>
      <c r="H7" s="1">
        <f t="shared" si="3"/>
        <v>0</v>
      </c>
      <c r="I7" s="1">
        <f t="shared" si="3"/>
        <v>80.102040816326522</v>
      </c>
      <c r="J7" s="1">
        <f t="shared" si="3"/>
        <v>43.367346938775512</v>
      </c>
      <c r="K7" s="1">
        <f t="shared" si="3"/>
        <v>100</v>
      </c>
      <c r="L7" s="1">
        <f t="shared" si="3"/>
        <v>20.408163265306122</v>
      </c>
      <c r="N7">
        <v>2</v>
      </c>
      <c r="O7">
        <v>2</v>
      </c>
      <c r="P7">
        <v>2</v>
      </c>
      <c r="Q7">
        <v>2</v>
      </c>
      <c r="R7">
        <v>1</v>
      </c>
      <c r="S7">
        <v>0</v>
      </c>
      <c r="T7">
        <v>1</v>
      </c>
      <c r="U7">
        <v>2</v>
      </c>
      <c r="V7">
        <v>1</v>
      </c>
      <c r="W7">
        <v>1</v>
      </c>
      <c r="X7">
        <f t="shared" si="1"/>
        <v>100.2267573696145</v>
      </c>
    </row>
    <row r="8" spans="1:24" x14ac:dyDescent="0.3">
      <c r="A8" t="s">
        <v>4</v>
      </c>
      <c r="B8" t="s">
        <v>21</v>
      </c>
      <c r="C8" s="1">
        <v>57</v>
      </c>
      <c r="D8" s="1">
        <v>156</v>
      </c>
      <c r="F8" s="1">
        <v>199</v>
      </c>
      <c r="G8" s="1">
        <v>205</v>
      </c>
      <c r="H8" s="1">
        <v>135</v>
      </c>
      <c r="I8" s="1">
        <v>124</v>
      </c>
      <c r="J8" s="1">
        <v>84</v>
      </c>
      <c r="K8" s="1">
        <v>65</v>
      </c>
      <c r="L8" s="1">
        <v>200</v>
      </c>
      <c r="M8" s="1">
        <f>MAX(C8:L8)</f>
        <v>205</v>
      </c>
      <c r="X8">
        <f t="shared" si="1"/>
        <v>0</v>
      </c>
    </row>
    <row r="9" spans="1:24" x14ac:dyDescent="0.3">
      <c r="C9" s="1">
        <f>C8/205*100</f>
        <v>27.804878048780491</v>
      </c>
      <c r="D9" s="1">
        <f t="shared" ref="D9:L9" si="4">D8/205*100</f>
        <v>76.097560975609753</v>
      </c>
      <c r="E9" s="1">
        <f t="shared" si="4"/>
        <v>0</v>
      </c>
      <c r="F9" s="1">
        <f t="shared" si="4"/>
        <v>97.073170731707307</v>
      </c>
      <c r="G9" s="1">
        <f t="shared" si="4"/>
        <v>100</v>
      </c>
      <c r="H9" s="1">
        <f t="shared" si="4"/>
        <v>65.853658536585371</v>
      </c>
      <c r="I9" s="1">
        <f t="shared" si="4"/>
        <v>60.487804878048777</v>
      </c>
      <c r="J9" s="1">
        <f t="shared" si="4"/>
        <v>40.975609756097562</v>
      </c>
      <c r="K9" s="1">
        <f t="shared" si="4"/>
        <v>31.707317073170731</v>
      </c>
      <c r="L9" s="1">
        <f t="shared" si="4"/>
        <v>97.560975609756099</v>
      </c>
      <c r="N9">
        <v>2</v>
      </c>
      <c r="O9">
        <v>2</v>
      </c>
      <c r="P9">
        <v>0</v>
      </c>
      <c r="Q9">
        <v>1</v>
      </c>
      <c r="R9">
        <v>1</v>
      </c>
      <c r="S9">
        <v>2</v>
      </c>
      <c r="T9">
        <v>2</v>
      </c>
      <c r="U9">
        <v>2</v>
      </c>
      <c r="V9">
        <v>1</v>
      </c>
      <c r="W9">
        <v>1</v>
      </c>
      <c r="X9">
        <f t="shared" si="1"/>
        <v>96.53116531165314</v>
      </c>
    </row>
    <row r="10" spans="1:24" x14ac:dyDescent="0.3">
      <c r="A10" t="s">
        <v>5</v>
      </c>
      <c r="B10" t="s">
        <v>21</v>
      </c>
      <c r="C10" s="1">
        <v>186</v>
      </c>
      <c r="D10" s="1">
        <v>138</v>
      </c>
      <c r="F10" s="1">
        <v>85</v>
      </c>
      <c r="G10" s="1">
        <v>115</v>
      </c>
      <c r="H10" s="1">
        <v>158</v>
      </c>
      <c r="I10" s="1">
        <v>191</v>
      </c>
      <c r="J10" s="1">
        <v>95</v>
      </c>
      <c r="K10" s="1">
        <v>56</v>
      </c>
      <c r="L10" s="1">
        <v>89</v>
      </c>
      <c r="M10" s="1">
        <f>MAX(C10:L10)</f>
        <v>191</v>
      </c>
      <c r="X10">
        <f t="shared" si="1"/>
        <v>0</v>
      </c>
    </row>
    <row r="11" spans="1:24" x14ac:dyDescent="0.3">
      <c r="C11" s="1">
        <f>C10/191*100</f>
        <v>97.382198952879577</v>
      </c>
      <c r="D11" s="1">
        <f t="shared" ref="D11:L11" si="5">D10/191*100</f>
        <v>72.251308900523554</v>
      </c>
      <c r="E11" s="1">
        <f t="shared" si="5"/>
        <v>0</v>
      </c>
      <c r="F11" s="1">
        <f t="shared" si="5"/>
        <v>44.502617801047123</v>
      </c>
      <c r="G11" s="1">
        <f t="shared" si="5"/>
        <v>60.209424083769633</v>
      </c>
      <c r="H11" s="1">
        <f t="shared" si="5"/>
        <v>82.722513089005233</v>
      </c>
      <c r="I11" s="1">
        <f t="shared" si="5"/>
        <v>100</v>
      </c>
      <c r="J11" s="1">
        <f t="shared" si="5"/>
        <v>49.738219895287962</v>
      </c>
      <c r="K11" s="1">
        <f t="shared" si="5"/>
        <v>29.319371727748688</v>
      </c>
      <c r="L11" s="1">
        <f t="shared" si="5"/>
        <v>46.596858638743456</v>
      </c>
      <c r="N11">
        <v>2</v>
      </c>
      <c r="O11">
        <v>2</v>
      </c>
      <c r="P11">
        <v>0</v>
      </c>
      <c r="Q11">
        <v>1</v>
      </c>
      <c r="R11">
        <v>1</v>
      </c>
      <c r="S11">
        <v>2</v>
      </c>
      <c r="T11">
        <v>2</v>
      </c>
      <c r="U11">
        <v>2</v>
      </c>
      <c r="V11">
        <v>1</v>
      </c>
      <c r="W11">
        <v>1</v>
      </c>
      <c r="X11">
        <f t="shared" si="1"/>
        <v>109.42408376963351</v>
      </c>
    </row>
    <row r="12" spans="1:24" x14ac:dyDescent="0.3">
      <c r="A12" t="s">
        <v>6</v>
      </c>
      <c r="B12" t="s">
        <v>28</v>
      </c>
      <c r="C12" s="1">
        <v>81</v>
      </c>
      <c r="D12" s="1">
        <v>141</v>
      </c>
      <c r="E12" s="1">
        <v>115</v>
      </c>
      <c r="F12" s="1">
        <v>116</v>
      </c>
      <c r="G12" s="1">
        <v>193</v>
      </c>
      <c r="H12" s="1">
        <v>141</v>
      </c>
      <c r="I12" s="1">
        <v>3</v>
      </c>
      <c r="J12" s="1">
        <v>76</v>
      </c>
      <c r="L12" s="1">
        <v>71</v>
      </c>
      <c r="M12" s="1">
        <f>MAX(C12:L12)</f>
        <v>193</v>
      </c>
      <c r="X12">
        <f t="shared" si="1"/>
        <v>0</v>
      </c>
    </row>
    <row r="13" spans="1:24" x14ac:dyDescent="0.3">
      <c r="C13" s="1">
        <f>C12/193*100</f>
        <v>41.968911917098445</v>
      </c>
      <c r="D13" s="1">
        <f t="shared" ref="D13:L13" si="6">D12/193*100</f>
        <v>73.056994818652853</v>
      </c>
      <c r="E13" s="1">
        <f t="shared" si="6"/>
        <v>59.585492227979273</v>
      </c>
      <c r="F13" s="1">
        <f t="shared" si="6"/>
        <v>60.103626943005182</v>
      </c>
      <c r="G13" s="1">
        <f t="shared" si="6"/>
        <v>100</v>
      </c>
      <c r="H13" s="1">
        <f t="shared" si="6"/>
        <v>73.056994818652853</v>
      </c>
      <c r="I13" s="1">
        <f t="shared" si="6"/>
        <v>1.5544041450777202</v>
      </c>
      <c r="J13" s="1">
        <f t="shared" si="6"/>
        <v>39.37823834196891</v>
      </c>
      <c r="K13" s="1">
        <f t="shared" si="6"/>
        <v>0</v>
      </c>
      <c r="L13" s="1">
        <f t="shared" si="6"/>
        <v>36.787564766839374</v>
      </c>
      <c r="N13">
        <v>1</v>
      </c>
      <c r="O13">
        <v>1</v>
      </c>
      <c r="P13">
        <v>1</v>
      </c>
      <c r="Q13">
        <v>2</v>
      </c>
      <c r="R13">
        <v>2</v>
      </c>
      <c r="S13">
        <v>1</v>
      </c>
      <c r="T13">
        <v>2</v>
      </c>
      <c r="U13">
        <v>2</v>
      </c>
      <c r="V13">
        <v>0</v>
      </c>
      <c r="W13">
        <v>2</v>
      </c>
      <c r="X13">
        <f t="shared" si="1"/>
        <v>80.3684513529073</v>
      </c>
    </row>
    <row r="14" spans="1:24" x14ac:dyDescent="0.3">
      <c r="A14" t="s">
        <v>7</v>
      </c>
      <c r="B14" t="s">
        <v>23</v>
      </c>
      <c r="C14" s="1">
        <v>155</v>
      </c>
      <c r="D14" s="1">
        <v>113</v>
      </c>
      <c r="E14" s="1">
        <v>183</v>
      </c>
      <c r="F14" s="1">
        <v>92</v>
      </c>
      <c r="H14" s="1">
        <v>205</v>
      </c>
      <c r="I14" s="1">
        <v>149</v>
      </c>
      <c r="J14" s="1">
        <v>95</v>
      </c>
      <c r="K14" s="1">
        <v>138</v>
      </c>
      <c r="L14" s="1">
        <v>84</v>
      </c>
      <c r="M14" s="1">
        <f>MAX(C14:L14)</f>
        <v>205</v>
      </c>
      <c r="X14">
        <f t="shared" si="1"/>
        <v>0</v>
      </c>
    </row>
    <row r="15" spans="1:24" x14ac:dyDescent="0.3">
      <c r="C15" s="1">
        <f>C14/205*100</f>
        <v>75.609756097560975</v>
      </c>
      <c r="D15" s="1">
        <f t="shared" ref="D15:L15" si="7">D14/205*100</f>
        <v>55.121951219512198</v>
      </c>
      <c r="E15" s="1">
        <f t="shared" si="7"/>
        <v>89.268292682926827</v>
      </c>
      <c r="F15" s="1">
        <f t="shared" si="7"/>
        <v>44.878048780487809</v>
      </c>
      <c r="G15" s="1">
        <f t="shared" si="7"/>
        <v>0</v>
      </c>
      <c r="H15" s="1">
        <f t="shared" si="7"/>
        <v>100</v>
      </c>
      <c r="I15" s="1">
        <f t="shared" si="7"/>
        <v>72.682926829268297</v>
      </c>
      <c r="J15" s="1">
        <f t="shared" si="7"/>
        <v>46.341463414634148</v>
      </c>
      <c r="K15" s="1">
        <f t="shared" si="7"/>
        <v>67.317073170731717</v>
      </c>
      <c r="L15" s="1">
        <f t="shared" si="7"/>
        <v>40.975609756097562</v>
      </c>
      <c r="N15">
        <v>1</v>
      </c>
      <c r="O15">
        <v>2</v>
      </c>
      <c r="P15">
        <v>1</v>
      </c>
      <c r="Q15">
        <v>2</v>
      </c>
      <c r="R15">
        <v>0</v>
      </c>
      <c r="S15">
        <v>1</v>
      </c>
      <c r="T15">
        <v>2</v>
      </c>
      <c r="U15">
        <v>1</v>
      </c>
      <c r="V15">
        <v>2</v>
      </c>
      <c r="W15">
        <v>2</v>
      </c>
      <c r="X15">
        <f t="shared" si="1"/>
        <v>97.018970189701903</v>
      </c>
    </row>
    <row r="16" spans="1:24" x14ac:dyDescent="0.3">
      <c r="A16" t="s">
        <v>8</v>
      </c>
      <c r="B16" t="s">
        <v>24</v>
      </c>
      <c r="C16" s="1">
        <v>204</v>
      </c>
      <c r="D16" s="1">
        <v>130</v>
      </c>
      <c r="E16" s="1">
        <v>226</v>
      </c>
      <c r="F16" s="1">
        <v>74</v>
      </c>
      <c r="G16" s="1">
        <v>192</v>
      </c>
      <c r="I16" s="1">
        <v>308</v>
      </c>
      <c r="J16" s="1">
        <v>55</v>
      </c>
      <c r="K16" s="1">
        <v>130</v>
      </c>
      <c r="L16" s="1">
        <v>190</v>
      </c>
      <c r="M16" s="1">
        <f>MAX(C16:L16)</f>
        <v>308</v>
      </c>
      <c r="X16">
        <f t="shared" si="1"/>
        <v>0</v>
      </c>
    </row>
    <row r="17" spans="1:24" x14ac:dyDescent="0.3">
      <c r="C17" s="1">
        <f t="shared" ref="C17:L17" si="8">C16/MAX(C16:L16)*100</f>
        <v>66.233766233766232</v>
      </c>
      <c r="D17" s="1">
        <f t="shared" si="8"/>
        <v>42.207792207792203</v>
      </c>
      <c r="E17" s="1">
        <f t="shared" si="8"/>
        <v>73.376623376623371</v>
      </c>
      <c r="F17" s="1">
        <f t="shared" si="8"/>
        <v>24.025974025974026</v>
      </c>
      <c r="G17" s="1">
        <f t="shared" si="8"/>
        <v>62.337662337662337</v>
      </c>
      <c r="H17" s="1">
        <f t="shared" si="8"/>
        <v>0</v>
      </c>
      <c r="I17" s="1">
        <f t="shared" si="8"/>
        <v>100</v>
      </c>
      <c r="J17" s="1">
        <f t="shared" si="8"/>
        <v>17.857142857142858</v>
      </c>
      <c r="K17" s="1">
        <f t="shared" si="8"/>
        <v>42.207792207792203</v>
      </c>
      <c r="L17" s="1">
        <f t="shared" si="8"/>
        <v>61.688311688311693</v>
      </c>
      <c r="N17">
        <v>2</v>
      </c>
      <c r="O17">
        <v>2</v>
      </c>
      <c r="P17">
        <v>2</v>
      </c>
      <c r="Q17">
        <v>2</v>
      </c>
      <c r="R17">
        <v>1</v>
      </c>
      <c r="S17">
        <v>0</v>
      </c>
      <c r="T17">
        <v>1</v>
      </c>
      <c r="U17">
        <v>2</v>
      </c>
      <c r="V17">
        <v>1</v>
      </c>
      <c r="W17">
        <v>1</v>
      </c>
      <c r="X17">
        <f t="shared" si="1"/>
        <v>79.292929292929273</v>
      </c>
    </row>
    <row r="18" spans="1:24" x14ac:dyDescent="0.3">
      <c r="A18" t="s">
        <v>9</v>
      </c>
      <c r="B18" t="s">
        <v>24</v>
      </c>
      <c r="C18" s="1">
        <v>126</v>
      </c>
      <c r="D18" s="1">
        <v>183</v>
      </c>
      <c r="E18" s="1">
        <v>105</v>
      </c>
      <c r="F18" s="1">
        <v>190</v>
      </c>
      <c r="G18" s="1">
        <v>124</v>
      </c>
      <c r="I18" s="1">
        <v>306</v>
      </c>
      <c r="J18" s="1">
        <v>47</v>
      </c>
      <c r="K18" s="1">
        <v>61</v>
      </c>
      <c r="L18" s="1">
        <v>162</v>
      </c>
      <c r="M18" s="1">
        <f>MAX(C18:L18)</f>
        <v>306</v>
      </c>
      <c r="X18">
        <f t="shared" si="1"/>
        <v>0</v>
      </c>
    </row>
    <row r="19" spans="1:24" x14ac:dyDescent="0.3">
      <c r="C19" s="1">
        <f t="shared" ref="C19:L19" si="9">C18/MAX(C18:L18)*100</f>
        <v>41.17647058823529</v>
      </c>
      <c r="D19" s="1">
        <f t="shared" si="9"/>
        <v>59.803921568627452</v>
      </c>
      <c r="E19" s="1">
        <f t="shared" si="9"/>
        <v>34.313725490196077</v>
      </c>
      <c r="F19" s="1">
        <f t="shared" si="9"/>
        <v>62.091503267973856</v>
      </c>
      <c r="G19" s="1">
        <f t="shared" si="9"/>
        <v>40.522875816993462</v>
      </c>
      <c r="H19" s="1">
        <f t="shared" si="9"/>
        <v>0</v>
      </c>
      <c r="I19" s="1">
        <f t="shared" si="9"/>
        <v>100</v>
      </c>
      <c r="J19" s="1">
        <f t="shared" si="9"/>
        <v>15.359477124183007</v>
      </c>
      <c r="K19" s="1">
        <f t="shared" si="9"/>
        <v>19.934640522875817</v>
      </c>
      <c r="L19" s="1">
        <f t="shared" si="9"/>
        <v>52.941176470588239</v>
      </c>
      <c r="N19">
        <v>2</v>
      </c>
      <c r="O19">
        <v>2</v>
      </c>
      <c r="P19">
        <v>2</v>
      </c>
      <c r="Q19">
        <v>2</v>
      </c>
      <c r="R19">
        <v>1</v>
      </c>
      <c r="S19">
        <v>0</v>
      </c>
      <c r="T19">
        <v>1</v>
      </c>
      <c r="U19">
        <v>2</v>
      </c>
      <c r="V19">
        <v>1</v>
      </c>
      <c r="W19">
        <v>1</v>
      </c>
      <c r="X19">
        <f t="shared" si="1"/>
        <v>70.987654320987659</v>
      </c>
    </row>
    <row r="20" spans="1:24" x14ac:dyDescent="0.3">
      <c r="A20" t="s">
        <v>10</v>
      </c>
      <c r="B20" t="s">
        <v>21</v>
      </c>
      <c r="C20" s="1">
        <v>159</v>
      </c>
      <c r="D20" s="1">
        <v>101</v>
      </c>
      <c r="F20" s="1">
        <v>143</v>
      </c>
      <c r="G20" s="1">
        <v>96</v>
      </c>
      <c r="H20" s="1">
        <v>51</v>
      </c>
      <c r="I20" s="1">
        <v>182</v>
      </c>
      <c r="J20" s="1">
        <v>93</v>
      </c>
      <c r="K20" s="1">
        <v>74</v>
      </c>
      <c r="L20" s="1">
        <v>82</v>
      </c>
      <c r="M20" s="1">
        <f>MAX(C20:L20)</f>
        <v>182</v>
      </c>
      <c r="X20">
        <f t="shared" si="1"/>
        <v>0</v>
      </c>
    </row>
    <row r="21" spans="1:24" x14ac:dyDescent="0.3">
      <c r="C21" s="1">
        <f t="shared" ref="C21:L21" si="10">C20/MAX(C20:L20)*100</f>
        <v>87.362637362637358</v>
      </c>
      <c r="D21" s="1">
        <f t="shared" si="10"/>
        <v>55.494505494505496</v>
      </c>
      <c r="E21" s="1">
        <f t="shared" si="10"/>
        <v>0</v>
      </c>
      <c r="F21" s="1">
        <f t="shared" si="10"/>
        <v>78.571428571428569</v>
      </c>
      <c r="G21" s="1">
        <f t="shared" si="10"/>
        <v>52.747252747252752</v>
      </c>
      <c r="H21" s="1">
        <f t="shared" si="10"/>
        <v>28.021978021978022</v>
      </c>
      <c r="I21" s="1">
        <f t="shared" si="10"/>
        <v>100</v>
      </c>
      <c r="J21" s="1">
        <f t="shared" si="10"/>
        <v>51.098901098901095</v>
      </c>
      <c r="K21" s="1">
        <f t="shared" si="10"/>
        <v>40.659340659340657</v>
      </c>
      <c r="L21" s="1">
        <f t="shared" si="10"/>
        <v>45.054945054945058</v>
      </c>
      <c r="N21">
        <v>2</v>
      </c>
      <c r="O21">
        <v>2</v>
      </c>
      <c r="P21">
        <v>0</v>
      </c>
      <c r="Q21">
        <v>1</v>
      </c>
      <c r="R21">
        <v>1</v>
      </c>
      <c r="S21">
        <v>2</v>
      </c>
      <c r="T21">
        <v>2</v>
      </c>
      <c r="U21">
        <v>2</v>
      </c>
      <c r="V21">
        <v>1</v>
      </c>
      <c r="W21">
        <v>1</v>
      </c>
      <c r="X21">
        <f t="shared" si="1"/>
        <v>95.66544566544566</v>
      </c>
    </row>
    <row r="22" spans="1:24" x14ac:dyDescent="0.3">
      <c r="A22" t="s">
        <v>11</v>
      </c>
      <c r="B22" t="s">
        <v>24</v>
      </c>
      <c r="C22" s="1">
        <v>68</v>
      </c>
      <c r="D22" s="1">
        <v>74</v>
      </c>
      <c r="E22" s="1">
        <v>78</v>
      </c>
      <c r="F22" s="1">
        <v>129</v>
      </c>
      <c r="G22" s="1">
        <v>167</v>
      </c>
      <c r="I22" s="1">
        <v>61</v>
      </c>
      <c r="J22" s="1">
        <v>61</v>
      </c>
      <c r="K22" s="1">
        <v>109</v>
      </c>
      <c r="L22" s="1">
        <v>107</v>
      </c>
      <c r="M22" s="1">
        <f>MAX(C22:L22)</f>
        <v>167</v>
      </c>
      <c r="X22">
        <f t="shared" si="1"/>
        <v>0</v>
      </c>
    </row>
    <row r="23" spans="1:24" x14ac:dyDescent="0.3">
      <c r="C23" s="1">
        <f t="shared" ref="C23:L23" si="11">C22/MAX(C22:L22)*100</f>
        <v>40.718562874251496</v>
      </c>
      <c r="D23" s="1">
        <f t="shared" si="11"/>
        <v>44.311377245508979</v>
      </c>
      <c r="E23" s="1">
        <f t="shared" si="11"/>
        <v>46.706586826347305</v>
      </c>
      <c r="F23" s="1">
        <f t="shared" si="11"/>
        <v>77.245508982035929</v>
      </c>
      <c r="G23" s="1">
        <f t="shared" si="11"/>
        <v>100</v>
      </c>
      <c r="H23" s="1">
        <f t="shared" si="11"/>
        <v>0</v>
      </c>
      <c r="I23" s="1">
        <f t="shared" si="11"/>
        <v>36.526946107784433</v>
      </c>
      <c r="J23" s="1">
        <f t="shared" si="11"/>
        <v>36.526946107784433</v>
      </c>
      <c r="K23" s="1">
        <f t="shared" si="11"/>
        <v>65.269461077844312</v>
      </c>
      <c r="L23" s="1">
        <f t="shared" si="11"/>
        <v>64.071856287425149</v>
      </c>
      <c r="N23">
        <v>2</v>
      </c>
      <c r="O23">
        <v>2</v>
      </c>
      <c r="P23">
        <v>2</v>
      </c>
      <c r="Q23">
        <v>2</v>
      </c>
      <c r="R23">
        <v>1</v>
      </c>
      <c r="S23">
        <v>0</v>
      </c>
      <c r="T23">
        <v>1</v>
      </c>
      <c r="U23">
        <v>2</v>
      </c>
      <c r="V23">
        <v>1</v>
      </c>
      <c r="W23">
        <v>1</v>
      </c>
      <c r="X23">
        <f t="shared" si="1"/>
        <v>84.098469727212247</v>
      </c>
    </row>
    <row r="24" spans="1:24" x14ac:dyDescent="0.3">
      <c r="A24" t="s">
        <v>12</v>
      </c>
      <c r="B24" t="s">
        <v>26</v>
      </c>
      <c r="C24" s="1">
        <v>170</v>
      </c>
      <c r="D24" s="1">
        <v>154</v>
      </c>
      <c r="E24" s="1">
        <v>287</v>
      </c>
      <c r="F24" s="1">
        <v>92</v>
      </c>
      <c r="G24" s="1">
        <v>257</v>
      </c>
      <c r="H24" s="1">
        <v>189</v>
      </c>
      <c r="I24" s="1">
        <v>128</v>
      </c>
      <c r="K24" s="1">
        <v>163</v>
      </c>
      <c r="L24" s="1">
        <v>76</v>
      </c>
      <c r="M24" s="1">
        <f>MAX(C24:L24)</f>
        <v>287</v>
      </c>
      <c r="X24">
        <f t="shared" si="1"/>
        <v>0</v>
      </c>
    </row>
    <row r="25" spans="1:24" x14ac:dyDescent="0.3">
      <c r="C25" s="1">
        <f t="shared" ref="C25:L25" si="12">C24/MAX(C24:L24)*100</f>
        <v>59.233449477351918</v>
      </c>
      <c r="D25" s="1">
        <f t="shared" si="12"/>
        <v>53.658536585365859</v>
      </c>
      <c r="E25" s="1">
        <f t="shared" si="12"/>
        <v>100</v>
      </c>
      <c r="F25" s="1">
        <f t="shared" si="12"/>
        <v>32.055749128919857</v>
      </c>
      <c r="G25" s="1">
        <f t="shared" si="12"/>
        <v>89.547038327526124</v>
      </c>
      <c r="H25" s="1">
        <f t="shared" si="12"/>
        <v>65.853658536585371</v>
      </c>
      <c r="I25" s="1">
        <f t="shared" si="12"/>
        <v>44.599303135888505</v>
      </c>
      <c r="J25" s="1">
        <f t="shared" si="12"/>
        <v>0</v>
      </c>
      <c r="K25" s="1">
        <f t="shared" si="12"/>
        <v>56.79442508710801</v>
      </c>
      <c r="L25" s="1">
        <f t="shared" si="12"/>
        <v>26.480836236933797</v>
      </c>
      <c r="N25">
        <v>2</v>
      </c>
      <c r="O25">
        <v>2</v>
      </c>
      <c r="P25">
        <v>2</v>
      </c>
      <c r="Q25">
        <v>1</v>
      </c>
      <c r="R25">
        <v>1</v>
      </c>
      <c r="S25">
        <v>2</v>
      </c>
      <c r="T25">
        <v>1</v>
      </c>
      <c r="U25">
        <v>0</v>
      </c>
      <c r="V25">
        <v>2</v>
      </c>
      <c r="W25">
        <v>1</v>
      </c>
      <c r="X25">
        <f t="shared" si="1"/>
        <v>95.973674022454517</v>
      </c>
    </row>
    <row r="26" spans="1:24" x14ac:dyDescent="0.3">
      <c r="A26" t="s">
        <v>13</v>
      </c>
      <c r="B26" t="s">
        <v>23</v>
      </c>
      <c r="C26" s="1">
        <v>86</v>
      </c>
      <c r="D26" s="1">
        <v>269</v>
      </c>
      <c r="E26" s="1">
        <v>204</v>
      </c>
      <c r="F26" s="1">
        <v>294</v>
      </c>
      <c r="H26" s="1">
        <v>255</v>
      </c>
      <c r="I26" s="1">
        <v>246</v>
      </c>
      <c r="J26" s="1">
        <v>219</v>
      </c>
      <c r="K26" s="1">
        <v>189</v>
      </c>
      <c r="L26" s="1">
        <v>72</v>
      </c>
      <c r="M26" s="1">
        <f>MAX(C26:L26)</f>
        <v>294</v>
      </c>
      <c r="X26">
        <f t="shared" si="1"/>
        <v>0</v>
      </c>
    </row>
    <row r="27" spans="1:24" x14ac:dyDescent="0.3">
      <c r="C27" s="1">
        <f t="shared" ref="C27:K27" si="13">C26/MAX(C26:L26)*100</f>
        <v>29.251700680272108</v>
      </c>
      <c r="D27" s="1">
        <f t="shared" si="13"/>
        <v>91.496598639455783</v>
      </c>
      <c r="E27" s="1">
        <f t="shared" si="13"/>
        <v>69.387755102040813</v>
      </c>
      <c r="F27" s="1">
        <f t="shared" si="13"/>
        <v>100</v>
      </c>
      <c r="G27" s="1">
        <f t="shared" si="13"/>
        <v>0</v>
      </c>
      <c r="H27" s="1">
        <f t="shared" si="13"/>
        <v>86.734693877551024</v>
      </c>
      <c r="I27" s="1">
        <f t="shared" si="13"/>
        <v>83.673469387755105</v>
      </c>
      <c r="J27" s="1">
        <f t="shared" si="13"/>
        <v>74.489795918367349</v>
      </c>
      <c r="K27" s="1">
        <f t="shared" si="13"/>
        <v>64.285714285714292</v>
      </c>
      <c r="L27" s="1">
        <f t="shared" ref="L27" si="14">L26/MAX(L26:U26)*100</f>
        <v>24.489795918367346</v>
      </c>
      <c r="N27">
        <v>1</v>
      </c>
      <c r="O27">
        <v>2</v>
      </c>
      <c r="P27">
        <v>1</v>
      </c>
      <c r="Q27">
        <v>2</v>
      </c>
      <c r="R27">
        <v>0</v>
      </c>
      <c r="S27">
        <v>1</v>
      </c>
      <c r="T27">
        <v>2</v>
      </c>
      <c r="U27">
        <v>1</v>
      </c>
      <c r="V27">
        <v>2</v>
      </c>
      <c r="W27">
        <v>2</v>
      </c>
      <c r="X27">
        <f t="shared" si="1"/>
        <v>109.75056689342404</v>
      </c>
    </row>
    <row r="28" spans="1:24" x14ac:dyDescent="0.3">
      <c r="A28" t="s">
        <v>14</v>
      </c>
      <c r="B28" t="s">
        <v>20</v>
      </c>
      <c r="C28" s="1">
        <v>155</v>
      </c>
      <c r="E28" s="1">
        <v>118</v>
      </c>
      <c r="F28" s="1">
        <v>106</v>
      </c>
      <c r="G28" s="1">
        <v>100</v>
      </c>
      <c r="H28" s="1">
        <v>122</v>
      </c>
      <c r="I28" s="1">
        <v>302</v>
      </c>
      <c r="J28" s="1">
        <v>52</v>
      </c>
      <c r="K28" s="1">
        <v>151</v>
      </c>
      <c r="L28" s="1">
        <v>51</v>
      </c>
      <c r="M28" s="1">
        <f>MAX(C28:L28)</f>
        <v>302</v>
      </c>
      <c r="X28">
        <f t="shared" si="1"/>
        <v>0</v>
      </c>
    </row>
    <row r="29" spans="1:24" x14ac:dyDescent="0.3">
      <c r="C29" s="1">
        <f t="shared" ref="C29:K29" si="15">C28/MAX(C28:L28)*100</f>
        <v>51.324503311258276</v>
      </c>
      <c r="D29" s="1">
        <f t="shared" si="15"/>
        <v>0</v>
      </c>
      <c r="E29" s="1">
        <f t="shared" si="15"/>
        <v>39.072847682119203</v>
      </c>
      <c r="F29" s="1">
        <f t="shared" si="15"/>
        <v>35.099337748344375</v>
      </c>
      <c r="G29" s="1">
        <f t="shared" si="15"/>
        <v>33.112582781456958</v>
      </c>
      <c r="H29" s="1">
        <f t="shared" si="15"/>
        <v>40.397350993377486</v>
      </c>
      <c r="I29" s="1">
        <f t="shared" si="15"/>
        <v>100</v>
      </c>
      <c r="J29" s="1">
        <f t="shared" si="15"/>
        <v>17.218543046357617</v>
      </c>
      <c r="K29" s="1">
        <f t="shared" si="15"/>
        <v>50</v>
      </c>
      <c r="L29" s="1">
        <f t="shared" ref="L29" si="16">L28/MAX(L28:U28)*100</f>
        <v>16.887417218543046</v>
      </c>
      <c r="N29">
        <v>2</v>
      </c>
      <c r="O29">
        <v>0</v>
      </c>
      <c r="P29">
        <v>2</v>
      </c>
      <c r="Q29">
        <v>1</v>
      </c>
      <c r="R29">
        <v>2</v>
      </c>
      <c r="S29">
        <v>2</v>
      </c>
      <c r="T29">
        <v>1</v>
      </c>
      <c r="U29">
        <v>2</v>
      </c>
      <c r="V29">
        <v>1</v>
      </c>
      <c r="W29">
        <v>1</v>
      </c>
      <c r="X29">
        <f t="shared" si="1"/>
        <v>62.693156732891843</v>
      </c>
    </row>
    <row r="30" spans="1:24" x14ac:dyDescent="0.3">
      <c r="A30" t="s">
        <v>15</v>
      </c>
      <c r="B30" t="s">
        <v>126</v>
      </c>
      <c r="C30" s="1">
        <v>196</v>
      </c>
      <c r="D30" s="1">
        <v>219</v>
      </c>
      <c r="E30" s="1">
        <v>153</v>
      </c>
      <c r="G30" s="1">
        <v>113</v>
      </c>
      <c r="H30" s="1">
        <v>132</v>
      </c>
      <c r="I30" s="1">
        <v>188</v>
      </c>
      <c r="J30" s="1">
        <v>6</v>
      </c>
      <c r="K30" s="1">
        <v>280</v>
      </c>
      <c r="L30" s="1">
        <v>105</v>
      </c>
      <c r="M30" s="1">
        <f>MAX(C30:L30)</f>
        <v>280</v>
      </c>
      <c r="X30">
        <f t="shared" si="1"/>
        <v>0</v>
      </c>
    </row>
    <row r="31" spans="1:24" x14ac:dyDescent="0.3">
      <c r="C31" s="1">
        <f t="shared" ref="C31:K31" si="17">C30/MAX(C30:L30)*100</f>
        <v>70</v>
      </c>
      <c r="D31" s="1">
        <f t="shared" si="17"/>
        <v>78.214285714285708</v>
      </c>
      <c r="E31" s="1">
        <f t="shared" si="17"/>
        <v>54.642857142857139</v>
      </c>
      <c r="F31" s="1">
        <f t="shared" si="17"/>
        <v>0</v>
      </c>
      <c r="G31" s="1">
        <f t="shared" si="17"/>
        <v>40.357142857142861</v>
      </c>
      <c r="H31" s="1">
        <f t="shared" si="17"/>
        <v>47.142857142857139</v>
      </c>
      <c r="I31" s="1">
        <f t="shared" si="17"/>
        <v>67.142857142857139</v>
      </c>
      <c r="J31" s="1">
        <f t="shared" si="17"/>
        <v>2.1428571428571428</v>
      </c>
      <c r="K31" s="1">
        <f t="shared" si="17"/>
        <v>100</v>
      </c>
      <c r="L31" s="1">
        <f t="shared" ref="L31" si="18">L30/MAX(L30:U30)*100</f>
        <v>37.5</v>
      </c>
      <c r="N31">
        <v>1</v>
      </c>
      <c r="O31">
        <v>1</v>
      </c>
      <c r="P31">
        <v>1</v>
      </c>
      <c r="Q31">
        <v>0</v>
      </c>
      <c r="R31">
        <v>2</v>
      </c>
      <c r="S31">
        <v>2</v>
      </c>
      <c r="T31">
        <v>2</v>
      </c>
      <c r="U31">
        <v>1</v>
      </c>
      <c r="V31">
        <v>2</v>
      </c>
      <c r="W31">
        <v>2</v>
      </c>
      <c r="X31">
        <f t="shared" si="1"/>
        <v>87.698412698412696</v>
      </c>
    </row>
    <row r="32" spans="1:24" x14ac:dyDescent="0.3">
      <c r="A32" t="s">
        <v>16</v>
      </c>
      <c r="B32" t="s">
        <v>25</v>
      </c>
      <c r="C32" s="1">
        <v>87</v>
      </c>
      <c r="D32" s="1">
        <v>169</v>
      </c>
      <c r="E32" s="1">
        <v>162</v>
      </c>
      <c r="F32" s="1">
        <v>203</v>
      </c>
      <c r="G32" s="1">
        <v>111</v>
      </c>
      <c r="H32" s="1">
        <v>104</v>
      </c>
      <c r="J32" s="1">
        <v>98</v>
      </c>
      <c r="K32" s="1">
        <v>115</v>
      </c>
      <c r="L32" s="1">
        <v>34</v>
      </c>
      <c r="M32" s="1">
        <f>MAX(C32:L32)</f>
        <v>203</v>
      </c>
      <c r="X32">
        <f t="shared" si="1"/>
        <v>0</v>
      </c>
    </row>
    <row r="33" spans="1:24" x14ac:dyDescent="0.3">
      <c r="C33" s="1">
        <f t="shared" ref="C33:K33" si="19">C32/MAX(C32:L32)*100</f>
        <v>42.857142857142854</v>
      </c>
      <c r="D33" s="1">
        <f t="shared" si="19"/>
        <v>83.251231527093594</v>
      </c>
      <c r="E33" s="1">
        <f t="shared" si="19"/>
        <v>79.802955665024626</v>
      </c>
      <c r="F33" s="1">
        <f t="shared" si="19"/>
        <v>100</v>
      </c>
      <c r="G33" s="1">
        <f t="shared" si="19"/>
        <v>54.679802955665025</v>
      </c>
      <c r="H33" s="1">
        <f t="shared" si="19"/>
        <v>51.231527093596064</v>
      </c>
      <c r="I33" s="1">
        <f t="shared" si="19"/>
        <v>0</v>
      </c>
      <c r="J33" s="1">
        <f t="shared" si="19"/>
        <v>48.275862068965516</v>
      </c>
      <c r="K33" s="1">
        <f t="shared" si="19"/>
        <v>56.650246305418719</v>
      </c>
      <c r="L33" s="1">
        <f t="shared" ref="L33" si="20">L32/MAX(L32:U32)*100</f>
        <v>16.748768472906402</v>
      </c>
      <c r="N33">
        <v>1</v>
      </c>
      <c r="O33">
        <v>1</v>
      </c>
      <c r="P33">
        <v>2</v>
      </c>
      <c r="Q33">
        <v>2</v>
      </c>
      <c r="R33">
        <v>2</v>
      </c>
      <c r="S33">
        <v>1</v>
      </c>
      <c r="T33">
        <v>0</v>
      </c>
      <c r="U33">
        <v>1</v>
      </c>
      <c r="V33">
        <v>2</v>
      </c>
      <c r="W33">
        <v>2</v>
      </c>
      <c r="X33">
        <f t="shared" si="1"/>
        <v>93.486590038314162</v>
      </c>
    </row>
    <row r="34" spans="1:24" x14ac:dyDescent="0.3">
      <c r="A34" t="s">
        <v>17</v>
      </c>
      <c r="B34" t="s">
        <v>26</v>
      </c>
      <c r="C34" s="1">
        <v>119</v>
      </c>
      <c r="D34" s="1">
        <v>94</v>
      </c>
      <c r="E34" s="1">
        <v>24</v>
      </c>
      <c r="F34" s="1">
        <v>150</v>
      </c>
      <c r="G34" s="1">
        <v>109</v>
      </c>
      <c r="H34" s="1">
        <v>123</v>
      </c>
      <c r="I34" s="1">
        <v>95</v>
      </c>
      <c r="K34" s="1">
        <v>172</v>
      </c>
      <c r="L34" s="1">
        <v>68</v>
      </c>
      <c r="M34" s="1">
        <f>MAX(C34:L34)</f>
        <v>172</v>
      </c>
      <c r="X34">
        <f t="shared" si="1"/>
        <v>0</v>
      </c>
    </row>
    <row r="35" spans="1:24" x14ac:dyDescent="0.3">
      <c r="C35" s="1">
        <f>C34/MAX(C34:L34)*100</f>
        <v>69.186046511627907</v>
      </c>
      <c r="D35" s="1">
        <f t="shared" ref="D35:L35" si="21">D34/MAX(D34:M34)*100</f>
        <v>54.651162790697668</v>
      </c>
      <c r="E35" s="1">
        <f t="shared" si="21"/>
        <v>13.953488372093023</v>
      </c>
      <c r="F35" s="1">
        <f t="shared" si="21"/>
        <v>87.20930232558139</v>
      </c>
      <c r="G35" s="1">
        <f t="shared" si="21"/>
        <v>63.372093023255815</v>
      </c>
      <c r="H35" s="1">
        <f t="shared" si="21"/>
        <v>71.511627906976756</v>
      </c>
      <c r="I35" s="1">
        <f t="shared" si="21"/>
        <v>55.232558139534881</v>
      </c>
      <c r="J35" s="1">
        <f t="shared" si="21"/>
        <v>0</v>
      </c>
      <c r="K35" s="1">
        <f t="shared" si="21"/>
        <v>100</v>
      </c>
      <c r="L35" s="1">
        <f t="shared" si="21"/>
        <v>39.534883720930232</v>
      </c>
      <c r="N35">
        <v>2</v>
      </c>
      <c r="O35">
        <v>2</v>
      </c>
      <c r="P35">
        <v>2</v>
      </c>
      <c r="Q35">
        <v>1</v>
      </c>
      <c r="R35">
        <v>1</v>
      </c>
      <c r="S35">
        <v>2</v>
      </c>
      <c r="T35">
        <v>1</v>
      </c>
      <c r="U35">
        <v>0</v>
      </c>
      <c r="V35">
        <v>2</v>
      </c>
      <c r="W35">
        <v>1</v>
      </c>
      <c r="X35">
        <f t="shared" si="1"/>
        <v>95.994832041343656</v>
      </c>
    </row>
    <row r="36" spans="1:24" x14ac:dyDescent="0.3">
      <c r="A36" t="s">
        <v>18</v>
      </c>
      <c r="B36" t="s">
        <v>27</v>
      </c>
      <c r="C36" s="1">
        <v>223</v>
      </c>
      <c r="D36" s="1">
        <v>95</v>
      </c>
      <c r="E36" s="1">
        <v>289</v>
      </c>
      <c r="F36" s="1">
        <v>188</v>
      </c>
      <c r="G36" s="1">
        <v>234</v>
      </c>
      <c r="H36" s="1">
        <v>241</v>
      </c>
      <c r="I36" s="1">
        <v>202</v>
      </c>
      <c r="J36" s="1">
        <v>157</v>
      </c>
      <c r="K36" s="1">
        <v>222</v>
      </c>
      <c r="M36" s="1">
        <f>MAX(C36:L36)</f>
        <v>289</v>
      </c>
      <c r="X36">
        <f t="shared" si="1"/>
        <v>0</v>
      </c>
    </row>
    <row r="37" spans="1:24" x14ac:dyDescent="0.3">
      <c r="C37" s="1">
        <f t="shared" ref="C37:K37" si="22">C36/MAX(C36:L36)*100</f>
        <v>77.162629757785467</v>
      </c>
      <c r="D37" s="1">
        <f t="shared" si="22"/>
        <v>32.871972318339097</v>
      </c>
      <c r="E37" s="1">
        <f t="shared" si="22"/>
        <v>100</v>
      </c>
      <c r="F37" s="1">
        <f t="shared" si="22"/>
        <v>65.051903114186842</v>
      </c>
      <c r="G37" s="1">
        <f t="shared" si="22"/>
        <v>80.968858131487892</v>
      </c>
      <c r="H37" s="1">
        <f t="shared" si="22"/>
        <v>83.391003460207614</v>
      </c>
      <c r="I37" s="1">
        <f t="shared" si="22"/>
        <v>69.896193771626301</v>
      </c>
      <c r="J37" s="1">
        <f t="shared" si="22"/>
        <v>54.325259515570934</v>
      </c>
      <c r="K37" s="1">
        <f t="shared" si="22"/>
        <v>76.816608996539799</v>
      </c>
      <c r="L37" s="1">
        <f t="shared" ref="L37" si="23">L36/MAX(L36:U36)*100</f>
        <v>0</v>
      </c>
      <c r="N37">
        <v>2</v>
      </c>
      <c r="O37">
        <v>1</v>
      </c>
      <c r="P37">
        <v>1</v>
      </c>
      <c r="Q37">
        <v>2</v>
      </c>
      <c r="R37">
        <v>2</v>
      </c>
      <c r="S37">
        <v>1</v>
      </c>
      <c r="T37">
        <v>2</v>
      </c>
      <c r="U37">
        <v>1</v>
      </c>
      <c r="V37">
        <v>2</v>
      </c>
      <c r="W37">
        <v>0</v>
      </c>
      <c r="X37">
        <f>($C37*$N37+$D37*$O37+$E37*$P37+$F37*$Q37+$G37*$R37+$H37*$S37+$I37*$T37+$J37*$U37+$K37*$V37+$L37*$W37)/9</f>
        <v>112.26451364859669</v>
      </c>
    </row>
    <row r="38" spans="1:24" x14ac:dyDescent="0.3">
      <c r="C38">
        <v>2</v>
      </c>
      <c r="D38">
        <v>1</v>
      </c>
      <c r="E38">
        <v>1</v>
      </c>
      <c r="F38">
        <v>2</v>
      </c>
      <c r="G38">
        <v>2</v>
      </c>
      <c r="H38">
        <v>1</v>
      </c>
      <c r="I38">
        <v>2</v>
      </c>
      <c r="J38">
        <v>1</v>
      </c>
      <c r="K38">
        <v>2</v>
      </c>
      <c r="L38">
        <v>0</v>
      </c>
    </row>
    <row r="39" spans="1:24" x14ac:dyDescent="0.3">
      <c r="C39" s="1">
        <v>154.32</v>
      </c>
      <c r="D39" s="1">
        <v>32.869999999999997</v>
      </c>
      <c r="E39" s="1">
        <v>100</v>
      </c>
      <c r="F39" s="1">
        <v>130.1</v>
      </c>
      <c r="G39" s="1">
        <v>161.94</v>
      </c>
      <c r="H39" s="1">
        <v>83.39</v>
      </c>
      <c r="I39" s="1">
        <v>139.80000000000001</v>
      </c>
      <c r="J39" s="1">
        <v>54.33</v>
      </c>
      <c r="K39" s="1">
        <v>230.46</v>
      </c>
      <c r="L39" s="1">
        <v>0</v>
      </c>
    </row>
    <row r="46" spans="1:24" x14ac:dyDescent="0.3">
      <c r="N46" s="1"/>
      <c r="O46" s="1"/>
      <c r="P46" s="1"/>
      <c r="Q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DA1D-D573-4D1B-940B-46886D2FAE7B}">
  <dimension ref="A1:C19"/>
  <sheetViews>
    <sheetView workbookViewId="0">
      <selection activeCell="B2" sqref="B2:B19"/>
    </sheetView>
  </sheetViews>
  <sheetFormatPr defaultRowHeight="14.4" x14ac:dyDescent="0.3"/>
  <cols>
    <col min="1" max="1" width="15.6640625" bestFit="1" customWidth="1"/>
  </cols>
  <sheetData>
    <row r="1" spans="1:3" x14ac:dyDescent="0.3">
      <c r="A1" t="s">
        <v>129</v>
      </c>
      <c r="B1" s="1" t="s">
        <v>128</v>
      </c>
      <c r="C1" t="s">
        <v>130</v>
      </c>
    </row>
    <row r="2" spans="1:3" x14ac:dyDescent="0.3">
      <c r="A2" t="s">
        <v>8</v>
      </c>
      <c r="B2">
        <v>79.292929292929273</v>
      </c>
      <c r="C2">
        <v>1</v>
      </c>
    </row>
    <row r="3" spans="1:3" x14ac:dyDescent="0.3">
      <c r="A3" t="s">
        <v>2</v>
      </c>
      <c r="B3">
        <v>103.87931034482759</v>
      </c>
      <c r="C3">
        <v>2</v>
      </c>
    </row>
    <row r="4" spans="1:3" x14ac:dyDescent="0.3">
      <c r="A4" t="s">
        <v>4</v>
      </c>
      <c r="B4">
        <v>96.53116531165314</v>
      </c>
      <c r="C4">
        <v>3</v>
      </c>
    </row>
    <row r="5" spans="1:3" x14ac:dyDescent="0.3">
      <c r="A5" t="s">
        <v>1</v>
      </c>
      <c r="B5">
        <v>88.779239766081872</v>
      </c>
      <c r="C5">
        <v>4</v>
      </c>
    </row>
    <row r="6" spans="1:3" x14ac:dyDescent="0.3">
      <c r="A6" t="s">
        <v>10</v>
      </c>
      <c r="B6">
        <v>95.66544566544566</v>
      </c>
      <c r="C6">
        <v>5</v>
      </c>
    </row>
    <row r="7" spans="1:3" x14ac:dyDescent="0.3">
      <c r="A7" t="s">
        <v>13</v>
      </c>
      <c r="B7">
        <v>109.75056689342404</v>
      </c>
      <c r="C7">
        <v>6</v>
      </c>
    </row>
    <row r="8" spans="1:3" x14ac:dyDescent="0.3">
      <c r="A8" t="s">
        <v>18</v>
      </c>
      <c r="B8">
        <v>112.26451364859669</v>
      </c>
      <c r="C8">
        <v>7</v>
      </c>
    </row>
    <row r="9" spans="1:3" x14ac:dyDescent="0.3">
      <c r="A9" t="s">
        <v>5</v>
      </c>
      <c r="B9">
        <v>109.42408376963351</v>
      </c>
      <c r="C9">
        <v>8</v>
      </c>
    </row>
    <row r="10" spans="1:3" x14ac:dyDescent="0.3">
      <c r="A10" t="s">
        <v>3</v>
      </c>
      <c r="B10">
        <v>100.2267573696145</v>
      </c>
      <c r="C10">
        <v>9</v>
      </c>
    </row>
    <row r="11" spans="1:3" x14ac:dyDescent="0.3">
      <c r="A11" t="s">
        <v>15</v>
      </c>
      <c r="B11">
        <v>87.698412698412696</v>
      </c>
      <c r="C11">
        <v>10</v>
      </c>
    </row>
    <row r="12" spans="1:3" x14ac:dyDescent="0.3">
      <c r="A12" t="s">
        <v>7</v>
      </c>
      <c r="B12">
        <v>97.018970189701903</v>
      </c>
      <c r="C12">
        <v>11</v>
      </c>
    </row>
    <row r="13" spans="1:3" x14ac:dyDescent="0.3">
      <c r="A13" t="s">
        <v>12</v>
      </c>
      <c r="B13">
        <v>95.973674022454517</v>
      </c>
      <c r="C13">
        <v>12</v>
      </c>
    </row>
    <row r="14" spans="1:3" x14ac:dyDescent="0.3">
      <c r="A14" t="s">
        <v>16</v>
      </c>
      <c r="B14">
        <v>93.486590038314162</v>
      </c>
      <c r="C14">
        <v>13</v>
      </c>
    </row>
    <row r="15" spans="1:3" x14ac:dyDescent="0.3">
      <c r="A15" t="s">
        <v>6</v>
      </c>
      <c r="B15">
        <v>80.3684513529073</v>
      </c>
      <c r="C15">
        <v>14</v>
      </c>
    </row>
    <row r="16" spans="1:3" x14ac:dyDescent="0.3">
      <c r="A16" t="s">
        <v>14</v>
      </c>
      <c r="B16">
        <v>62.693156732891843</v>
      </c>
      <c r="C16">
        <v>15</v>
      </c>
    </row>
    <row r="17" spans="1:3" x14ac:dyDescent="0.3">
      <c r="A17" t="s">
        <v>9</v>
      </c>
      <c r="B17">
        <v>70.987654320987659</v>
      </c>
      <c r="C17">
        <v>16</v>
      </c>
    </row>
    <row r="18" spans="1:3" x14ac:dyDescent="0.3">
      <c r="A18" t="s">
        <v>17</v>
      </c>
      <c r="B18">
        <v>95.994832041343656</v>
      </c>
      <c r="C18">
        <v>17</v>
      </c>
    </row>
    <row r="19" spans="1:3" x14ac:dyDescent="0.3">
      <c r="A19" t="s">
        <v>11</v>
      </c>
      <c r="B19">
        <v>84.098469727212247</v>
      </c>
      <c r="C19">
        <v>18</v>
      </c>
    </row>
  </sheetData>
  <autoFilter ref="A1:A19" xr:uid="{0F0FDA1D-D573-4D1B-940B-46886D2FAE7B}"/>
  <sortState xmlns:xlrd2="http://schemas.microsoft.com/office/spreadsheetml/2017/richdata2" ref="A2:C19">
    <sortCondition ref="C1:C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7DDC-270E-486B-81F4-2B54E2996F96}">
  <dimension ref="A1:S75"/>
  <sheetViews>
    <sheetView workbookViewId="0">
      <selection activeCell="J4" sqref="J4"/>
    </sheetView>
  </sheetViews>
  <sheetFormatPr defaultRowHeight="14.4" x14ac:dyDescent="0.3"/>
  <sheetData>
    <row r="1" spans="1:19" ht="15" thickBot="1" x14ac:dyDescent="0.35">
      <c r="A1" s="10" t="s">
        <v>125</v>
      </c>
      <c r="B1" s="10" t="s">
        <v>124</v>
      </c>
      <c r="C1" s="10" t="s">
        <v>123</v>
      </c>
      <c r="D1" s="10" t="s">
        <v>122</v>
      </c>
      <c r="E1" s="9" t="s">
        <v>121</v>
      </c>
      <c r="F1" s="8" t="s">
        <v>120</v>
      </c>
      <c r="G1" s="8" t="s">
        <v>119</v>
      </c>
      <c r="J1" s="11" t="s">
        <v>19</v>
      </c>
      <c r="K1" s="11" t="s">
        <v>20</v>
      </c>
      <c r="L1" t="s">
        <v>21</v>
      </c>
      <c r="M1" t="s">
        <v>126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28</v>
      </c>
      <c r="S1" s="1" t="s">
        <v>27</v>
      </c>
    </row>
    <row r="2" spans="1:19" ht="15" thickBot="1" x14ac:dyDescent="0.35">
      <c r="A2" s="6">
        <v>1</v>
      </c>
      <c r="B2" s="6" t="s">
        <v>118</v>
      </c>
      <c r="C2" s="7">
        <v>44621</v>
      </c>
      <c r="D2" s="6" t="s">
        <v>31</v>
      </c>
      <c r="E2" s="5" t="s">
        <v>30</v>
      </c>
      <c r="F2" t="str">
        <f t="shared" ref="F2:F33" si="0">LEFT(B2, FIND(" vs ", B2) - 1)</f>
        <v>CSK</v>
      </c>
      <c r="G2" t="str">
        <f t="shared" ref="G2:G33" si="1">TRIM(MID(B2, FIND("vs", B2) + 3, LEN(B2)))</f>
        <v>RCB</v>
      </c>
      <c r="I2" t="s">
        <v>19</v>
      </c>
      <c r="J2">
        <f>SUM(COUNTIFS($F$2:$F$71,$I2,$G$2:$G$71,J$1),COUNTIFS($F$2:$F$71,J$1,$G$2:$G$71,$I2))</f>
        <v>0</v>
      </c>
      <c r="K2">
        <f>SUM(COUNTIFS($F$2:$F$71,$I2,$G$2:$G$71,K$1),COUNTIFS($F$2:$F$71,K$1,$G$2:$G$71,$I2))</f>
        <v>2</v>
      </c>
      <c r="L2">
        <f>SUM(COUNTIFS($F$2:$F$71,$I2,$G$2:$G$71,L$1),COUNTIFS($F$2:$F$71,L$1,$G$2:$G$71,$I2))</f>
        <v>2</v>
      </c>
      <c r="M2">
        <f>SUM(COUNTIFS($F$2:$F$71,$I2,$G$2:$G$71,M$1),COUNTIFS($F$2:$F$71,M$1,$G$2:$G$71,$I2))</f>
        <v>1</v>
      </c>
      <c r="N2">
        <f>SUM(COUNTIFS($F$2:$F$71,$I2,$G$2:$G$71,N$1),COUNTIFS($F$2:$F$71,N$1,$G$2:$G$71,$I2))</f>
        <v>1</v>
      </c>
      <c r="O2">
        <f>SUM(COUNTIFS($F$2:$F$71,$I2,$G$2:$G$71,O$1),COUNTIFS($F$2:$F$71,O$1,$G$2:$G$71,$I2))</f>
        <v>2</v>
      </c>
      <c r="P2">
        <f>SUM(COUNTIFS($F$2:$F$71,$I2,$G$2:$G$71,P$1),COUNTIFS($F$2:$F$71,P$1,$G$2:$G$71,$I2))</f>
        <v>1</v>
      </c>
      <c r="Q2">
        <f>SUM(COUNTIFS($F$2:$F$71,$I2,$G$2:$G$71,Q$1),COUNTIFS($F$2:$F$71,Q$1,$G$2:$G$71,$I2))</f>
        <v>2</v>
      </c>
      <c r="R2">
        <f>SUM(COUNTIFS($F$2:$F$71,$I2,$G$2:$G$71,R$1),COUNTIFS($F$2:$F$71,R$1,$G$2:$G$71,$I2))</f>
        <v>1</v>
      </c>
      <c r="S2">
        <f>SUM(COUNTIFS($F$2:$F$71,$I2,$G$2:$G$71,S$1),COUNTIFS($F$2:$F$71,S$1,$G$2:$G$71,$I2))</f>
        <v>2</v>
      </c>
    </row>
    <row r="3" spans="1:19" ht="15" thickBot="1" x14ac:dyDescent="0.35">
      <c r="A3" s="6">
        <v>2</v>
      </c>
      <c r="B3" s="6" t="s">
        <v>117</v>
      </c>
      <c r="C3" s="7">
        <v>44986</v>
      </c>
      <c r="D3" s="6" t="s">
        <v>80</v>
      </c>
      <c r="E3" s="5" t="s">
        <v>39</v>
      </c>
      <c r="F3" t="str">
        <f t="shared" si="0"/>
        <v>PBKS</v>
      </c>
      <c r="G3" t="str">
        <f t="shared" si="1"/>
        <v>DC</v>
      </c>
      <c r="I3" t="s">
        <v>20</v>
      </c>
      <c r="J3">
        <f>SUM(COUNTIFS($F$2:$F$71,$I3,$G$2:$G$71,J$1),COUNTIFS($F$2:$F$71,J$1,$G$2:$G$71,$I3))</f>
        <v>2</v>
      </c>
      <c r="K3">
        <f>SUM(COUNTIFS($F$2:$F$71,$I3,$G$2:$G$71,K$1),COUNTIFS($F$2:$F$71,K$1,$G$2:$G$71,$I3))</f>
        <v>0</v>
      </c>
      <c r="L3">
        <f>SUM(COUNTIFS($F$2:$F$71,$I3,$G$2:$G$71,L$1),COUNTIFS($F$2:$F$71,L$1,$G$2:$G$71,$I3))</f>
        <v>2</v>
      </c>
      <c r="M3">
        <f>SUM(COUNTIFS($F$2:$F$71,$I3,$G$2:$G$71,M$1),COUNTIFS($F$2:$F$71,M$1,$G$2:$G$71,$I3))</f>
        <v>1</v>
      </c>
      <c r="N3">
        <f>SUM(COUNTIFS($F$2:$F$71,$I3,$G$2:$G$71,N$1),COUNTIFS($F$2:$F$71,N$1,$G$2:$G$71,$I3))</f>
        <v>2</v>
      </c>
      <c r="O3">
        <f>SUM(COUNTIFS($F$2:$F$71,$I3,$G$2:$G$71,O$1),COUNTIFS($F$2:$F$71,O$1,$G$2:$G$71,$I3))</f>
        <v>2</v>
      </c>
      <c r="P3">
        <f>SUM(COUNTIFS($F$2:$F$71,$I3,$G$2:$G$71,P$1),COUNTIFS($F$2:$F$71,P$1,$G$2:$G$71,$I3))</f>
        <v>1</v>
      </c>
      <c r="Q3">
        <f>SUM(COUNTIFS($F$2:$F$71,$I3,$G$2:$G$71,Q$1),COUNTIFS($F$2:$F$71,Q$1,$G$2:$G$71,$I3))</f>
        <v>2</v>
      </c>
      <c r="R3">
        <f>SUM(COUNTIFS($F$2:$F$71,$I3,$G$2:$G$71,R$1),COUNTIFS($F$2:$F$71,R$1,$G$2:$G$71,$I3))</f>
        <v>1</v>
      </c>
      <c r="S3">
        <f>SUM(COUNTIFS($F$2:$F$71,$I3,$G$2:$G$71,S$1),COUNTIFS($F$2:$F$71,S$1,$G$2:$G$71,$I3))</f>
        <v>1</v>
      </c>
    </row>
    <row r="4" spans="1:19" ht="15" thickBot="1" x14ac:dyDescent="0.35">
      <c r="A4" s="6">
        <v>3</v>
      </c>
      <c r="B4" s="6" t="s">
        <v>116</v>
      </c>
      <c r="C4" s="7">
        <v>44986</v>
      </c>
      <c r="D4" s="6" t="s">
        <v>53</v>
      </c>
      <c r="E4" s="5" t="s">
        <v>30</v>
      </c>
      <c r="F4" t="str">
        <f t="shared" si="0"/>
        <v>KKR</v>
      </c>
      <c r="G4" t="str">
        <f t="shared" si="1"/>
        <v>SRH</v>
      </c>
      <c r="I4" t="s">
        <v>21</v>
      </c>
      <c r="J4">
        <f>SUM(COUNTIFS($F$2:$F$71,$I4,$G$2:$G$71,J$1),COUNTIFS($F$2:$F$71,J$1,$G$2:$G$71,$I4))</f>
        <v>2</v>
      </c>
      <c r="K4">
        <f>SUM(COUNTIFS($F$2:$F$71,$I4,$G$2:$G$71,K$1),COUNTIFS($F$2:$F$71,K$1,$G$2:$G$71,$I4))</f>
        <v>2</v>
      </c>
      <c r="L4">
        <f>SUM(COUNTIFS($F$2:$F$71,$I4,$G$2:$G$71,L$1),COUNTIFS($F$2:$F$71,L$1,$G$2:$G$71,$I4))</f>
        <v>0</v>
      </c>
      <c r="M4">
        <f>SUM(COUNTIFS($F$2:$F$71,$I4,$G$2:$G$71,M$1),COUNTIFS($F$2:$F$71,M$1,$G$2:$G$71,$I4))</f>
        <v>1</v>
      </c>
      <c r="N4">
        <f>SUM(COUNTIFS($F$2:$F$71,$I4,$G$2:$G$71,N$1),COUNTIFS($F$2:$F$71,N$1,$G$2:$G$71,$I4))</f>
        <v>1</v>
      </c>
      <c r="O4">
        <f>SUM(COUNTIFS($F$2:$F$71,$I4,$G$2:$G$71,O$1),COUNTIFS($F$2:$F$71,O$1,$G$2:$G$71,$I4))</f>
        <v>2</v>
      </c>
      <c r="P4">
        <f>SUM(COUNTIFS($F$2:$F$71,$I4,$G$2:$G$71,P$1),COUNTIFS($F$2:$F$71,P$1,$G$2:$G$71,$I4))</f>
        <v>2</v>
      </c>
      <c r="Q4">
        <f>SUM(COUNTIFS($F$2:$F$71,$I4,$G$2:$G$71,Q$1),COUNTIFS($F$2:$F$71,Q$1,$G$2:$G$71,$I4))</f>
        <v>2</v>
      </c>
      <c r="R4">
        <f>SUM(COUNTIFS($F$2:$F$71,$I4,$G$2:$G$71,R$1),COUNTIFS($F$2:$F$71,R$1,$G$2:$G$71,$I4))</f>
        <v>1</v>
      </c>
      <c r="S4">
        <f>SUM(COUNTIFS($F$2:$F$71,$I4,$G$2:$G$71,S$1),COUNTIFS($F$2:$F$71,S$1,$G$2:$G$71,$I4))</f>
        <v>1</v>
      </c>
    </row>
    <row r="5" spans="1:19" ht="15" thickBot="1" x14ac:dyDescent="0.35">
      <c r="A5" s="6">
        <v>4</v>
      </c>
      <c r="B5" s="6" t="s">
        <v>115</v>
      </c>
      <c r="C5" s="7">
        <v>45352</v>
      </c>
      <c r="D5" s="6" t="s">
        <v>78</v>
      </c>
      <c r="E5" s="5" t="s">
        <v>39</v>
      </c>
      <c r="F5" t="str">
        <f t="shared" si="0"/>
        <v>RR</v>
      </c>
      <c r="G5" t="str">
        <f t="shared" si="1"/>
        <v>LSG</v>
      </c>
      <c r="I5" t="s">
        <v>126</v>
      </c>
      <c r="J5">
        <f>SUM(COUNTIFS($F$2:$F$71,$I5,$G$2:$G$71,J$1),COUNTIFS($F$2:$F$71,J$1,$G$2:$G$71,$I5))</f>
        <v>1</v>
      </c>
      <c r="K5">
        <f>SUM(COUNTIFS($F$2:$F$71,$I5,$G$2:$G$71,K$1),COUNTIFS($F$2:$F$71,K$1,$G$2:$G$71,$I5))</f>
        <v>1</v>
      </c>
      <c r="L5">
        <f>SUM(COUNTIFS($F$2:$F$71,$I5,$G$2:$G$71,L$1),COUNTIFS($F$2:$F$71,L$1,$G$2:$G$71,$I5))</f>
        <v>1</v>
      </c>
      <c r="M5">
        <f>SUM(COUNTIFS($F$2:$F$71,$I5,$G$2:$G$71,M$1),COUNTIFS($F$2:$F$71,M$1,$G$2:$G$71,$I5))</f>
        <v>0</v>
      </c>
      <c r="N5">
        <f>SUM(COUNTIFS($F$2:$F$71,$I5,$G$2:$G$71,N$1),COUNTIFS($F$2:$F$71,N$1,$G$2:$G$71,$I5))</f>
        <v>2</v>
      </c>
      <c r="O5">
        <f>SUM(COUNTIFS($F$2:$F$71,$I5,$G$2:$G$71,O$1),COUNTIFS($F$2:$F$71,O$1,$G$2:$G$71,$I5))</f>
        <v>2</v>
      </c>
      <c r="P5">
        <f>SUM(COUNTIFS($F$2:$F$71,$I5,$G$2:$G$71,P$1),COUNTIFS($F$2:$F$71,P$1,$G$2:$G$71,$I5))</f>
        <v>2</v>
      </c>
      <c r="Q5">
        <f>SUM(COUNTIFS($F$2:$F$71,$I5,$G$2:$G$71,Q$1),COUNTIFS($F$2:$F$71,Q$1,$G$2:$G$71,$I5))</f>
        <v>1</v>
      </c>
      <c r="R5">
        <f>SUM(COUNTIFS($F$2:$F$71,$I5,$G$2:$G$71,R$1),COUNTIFS($F$2:$F$71,R$1,$G$2:$G$71,$I5))</f>
        <v>2</v>
      </c>
      <c r="S5">
        <f>SUM(COUNTIFS($F$2:$F$71,$I5,$G$2:$G$71,S$1),COUNTIFS($F$2:$F$71,S$1,$G$2:$G$71,$I5))</f>
        <v>2</v>
      </c>
    </row>
    <row r="6" spans="1:19" ht="15" thickBot="1" x14ac:dyDescent="0.35">
      <c r="A6" s="6">
        <v>5</v>
      </c>
      <c r="B6" s="6" t="s">
        <v>114</v>
      </c>
      <c r="C6" s="7">
        <v>45352</v>
      </c>
      <c r="D6" s="6" t="s">
        <v>34</v>
      </c>
      <c r="E6" s="5" t="s">
        <v>30</v>
      </c>
      <c r="F6" t="str">
        <f t="shared" si="0"/>
        <v>GT</v>
      </c>
      <c r="G6" t="str">
        <f t="shared" si="1"/>
        <v>MI</v>
      </c>
      <c r="I6" t="s">
        <v>23</v>
      </c>
      <c r="J6">
        <f>SUM(COUNTIFS($F$2:$F$71,$I6,$G$2:$G$71,J$1),COUNTIFS($F$2:$F$71,J$1,$G$2:$G$71,$I6))</f>
        <v>1</v>
      </c>
      <c r="K6">
        <f>SUM(COUNTIFS($F$2:$F$71,$I6,$G$2:$G$71,K$1),COUNTIFS($F$2:$F$71,K$1,$G$2:$G$71,$I6))</f>
        <v>2</v>
      </c>
      <c r="L6">
        <f>SUM(COUNTIFS($F$2:$F$71,$I6,$G$2:$G$71,L$1),COUNTIFS($F$2:$F$71,L$1,$G$2:$G$71,$I6))</f>
        <v>1</v>
      </c>
      <c r="M6">
        <f>SUM(COUNTIFS($F$2:$F$71,$I6,$G$2:$G$71,M$1),COUNTIFS($F$2:$F$71,M$1,$G$2:$G$71,$I6))</f>
        <v>2</v>
      </c>
      <c r="N6">
        <f>SUM(COUNTIFS($F$2:$F$71,$I6,$G$2:$G$71,N$1),COUNTIFS($F$2:$F$71,N$1,$G$2:$G$71,$I6))</f>
        <v>0</v>
      </c>
      <c r="O6">
        <f>SUM(COUNTIFS($F$2:$F$71,$I6,$G$2:$G$71,O$1),COUNTIFS($F$2:$F$71,O$1,$G$2:$G$71,$I6))</f>
        <v>1</v>
      </c>
      <c r="P6">
        <f>SUM(COUNTIFS($F$2:$F$71,$I6,$G$2:$G$71,P$1),COUNTIFS($F$2:$F$71,P$1,$G$2:$G$71,$I6))</f>
        <v>2</v>
      </c>
      <c r="Q6">
        <f>SUM(COUNTIFS($F$2:$F$71,$I6,$G$2:$G$71,Q$1),COUNTIFS($F$2:$F$71,Q$1,$G$2:$G$71,$I6))</f>
        <v>1</v>
      </c>
      <c r="R6">
        <f>SUM(COUNTIFS($F$2:$F$71,$I6,$G$2:$G$71,R$1),COUNTIFS($F$2:$F$71,R$1,$G$2:$G$71,$I6))</f>
        <v>2</v>
      </c>
      <c r="S6">
        <f>SUM(COUNTIFS($F$2:$F$71,$I6,$G$2:$G$71,S$1),COUNTIFS($F$2:$F$71,S$1,$G$2:$G$71,$I6))</f>
        <v>2</v>
      </c>
    </row>
    <row r="7" spans="1:19" ht="15" thickBot="1" x14ac:dyDescent="0.35">
      <c r="A7" s="6">
        <v>6</v>
      </c>
      <c r="B7" s="6" t="s">
        <v>113</v>
      </c>
      <c r="C7" s="7">
        <v>45717</v>
      </c>
      <c r="D7" s="6" t="s">
        <v>42</v>
      </c>
      <c r="E7" s="5" t="s">
        <v>30</v>
      </c>
      <c r="F7" t="str">
        <f t="shared" si="0"/>
        <v>RCB</v>
      </c>
      <c r="G7" t="str">
        <f t="shared" si="1"/>
        <v>PBKS</v>
      </c>
      <c r="I7" t="s">
        <v>24</v>
      </c>
      <c r="J7">
        <f>SUM(COUNTIFS($F$2:$F$71,$I7,$G$2:$G$71,J$1),COUNTIFS($F$2:$F$71,J$1,$G$2:$G$71,$I7))</f>
        <v>2</v>
      </c>
      <c r="K7">
        <f>SUM(COUNTIFS($F$2:$F$71,$I7,$G$2:$G$71,K$1),COUNTIFS($F$2:$F$71,K$1,$G$2:$G$71,$I7))</f>
        <v>2</v>
      </c>
      <c r="L7">
        <f>SUM(COUNTIFS($F$2:$F$71,$I7,$G$2:$G$71,L$1),COUNTIFS($F$2:$F$71,L$1,$G$2:$G$71,$I7))</f>
        <v>2</v>
      </c>
      <c r="M7">
        <f>SUM(COUNTIFS($F$2:$F$71,$I7,$G$2:$G$71,M$1),COUNTIFS($F$2:$F$71,M$1,$G$2:$G$71,$I7))</f>
        <v>2</v>
      </c>
      <c r="N7">
        <f>SUM(COUNTIFS($F$2:$F$71,$I7,$G$2:$G$71,N$1),COUNTIFS($F$2:$F$71,N$1,$G$2:$G$71,$I7))</f>
        <v>1</v>
      </c>
      <c r="O7">
        <f>SUM(COUNTIFS($F$2:$F$71,$I7,$G$2:$G$71,O$1),COUNTIFS($F$2:$F$71,O$1,$G$2:$G$71,$I7))</f>
        <v>0</v>
      </c>
      <c r="P7">
        <f>SUM(COUNTIFS($F$2:$F$71,$I7,$G$2:$G$71,P$1),COUNTIFS($F$2:$F$71,P$1,$G$2:$G$71,$I7))</f>
        <v>1</v>
      </c>
      <c r="Q7">
        <f>SUM(COUNTIFS($F$2:$F$71,$I7,$G$2:$G$71,Q$1),COUNTIFS($F$2:$F$71,Q$1,$G$2:$G$71,$I7))</f>
        <v>2</v>
      </c>
      <c r="R7">
        <f>SUM(COUNTIFS($F$2:$F$71,$I7,$G$2:$G$71,R$1),COUNTIFS($F$2:$F$71,R$1,$G$2:$G$71,$I7))</f>
        <v>1</v>
      </c>
      <c r="S7">
        <f>SUM(COUNTIFS($F$2:$F$71,$I7,$G$2:$G$71,S$1),COUNTIFS($F$2:$F$71,S$1,$G$2:$G$71,$I7))</f>
        <v>1</v>
      </c>
    </row>
    <row r="8" spans="1:19" ht="15" thickBot="1" x14ac:dyDescent="0.35">
      <c r="A8" s="6">
        <v>7</v>
      </c>
      <c r="B8" s="6" t="s">
        <v>112</v>
      </c>
      <c r="C8" s="7">
        <v>46082</v>
      </c>
      <c r="D8" s="6" t="s">
        <v>31</v>
      </c>
      <c r="E8" s="5" t="s">
        <v>30</v>
      </c>
      <c r="F8" t="str">
        <f t="shared" si="0"/>
        <v>CSK</v>
      </c>
      <c r="G8" t="str">
        <f t="shared" si="1"/>
        <v>GT</v>
      </c>
      <c r="I8" t="s">
        <v>25</v>
      </c>
      <c r="J8">
        <f>SUM(COUNTIFS($F$2:$F$71,$I8,$G$2:$G$71,J$1),COUNTIFS($F$2:$F$71,J$1,$G$2:$G$71,$I8))</f>
        <v>1</v>
      </c>
      <c r="K8">
        <f>SUM(COUNTIFS($F$2:$F$71,$I8,$G$2:$G$71,K$1),COUNTIFS($F$2:$F$71,K$1,$G$2:$G$71,$I8))</f>
        <v>1</v>
      </c>
      <c r="L8">
        <f>SUM(COUNTIFS($F$2:$F$71,$I8,$G$2:$G$71,L$1),COUNTIFS($F$2:$F$71,L$1,$G$2:$G$71,$I8))</f>
        <v>2</v>
      </c>
      <c r="M8">
        <f>SUM(COUNTIFS($F$2:$F$71,$I8,$G$2:$G$71,M$1),COUNTIFS($F$2:$F$71,M$1,$G$2:$G$71,$I8))</f>
        <v>2</v>
      </c>
      <c r="N8">
        <f>SUM(COUNTIFS($F$2:$F$71,$I8,$G$2:$G$71,N$1),COUNTIFS($F$2:$F$71,N$1,$G$2:$G$71,$I8))</f>
        <v>2</v>
      </c>
      <c r="O8">
        <f>SUM(COUNTIFS($F$2:$F$71,$I8,$G$2:$G$71,O$1),COUNTIFS($F$2:$F$71,O$1,$G$2:$G$71,$I8))</f>
        <v>1</v>
      </c>
      <c r="P8">
        <f>SUM(COUNTIFS($F$2:$F$71,$I8,$G$2:$G$71,P$1),COUNTIFS($F$2:$F$71,P$1,$G$2:$G$71,$I8))</f>
        <v>0</v>
      </c>
      <c r="Q8">
        <f>SUM(COUNTIFS($F$2:$F$71,$I8,$G$2:$G$71,Q$1),COUNTIFS($F$2:$F$71,Q$1,$G$2:$G$71,$I8))</f>
        <v>1</v>
      </c>
      <c r="R8">
        <f>SUM(COUNTIFS($F$2:$F$71,$I8,$G$2:$G$71,R$1),COUNTIFS($F$2:$F$71,R$1,$G$2:$G$71,$I8))</f>
        <v>2</v>
      </c>
      <c r="S8">
        <f>SUM(COUNTIFS($F$2:$F$71,$I8,$G$2:$G$71,S$1),COUNTIFS($F$2:$F$71,S$1,$G$2:$G$71,$I8))</f>
        <v>2</v>
      </c>
    </row>
    <row r="9" spans="1:19" ht="15" thickBot="1" x14ac:dyDescent="0.35">
      <c r="A9" s="6">
        <v>8</v>
      </c>
      <c r="B9" s="6" t="s">
        <v>111</v>
      </c>
      <c r="C9" s="7">
        <v>46447</v>
      </c>
      <c r="D9" s="6" t="s">
        <v>40</v>
      </c>
      <c r="E9" s="5" t="s">
        <v>30</v>
      </c>
      <c r="F9" t="str">
        <f t="shared" si="0"/>
        <v>SRH</v>
      </c>
      <c r="G9" t="str">
        <f t="shared" si="1"/>
        <v>MI</v>
      </c>
      <c r="I9" t="s">
        <v>26</v>
      </c>
      <c r="J9">
        <f>SUM(COUNTIFS($F$2:$F$71,$I9,$G$2:$G$71,J$1),COUNTIFS($F$2:$F$71,J$1,$G$2:$G$71,$I9))</f>
        <v>2</v>
      </c>
      <c r="K9">
        <f>SUM(COUNTIFS($F$2:$F$71,$I9,$G$2:$G$71,K$1),COUNTIFS($F$2:$F$71,K$1,$G$2:$G$71,$I9))</f>
        <v>2</v>
      </c>
      <c r="L9">
        <f>SUM(COUNTIFS($F$2:$F$71,$I9,$G$2:$G$71,L$1),COUNTIFS($F$2:$F$71,L$1,$G$2:$G$71,$I9))</f>
        <v>2</v>
      </c>
      <c r="M9">
        <f>SUM(COUNTIFS($F$2:$F$71,$I9,$G$2:$G$71,M$1),COUNTIFS($F$2:$F$71,M$1,$G$2:$G$71,$I9))</f>
        <v>1</v>
      </c>
      <c r="N9">
        <f>SUM(COUNTIFS($F$2:$F$71,$I9,$G$2:$G$71,N$1),COUNTIFS($F$2:$F$71,N$1,$G$2:$G$71,$I9))</f>
        <v>1</v>
      </c>
      <c r="O9">
        <f>SUM(COUNTIFS($F$2:$F$71,$I9,$G$2:$G$71,O$1),COUNTIFS($F$2:$F$71,O$1,$G$2:$G$71,$I9))</f>
        <v>2</v>
      </c>
      <c r="P9">
        <f>SUM(COUNTIFS($F$2:$F$71,$I9,$G$2:$G$71,P$1),COUNTIFS($F$2:$F$71,P$1,$G$2:$G$71,$I9))</f>
        <v>1</v>
      </c>
      <c r="Q9">
        <f>SUM(COUNTIFS($F$2:$F$71,$I9,$G$2:$G$71,Q$1),COUNTIFS($F$2:$F$71,Q$1,$G$2:$G$71,$I9))</f>
        <v>0</v>
      </c>
      <c r="R9">
        <f>SUM(COUNTIFS($F$2:$F$71,$I9,$G$2:$G$71,R$1),COUNTIFS($F$2:$F$71,R$1,$G$2:$G$71,$I9))</f>
        <v>2</v>
      </c>
      <c r="S9">
        <f>SUM(COUNTIFS($F$2:$F$71,$I9,$G$2:$G$71,S$1),COUNTIFS($F$2:$F$71,S$1,$G$2:$G$71,$I9))</f>
        <v>1</v>
      </c>
    </row>
    <row r="10" spans="1:19" ht="15" thickBot="1" x14ac:dyDescent="0.35">
      <c r="A10" s="6">
        <v>9</v>
      </c>
      <c r="B10" s="6" t="s">
        <v>110</v>
      </c>
      <c r="C10" s="7">
        <v>46813</v>
      </c>
      <c r="D10" s="6" t="s">
        <v>78</v>
      </c>
      <c r="E10" s="5" t="s">
        <v>30</v>
      </c>
      <c r="F10" t="str">
        <f t="shared" si="0"/>
        <v>RR</v>
      </c>
      <c r="G10" t="str">
        <f t="shared" si="1"/>
        <v>DC</v>
      </c>
      <c r="I10" t="s">
        <v>28</v>
      </c>
      <c r="J10">
        <f>SUM(COUNTIFS($F$2:$F$71,$I10,$G$2:$G$71,J$1),COUNTIFS($F$2:$F$71,J$1,$G$2:$G$71,$I10))</f>
        <v>1</v>
      </c>
      <c r="K10">
        <f>SUM(COUNTIFS($F$2:$F$71,$I10,$G$2:$G$71,K$1),COUNTIFS($F$2:$F$71,K$1,$G$2:$G$71,$I10))</f>
        <v>1</v>
      </c>
      <c r="L10">
        <f>SUM(COUNTIFS($F$2:$F$71,$I10,$G$2:$G$71,L$1),COUNTIFS($F$2:$F$71,L$1,$G$2:$G$71,$I10))</f>
        <v>1</v>
      </c>
      <c r="M10">
        <f>SUM(COUNTIFS($F$2:$F$71,$I10,$G$2:$G$71,M$1),COUNTIFS($F$2:$F$71,M$1,$G$2:$G$71,$I10))</f>
        <v>2</v>
      </c>
      <c r="N10">
        <f>SUM(COUNTIFS($F$2:$F$71,$I10,$G$2:$G$71,N$1),COUNTIFS($F$2:$F$71,N$1,$G$2:$G$71,$I10))</f>
        <v>2</v>
      </c>
      <c r="O10">
        <f>SUM(COUNTIFS($F$2:$F$71,$I10,$G$2:$G$71,O$1),COUNTIFS($F$2:$F$71,O$1,$G$2:$G$71,$I10))</f>
        <v>1</v>
      </c>
      <c r="P10">
        <f>SUM(COUNTIFS($F$2:$F$71,$I10,$G$2:$G$71,P$1),COUNTIFS($F$2:$F$71,P$1,$G$2:$G$71,$I10))</f>
        <v>2</v>
      </c>
      <c r="Q10">
        <f>SUM(COUNTIFS($F$2:$F$71,$I10,$G$2:$G$71,Q$1),COUNTIFS($F$2:$F$71,Q$1,$G$2:$G$71,$I10))</f>
        <v>2</v>
      </c>
      <c r="R10">
        <f>SUM(COUNTIFS($F$2:$F$71,$I10,$G$2:$G$71,R$1),COUNTIFS($F$2:$F$71,R$1,$G$2:$G$71,$I10))</f>
        <v>0</v>
      </c>
      <c r="S10">
        <f>SUM(COUNTIFS($F$2:$F$71,$I10,$G$2:$G$71,S$1),COUNTIFS($F$2:$F$71,S$1,$G$2:$G$71,$I10))</f>
        <v>2</v>
      </c>
    </row>
    <row r="11" spans="1:19" ht="15" thickBot="1" x14ac:dyDescent="0.35">
      <c r="A11" s="6">
        <v>10</v>
      </c>
      <c r="B11" s="6" t="s">
        <v>109</v>
      </c>
      <c r="C11" s="7">
        <v>47178</v>
      </c>
      <c r="D11" s="6" t="s">
        <v>42</v>
      </c>
      <c r="E11" s="5" t="s">
        <v>30</v>
      </c>
      <c r="F11" t="str">
        <f t="shared" si="0"/>
        <v>RCB</v>
      </c>
      <c r="G11" t="str">
        <f t="shared" si="1"/>
        <v>KKR</v>
      </c>
      <c r="I11" t="s">
        <v>27</v>
      </c>
      <c r="J11">
        <f>SUM(COUNTIFS($F$2:$F$71,$I11,$G$2:$G$71,J$1),COUNTIFS($F$2:$F$71,J$1,$G$2:$G$71,$I11))</f>
        <v>2</v>
      </c>
      <c r="K11">
        <f>SUM(COUNTIFS($F$2:$F$71,$I11,$G$2:$G$71,K$1),COUNTIFS($F$2:$F$71,K$1,$G$2:$G$71,$I11))</f>
        <v>1</v>
      </c>
      <c r="L11">
        <f>SUM(COUNTIFS($F$2:$F$71,$I11,$G$2:$G$71,L$1),COUNTIFS($F$2:$F$71,L$1,$G$2:$G$71,$I11))</f>
        <v>1</v>
      </c>
      <c r="M11">
        <f>SUM(COUNTIFS($F$2:$F$71,$I11,$G$2:$G$71,M$1),COUNTIFS($F$2:$F$71,M$1,$G$2:$G$71,$I11))</f>
        <v>2</v>
      </c>
      <c r="N11">
        <f>SUM(COUNTIFS($F$2:$F$71,$I11,$G$2:$G$71,N$1),COUNTIFS($F$2:$F$71,N$1,$G$2:$G$71,$I11))</f>
        <v>2</v>
      </c>
      <c r="O11">
        <f>SUM(COUNTIFS($F$2:$F$71,$I11,$G$2:$G$71,O$1),COUNTIFS($F$2:$F$71,O$1,$G$2:$G$71,$I11))</f>
        <v>1</v>
      </c>
      <c r="P11">
        <f>SUM(COUNTIFS($F$2:$F$71,$I11,$G$2:$G$71,P$1),COUNTIFS($F$2:$F$71,P$1,$G$2:$G$71,$I11))</f>
        <v>2</v>
      </c>
      <c r="Q11">
        <f>SUM(COUNTIFS($F$2:$F$71,$I11,$G$2:$G$71,Q$1),COUNTIFS($F$2:$F$71,Q$1,$G$2:$G$71,$I11))</f>
        <v>1</v>
      </c>
      <c r="R11">
        <f>SUM(COUNTIFS($F$2:$F$71,$I11,$G$2:$G$71,R$1),COUNTIFS($F$2:$F$71,R$1,$G$2:$G$71,$I11))</f>
        <v>2</v>
      </c>
      <c r="S11">
        <f>SUM(COUNTIFS($F$2:$F$71,$I11,$G$2:$G$71,S$1),COUNTIFS($F$2:$F$71,S$1,$G$2:$G$71,$I11))</f>
        <v>0</v>
      </c>
    </row>
    <row r="12" spans="1:19" ht="15" thickBot="1" x14ac:dyDescent="0.35">
      <c r="A12" s="6">
        <v>11</v>
      </c>
      <c r="B12" s="6" t="s">
        <v>108</v>
      </c>
      <c r="C12" s="7">
        <v>11018</v>
      </c>
      <c r="D12" s="6" t="s">
        <v>61</v>
      </c>
      <c r="E12" s="5" t="s">
        <v>30</v>
      </c>
      <c r="F12" t="str">
        <f t="shared" si="0"/>
        <v>LSG</v>
      </c>
      <c r="G12" t="str">
        <f t="shared" si="1"/>
        <v>PBKS</v>
      </c>
    </row>
    <row r="13" spans="1:19" ht="15" thickBot="1" x14ac:dyDescent="0.35">
      <c r="A13" s="6">
        <v>12</v>
      </c>
      <c r="B13" s="6" t="s">
        <v>107</v>
      </c>
      <c r="C13" s="7">
        <v>11383</v>
      </c>
      <c r="D13" s="6" t="s">
        <v>34</v>
      </c>
      <c r="E13" s="5" t="s">
        <v>39</v>
      </c>
      <c r="F13" t="str">
        <f t="shared" si="0"/>
        <v>GT</v>
      </c>
      <c r="G13" t="str">
        <f t="shared" si="1"/>
        <v>SRH</v>
      </c>
    </row>
    <row r="14" spans="1:19" ht="15" thickBot="1" x14ac:dyDescent="0.35">
      <c r="A14" s="6">
        <v>13</v>
      </c>
      <c r="B14" s="6" t="s">
        <v>106</v>
      </c>
      <c r="C14" s="7">
        <v>11383</v>
      </c>
      <c r="D14" s="6" t="s">
        <v>102</v>
      </c>
      <c r="E14" s="5" t="s">
        <v>30</v>
      </c>
      <c r="F14" t="str">
        <f t="shared" si="0"/>
        <v>DC</v>
      </c>
      <c r="G14" t="str">
        <f t="shared" si="1"/>
        <v>CSK</v>
      </c>
    </row>
    <row r="15" spans="1:19" ht="15" thickBot="1" x14ac:dyDescent="0.35">
      <c r="A15" s="6">
        <v>14</v>
      </c>
      <c r="B15" s="6" t="s">
        <v>105</v>
      </c>
      <c r="C15" s="7">
        <v>36982</v>
      </c>
      <c r="D15" s="6" t="s">
        <v>44</v>
      </c>
      <c r="E15" s="5" t="s">
        <v>30</v>
      </c>
      <c r="F15" t="str">
        <f t="shared" si="0"/>
        <v>MI</v>
      </c>
      <c r="G15" t="str">
        <f t="shared" si="1"/>
        <v>RR</v>
      </c>
    </row>
    <row r="16" spans="1:19" ht="15" thickBot="1" x14ac:dyDescent="0.35">
      <c r="A16" s="6">
        <v>15</v>
      </c>
      <c r="B16" s="6" t="s">
        <v>104</v>
      </c>
      <c r="C16" s="7">
        <v>37347</v>
      </c>
      <c r="D16" s="6" t="s">
        <v>42</v>
      </c>
      <c r="E16" s="5" t="s">
        <v>30</v>
      </c>
      <c r="F16" t="str">
        <f t="shared" si="0"/>
        <v>RCB</v>
      </c>
      <c r="G16" t="str">
        <f t="shared" si="1"/>
        <v>LSG</v>
      </c>
    </row>
    <row r="17" spans="1:7" ht="15" thickBot="1" x14ac:dyDescent="0.35">
      <c r="A17" s="6">
        <v>16</v>
      </c>
      <c r="B17" s="6" t="s">
        <v>103</v>
      </c>
      <c r="C17" s="7">
        <v>37712</v>
      </c>
      <c r="D17" s="6" t="s">
        <v>102</v>
      </c>
      <c r="E17" s="5" t="s">
        <v>30</v>
      </c>
      <c r="F17" t="str">
        <f t="shared" si="0"/>
        <v>DC</v>
      </c>
      <c r="G17" t="str">
        <f t="shared" si="1"/>
        <v>KKR</v>
      </c>
    </row>
    <row r="18" spans="1:7" ht="15" thickBot="1" x14ac:dyDescent="0.35">
      <c r="A18" s="6">
        <v>17</v>
      </c>
      <c r="B18" s="6" t="s">
        <v>101</v>
      </c>
      <c r="C18" s="7">
        <v>38078</v>
      </c>
      <c r="D18" s="6" t="s">
        <v>34</v>
      </c>
      <c r="E18" s="5" t="s">
        <v>30</v>
      </c>
      <c r="F18" t="str">
        <f t="shared" si="0"/>
        <v>GT</v>
      </c>
      <c r="G18" t="str">
        <f t="shared" si="1"/>
        <v>PBKS</v>
      </c>
    </row>
    <row r="19" spans="1:7" ht="15" thickBot="1" x14ac:dyDescent="0.35">
      <c r="A19" s="6">
        <v>18</v>
      </c>
      <c r="B19" s="6" t="s">
        <v>100</v>
      </c>
      <c r="C19" s="7">
        <v>38443</v>
      </c>
      <c r="D19" s="6" t="s">
        <v>40</v>
      </c>
      <c r="E19" s="5" t="s">
        <v>30</v>
      </c>
      <c r="F19" t="str">
        <f t="shared" si="0"/>
        <v>SRH</v>
      </c>
      <c r="G19" t="str">
        <f t="shared" si="1"/>
        <v>CSK</v>
      </c>
    </row>
    <row r="20" spans="1:7" ht="15" thickBot="1" x14ac:dyDescent="0.35">
      <c r="A20" s="6">
        <v>19</v>
      </c>
      <c r="B20" s="6" t="s">
        <v>99</v>
      </c>
      <c r="C20" s="7">
        <v>38808</v>
      </c>
      <c r="D20" s="6" t="s">
        <v>78</v>
      </c>
      <c r="E20" s="5" t="s">
        <v>30</v>
      </c>
      <c r="F20" t="str">
        <f t="shared" si="0"/>
        <v>RR</v>
      </c>
      <c r="G20" t="str">
        <f t="shared" si="1"/>
        <v>RCB</v>
      </c>
    </row>
    <row r="21" spans="1:7" ht="15" thickBot="1" x14ac:dyDescent="0.35">
      <c r="A21" s="6">
        <v>20</v>
      </c>
      <c r="B21" s="6" t="s">
        <v>98</v>
      </c>
      <c r="C21" s="7">
        <v>39173</v>
      </c>
      <c r="D21" s="6" t="s">
        <v>44</v>
      </c>
      <c r="E21" s="5" t="s">
        <v>39</v>
      </c>
      <c r="F21" t="str">
        <f t="shared" si="0"/>
        <v>MI</v>
      </c>
      <c r="G21" t="str">
        <f t="shared" si="1"/>
        <v>DC</v>
      </c>
    </row>
    <row r="22" spans="1:7" ht="15" thickBot="1" x14ac:dyDescent="0.35">
      <c r="A22" s="6">
        <v>21</v>
      </c>
      <c r="B22" s="6" t="s">
        <v>97</v>
      </c>
      <c r="C22" s="7">
        <v>39173</v>
      </c>
      <c r="D22" s="6" t="s">
        <v>61</v>
      </c>
      <c r="E22" s="5" t="s">
        <v>30</v>
      </c>
      <c r="F22" t="str">
        <f t="shared" si="0"/>
        <v>LSG</v>
      </c>
      <c r="G22" t="str">
        <f t="shared" si="1"/>
        <v>GT</v>
      </c>
    </row>
    <row r="23" spans="1:7" ht="15" thickBot="1" x14ac:dyDescent="0.35">
      <c r="A23" s="6">
        <v>22</v>
      </c>
      <c r="B23" s="6" t="s">
        <v>96</v>
      </c>
      <c r="C23" s="7">
        <v>39539</v>
      </c>
      <c r="D23" s="6" t="s">
        <v>31</v>
      </c>
      <c r="E23" s="5" t="s">
        <v>30</v>
      </c>
      <c r="F23" t="str">
        <f t="shared" si="0"/>
        <v>CSK</v>
      </c>
      <c r="G23" t="str">
        <f t="shared" si="1"/>
        <v>KKR</v>
      </c>
    </row>
    <row r="24" spans="1:7" ht="15" thickBot="1" x14ac:dyDescent="0.35">
      <c r="A24" s="6">
        <v>23</v>
      </c>
      <c r="B24" s="6" t="s">
        <v>95</v>
      </c>
      <c r="C24" s="7">
        <v>39904</v>
      </c>
      <c r="D24" s="6" t="s">
        <v>80</v>
      </c>
      <c r="E24" s="5" t="s">
        <v>30</v>
      </c>
      <c r="F24" t="str">
        <f t="shared" si="0"/>
        <v>PBKS</v>
      </c>
      <c r="G24" t="str">
        <f t="shared" si="1"/>
        <v>SRH</v>
      </c>
    </row>
    <row r="25" spans="1:7" ht="15" thickBot="1" x14ac:dyDescent="0.35">
      <c r="A25" s="6">
        <v>24</v>
      </c>
      <c r="B25" s="6" t="s">
        <v>94</v>
      </c>
      <c r="C25" s="7">
        <v>40269</v>
      </c>
      <c r="D25" s="6" t="s">
        <v>78</v>
      </c>
      <c r="E25" s="5" t="s">
        <v>30</v>
      </c>
      <c r="F25" t="str">
        <f t="shared" si="0"/>
        <v>RR</v>
      </c>
      <c r="G25" t="str">
        <f t="shared" si="1"/>
        <v>GT</v>
      </c>
    </row>
    <row r="26" spans="1:7" ht="15" thickBot="1" x14ac:dyDescent="0.35">
      <c r="A26" s="6">
        <v>25</v>
      </c>
      <c r="B26" s="6" t="s">
        <v>93</v>
      </c>
      <c r="C26" s="7">
        <v>40634</v>
      </c>
      <c r="D26" s="6" t="s">
        <v>44</v>
      </c>
      <c r="E26" s="5" t="s">
        <v>30</v>
      </c>
      <c r="F26" t="str">
        <f t="shared" si="0"/>
        <v>MI</v>
      </c>
      <c r="G26" t="str">
        <f t="shared" si="1"/>
        <v>RCB</v>
      </c>
    </row>
    <row r="27" spans="1:7" ht="15" thickBot="1" x14ac:dyDescent="0.35">
      <c r="A27" s="6">
        <v>26</v>
      </c>
      <c r="B27" s="6" t="s">
        <v>92</v>
      </c>
      <c r="C27" s="7">
        <v>41000</v>
      </c>
      <c r="D27" s="6" t="s">
        <v>61</v>
      </c>
      <c r="E27" s="5" t="s">
        <v>30</v>
      </c>
      <c r="F27" t="str">
        <f t="shared" si="0"/>
        <v>LSG</v>
      </c>
      <c r="G27" t="str">
        <f t="shared" si="1"/>
        <v>DC</v>
      </c>
    </row>
    <row r="28" spans="1:7" ht="15" thickBot="1" x14ac:dyDescent="0.35">
      <c r="A28" s="6">
        <v>27</v>
      </c>
      <c r="B28" s="6" t="s">
        <v>91</v>
      </c>
      <c r="C28" s="7">
        <v>41365</v>
      </c>
      <c r="D28" s="6" t="s">
        <v>80</v>
      </c>
      <c r="E28" s="5" t="s">
        <v>30</v>
      </c>
      <c r="F28" t="str">
        <f t="shared" si="0"/>
        <v>PBKS</v>
      </c>
      <c r="G28" t="str">
        <f t="shared" si="1"/>
        <v>RR</v>
      </c>
    </row>
    <row r="29" spans="1:7" ht="15" thickBot="1" x14ac:dyDescent="0.35">
      <c r="A29" s="6">
        <v>28</v>
      </c>
      <c r="B29" s="6" t="s">
        <v>90</v>
      </c>
      <c r="C29" s="7">
        <v>41730</v>
      </c>
      <c r="D29" s="6" t="s">
        <v>53</v>
      </c>
      <c r="E29" s="5" t="s">
        <v>39</v>
      </c>
      <c r="F29" t="str">
        <f t="shared" si="0"/>
        <v>KKR</v>
      </c>
      <c r="G29" t="str">
        <f t="shared" si="1"/>
        <v>LSG</v>
      </c>
    </row>
    <row r="30" spans="1:7" ht="15" thickBot="1" x14ac:dyDescent="0.35">
      <c r="A30" s="6">
        <v>29</v>
      </c>
      <c r="B30" s="6" t="s">
        <v>89</v>
      </c>
      <c r="C30" s="7">
        <v>41730</v>
      </c>
      <c r="D30" s="6" t="s">
        <v>44</v>
      </c>
      <c r="E30" s="5" t="s">
        <v>30</v>
      </c>
      <c r="F30" t="str">
        <f t="shared" si="0"/>
        <v>MI</v>
      </c>
      <c r="G30" t="str">
        <f t="shared" si="1"/>
        <v>CSK</v>
      </c>
    </row>
    <row r="31" spans="1:7" ht="15" thickBot="1" x14ac:dyDescent="0.35">
      <c r="A31" s="6">
        <v>30</v>
      </c>
      <c r="B31" s="6" t="s">
        <v>88</v>
      </c>
      <c r="C31" s="7">
        <v>42095</v>
      </c>
      <c r="D31" s="6" t="s">
        <v>42</v>
      </c>
      <c r="E31" s="5" t="s">
        <v>30</v>
      </c>
      <c r="F31" t="str">
        <f t="shared" si="0"/>
        <v>RCB</v>
      </c>
      <c r="G31" t="str">
        <f t="shared" si="1"/>
        <v>SRH</v>
      </c>
    </row>
    <row r="32" spans="1:7" ht="15" thickBot="1" x14ac:dyDescent="0.35">
      <c r="A32" s="6">
        <v>31</v>
      </c>
      <c r="B32" s="6" t="s">
        <v>87</v>
      </c>
      <c r="C32" s="7">
        <v>42461</v>
      </c>
      <c r="D32" s="6" t="s">
        <v>34</v>
      </c>
      <c r="E32" s="5" t="s">
        <v>30</v>
      </c>
      <c r="F32" t="str">
        <f t="shared" si="0"/>
        <v>GT</v>
      </c>
      <c r="G32" t="str">
        <f t="shared" si="1"/>
        <v>DC</v>
      </c>
    </row>
    <row r="33" spans="1:7" ht="15" thickBot="1" x14ac:dyDescent="0.35">
      <c r="A33" s="6">
        <v>32</v>
      </c>
      <c r="B33" s="6" t="s">
        <v>86</v>
      </c>
      <c r="C33" s="7">
        <v>42826</v>
      </c>
      <c r="D33" s="6" t="s">
        <v>53</v>
      </c>
      <c r="E33" s="5" t="s">
        <v>30</v>
      </c>
      <c r="F33" t="str">
        <f t="shared" si="0"/>
        <v>KKR</v>
      </c>
      <c r="G33" t="str">
        <f t="shared" si="1"/>
        <v>RR</v>
      </c>
    </row>
    <row r="34" spans="1:7" ht="15" thickBot="1" x14ac:dyDescent="0.35">
      <c r="A34" s="6">
        <v>33</v>
      </c>
      <c r="B34" s="6" t="s">
        <v>85</v>
      </c>
      <c r="C34" s="7">
        <v>43191</v>
      </c>
      <c r="D34" s="6" t="s">
        <v>80</v>
      </c>
      <c r="E34" s="5" t="s">
        <v>30</v>
      </c>
      <c r="F34" t="str">
        <f t="shared" ref="F34:F65" si="2">LEFT(B34, FIND(" vs ", B34) - 1)</f>
        <v>PBKS</v>
      </c>
      <c r="G34" t="str">
        <f t="shared" ref="G34:G65" si="3">TRIM(MID(B34, FIND("vs", B34) + 3, LEN(B34)))</f>
        <v>MI</v>
      </c>
    </row>
    <row r="35" spans="1:7" ht="15" thickBot="1" x14ac:dyDescent="0.35">
      <c r="A35" s="6">
        <v>34</v>
      </c>
      <c r="B35" s="6" t="s">
        <v>84</v>
      </c>
      <c r="C35" s="7">
        <v>43556</v>
      </c>
      <c r="D35" s="6" t="s">
        <v>61</v>
      </c>
      <c r="E35" s="5" t="s">
        <v>30</v>
      </c>
      <c r="F35" t="str">
        <f t="shared" si="2"/>
        <v>LSG</v>
      </c>
      <c r="G35" t="str">
        <f t="shared" si="3"/>
        <v>CSK</v>
      </c>
    </row>
    <row r="36" spans="1:7" ht="15" thickBot="1" x14ac:dyDescent="0.35">
      <c r="A36" s="6">
        <v>35</v>
      </c>
      <c r="B36" s="6" t="s">
        <v>83</v>
      </c>
      <c r="C36" s="7">
        <v>43922</v>
      </c>
      <c r="D36" s="6" t="s">
        <v>48</v>
      </c>
      <c r="E36" s="5" t="s">
        <v>30</v>
      </c>
      <c r="F36" t="str">
        <f t="shared" si="2"/>
        <v>DC</v>
      </c>
      <c r="G36" t="str">
        <f t="shared" si="3"/>
        <v>SRH</v>
      </c>
    </row>
    <row r="37" spans="1:7" ht="15" thickBot="1" x14ac:dyDescent="0.35">
      <c r="A37" s="6">
        <v>36</v>
      </c>
      <c r="B37" s="6" t="s">
        <v>82</v>
      </c>
      <c r="C37" s="7">
        <v>44287</v>
      </c>
      <c r="D37" s="6" t="s">
        <v>53</v>
      </c>
      <c r="E37" s="5" t="s">
        <v>39</v>
      </c>
      <c r="F37" t="str">
        <f t="shared" si="2"/>
        <v>KKR</v>
      </c>
      <c r="G37" t="str">
        <f t="shared" si="3"/>
        <v>RCB</v>
      </c>
    </row>
    <row r="38" spans="1:7" ht="15" thickBot="1" x14ac:dyDescent="0.35">
      <c r="A38" s="6">
        <v>37</v>
      </c>
      <c r="B38" s="6" t="s">
        <v>81</v>
      </c>
      <c r="C38" s="7">
        <v>44287</v>
      </c>
      <c r="D38" s="6" t="s">
        <v>80</v>
      </c>
      <c r="E38" s="5" t="s">
        <v>30</v>
      </c>
      <c r="F38" t="str">
        <f t="shared" si="2"/>
        <v>PBKS</v>
      </c>
      <c r="G38" t="str">
        <f t="shared" si="3"/>
        <v>GT</v>
      </c>
    </row>
    <row r="39" spans="1:7" ht="15" thickBot="1" x14ac:dyDescent="0.35">
      <c r="A39" s="6">
        <v>38</v>
      </c>
      <c r="B39" s="6" t="s">
        <v>79</v>
      </c>
      <c r="C39" s="7">
        <v>44652</v>
      </c>
      <c r="D39" s="6" t="s">
        <v>78</v>
      </c>
      <c r="E39" s="5" t="s">
        <v>30</v>
      </c>
      <c r="F39" t="str">
        <f t="shared" si="2"/>
        <v>RR</v>
      </c>
      <c r="G39" t="str">
        <f t="shared" si="3"/>
        <v>MI</v>
      </c>
    </row>
    <row r="40" spans="1:7" ht="15" thickBot="1" x14ac:dyDescent="0.35">
      <c r="A40" s="6">
        <v>39</v>
      </c>
      <c r="B40" s="6" t="s">
        <v>77</v>
      </c>
      <c r="C40" s="7">
        <v>45017</v>
      </c>
      <c r="D40" s="6" t="s">
        <v>31</v>
      </c>
      <c r="E40" s="5" t="s">
        <v>30</v>
      </c>
      <c r="F40" t="str">
        <f t="shared" si="2"/>
        <v>CSK</v>
      </c>
      <c r="G40" t="str">
        <f t="shared" si="3"/>
        <v>LSG</v>
      </c>
    </row>
    <row r="41" spans="1:7" ht="15" thickBot="1" x14ac:dyDescent="0.35">
      <c r="A41" s="6">
        <v>40</v>
      </c>
      <c r="B41" s="6" t="s">
        <v>76</v>
      </c>
      <c r="C41" s="7">
        <v>45383</v>
      </c>
      <c r="D41" s="6" t="s">
        <v>48</v>
      </c>
      <c r="E41" s="5" t="s">
        <v>30</v>
      </c>
      <c r="F41" t="str">
        <f t="shared" si="2"/>
        <v>DC</v>
      </c>
      <c r="G41" t="str">
        <f t="shared" si="3"/>
        <v>GT</v>
      </c>
    </row>
    <row r="42" spans="1:7" ht="15" thickBot="1" x14ac:dyDescent="0.35">
      <c r="A42" s="6">
        <v>41</v>
      </c>
      <c r="B42" s="6" t="s">
        <v>75</v>
      </c>
      <c r="C42" s="7">
        <v>45748</v>
      </c>
      <c r="D42" s="6" t="s">
        <v>40</v>
      </c>
      <c r="E42" s="5" t="s">
        <v>30</v>
      </c>
      <c r="F42" t="str">
        <f t="shared" si="2"/>
        <v>SRH</v>
      </c>
      <c r="G42" t="str">
        <f t="shared" si="3"/>
        <v>RCB</v>
      </c>
    </row>
    <row r="43" spans="1:7" ht="15" thickBot="1" x14ac:dyDescent="0.35">
      <c r="A43" s="6">
        <v>42</v>
      </c>
      <c r="B43" s="6" t="s">
        <v>74</v>
      </c>
      <c r="C43" s="7">
        <v>46113</v>
      </c>
      <c r="D43" s="6" t="s">
        <v>53</v>
      </c>
      <c r="E43" s="5" t="s">
        <v>30</v>
      </c>
      <c r="F43" t="str">
        <f t="shared" si="2"/>
        <v>KKR</v>
      </c>
      <c r="G43" t="str">
        <f t="shared" si="3"/>
        <v>PBKS</v>
      </c>
    </row>
    <row r="44" spans="1:7" ht="15" thickBot="1" x14ac:dyDescent="0.35">
      <c r="A44" s="6">
        <v>43</v>
      </c>
      <c r="B44" s="6" t="s">
        <v>73</v>
      </c>
      <c r="C44" s="7">
        <v>46478</v>
      </c>
      <c r="D44" s="6" t="s">
        <v>48</v>
      </c>
      <c r="E44" s="5" t="s">
        <v>39</v>
      </c>
      <c r="F44" t="str">
        <f t="shared" si="2"/>
        <v>DC</v>
      </c>
      <c r="G44" t="str">
        <f t="shared" si="3"/>
        <v>MI</v>
      </c>
    </row>
    <row r="45" spans="1:7" ht="15" thickBot="1" x14ac:dyDescent="0.35">
      <c r="A45" s="6">
        <v>44</v>
      </c>
      <c r="B45" s="6" t="s">
        <v>72</v>
      </c>
      <c r="C45" s="7">
        <v>46478</v>
      </c>
      <c r="D45" s="6" t="s">
        <v>61</v>
      </c>
      <c r="E45" s="5" t="s">
        <v>30</v>
      </c>
      <c r="F45" t="str">
        <f t="shared" si="2"/>
        <v>LSG</v>
      </c>
      <c r="G45" t="str">
        <f t="shared" si="3"/>
        <v>RR</v>
      </c>
    </row>
    <row r="46" spans="1:7" ht="15" thickBot="1" x14ac:dyDescent="0.35">
      <c r="A46" s="6">
        <v>45</v>
      </c>
      <c r="B46" s="6" t="s">
        <v>71</v>
      </c>
      <c r="C46" s="7">
        <v>46844</v>
      </c>
      <c r="D46" s="6" t="s">
        <v>34</v>
      </c>
      <c r="E46" s="5" t="s">
        <v>39</v>
      </c>
      <c r="F46" t="str">
        <f t="shared" si="2"/>
        <v>GT</v>
      </c>
      <c r="G46" t="str">
        <f t="shared" si="3"/>
        <v>RCB</v>
      </c>
    </row>
    <row r="47" spans="1:7" ht="15" thickBot="1" x14ac:dyDescent="0.35">
      <c r="A47" s="6">
        <v>46</v>
      </c>
      <c r="B47" s="6" t="s">
        <v>70</v>
      </c>
      <c r="C47" s="7">
        <v>46844</v>
      </c>
      <c r="D47" s="6" t="s">
        <v>31</v>
      </c>
      <c r="E47" s="5" t="s">
        <v>30</v>
      </c>
      <c r="F47" t="str">
        <f t="shared" si="2"/>
        <v>CSK</v>
      </c>
      <c r="G47" t="str">
        <f t="shared" si="3"/>
        <v>SRH</v>
      </c>
    </row>
    <row r="48" spans="1:7" ht="15" thickBot="1" x14ac:dyDescent="0.35">
      <c r="A48" s="6">
        <v>47</v>
      </c>
      <c r="B48" s="6" t="s">
        <v>69</v>
      </c>
      <c r="C48" s="7">
        <v>47209</v>
      </c>
      <c r="D48" s="6" t="s">
        <v>53</v>
      </c>
      <c r="E48" s="5" t="s">
        <v>30</v>
      </c>
      <c r="F48" t="str">
        <f t="shared" si="2"/>
        <v>KKR</v>
      </c>
      <c r="G48" t="str">
        <f t="shared" si="3"/>
        <v>DC</v>
      </c>
    </row>
    <row r="49" spans="1:7" ht="15" thickBot="1" x14ac:dyDescent="0.35">
      <c r="A49" s="6">
        <v>48</v>
      </c>
      <c r="B49" s="6" t="s">
        <v>68</v>
      </c>
      <c r="C49" s="7">
        <v>11049</v>
      </c>
      <c r="D49" s="6" t="s">
        <v>61</v>
      </c>
      <c r="E49" s="5" t="s">
        <v>30</v>
      </c>
      <c r="F49" t="str">
        <f t="shared" si="2"/>
        <v>LSG</v>
      </c>
      <c r="G49" t="str">
        <f t="shared" si="3"/>
        <v>MI</v>
      </c>
    </row>
    <row r="50" spans="1:7" ht="15" thickBot="1" x14ac:dyDescent="0.35">
      <c r="A50" s="6">
        <v>49</v>
      </c>
      <c r="B50" s="6" t="s">
        <v>67</v>
      </c>
      <c r="C50" s="7">
        <v>37012</v>
      </c>
      <c r="D50" s="6" t="s">
        <v>31</v>
      </c>
      <c r="E50" s="5" t="s">
        <v>30</v>
      </c>
      <c r="F50" t="str">
        <f t="shared" si="2"/>
        <v>CSK</v>
      </c>
      <c r="G50" t="str">
        <f t="shared" si="3"/>
        <v>PBKS</v>
      </c>
    </row>
    <row r="51" spans="1:7" ht="15" thickBot="1" x14ac:dyDescent="0.35">
      <c r="A51" s="6">
        <v>50</v>
      </c>
      <c r="B51" s="6" t="s">
        <v>66</v>
      </c>
      <c r="C51" s="7">
        <v>37377</v>
      </c>
      <c r="D51" s="6" t="s">
        <v>40</v>
      </c>
      <c r="E51" s="5" t="s">
        <v>30</v>
      </c>
      <c r="F51" t="str">
        <f t="shared" si="2"/>
        <v>SRH</v>
      </c>
      <c r="G51" t="str">
        <f t="shared" si="3"/>
        <v>RR</v>
      </c>
    </row>
    <row r="52" spans="1:7" ht="15" thickBot="1" x14ac:dyDescent="0.35">
      <c r="A52" s="6">
        <v>51</v>
      </c>
      <c r="B52" s="6" t="s">
        <v>65</v>
      </c>
      <c r="C52" s="7">
        <v>37742</v>
      </c>
      <c r="D52" s="6" t="s">
        <v>44</v>
      </c>
      <c r="E52" s="5" t="s">
        <v>30</v>
      </c>
      <c r="F52" t="str">
        <f t="shared" si="2"/>
        <v>MI</v>
      </c>
      <c r="G52" t="str">
        <f t="shared" si="3"/>
        <v>KKR</v>
      </c>
    </row>
    <row r="53" spans="1:7" ht="15" thickBot="1" x14ac:dyDescent="0.35">
      <c r="A53" s="6">
        <v>52</v>
      </c>
      <c r="B53" s="6" t="s">
        <v>64</v>
      </c>
      <c r="C53" s="7">
        <v>38108</v>
      </c>
      <c r="D53" s="6" t="s">
        <v>42</v>
      </c>
      <c r="E53" s="5" t="s">
        <v>30</v>
      </c>
      <c r="F53" t="str">
        <f t="shared" si="2"/>
        <v>RCB</v>
      </c>
      <c r="G53" t="str">
        <f t="shared" si="3"/>
        <v>GT</v>
      </c>
    </row>
    <row r="54" spans="1:7" ht="15" thickBot="1" x14ac:dyDescent="0.35">
      <c r="A54" s="6">
        <v>53</v>
      </c>
      <c r="B54" s="6" t="s">
        <v>63</v>
      </c>
      <c r="C54" s="7">
        <v>38473</v>
      </c>
      <c r="D54" s="6" t="s">
        <v>56</v>
      </c>
      <c r="E54" s="5" t="s">
        <v>39</v>
      </c>
      <c r="F54" t="str">
        <f t="shared" si="2"/>
        <v>PBKS</v>
      </c>
      <c r="G54" t="str">
        <f t="shared" si="3"/>
        <v>CSK</v>
      </c>
    </row>
    <row r="55" spans="1:7" ht="15" thickBot="1" x14ac:dyDescent="0.35">
      <c r="A55" s="6">
        <v>54</v>
      </c>
      <c r="B55" s="6" t="s">
        <v>62</v>
      </c>
      <c r="C55" s="7">
        <v>38473</v>
      </c>
      <c r="D55" s="6" t="s">
        <v>61</v>
      </c>
      <c r="E55" s="5" t="s">
        <v>30</v>
      </c>
      <c r="F55" t="str">
        <f t="shared" si="2"/>
        <v>LSG</v>
      </c>
      <c r="G55" t="str">
        <f t="shared" si="3"/>
        <v>KKR</v>
      </c>
    </row>
    <row r="56" spans="1:7" ht="15" thickBot="1" x14ac:dyDescent="0.35">
      <c r="A56" s="6">
        <v>55</v>
      </c>
      <c r="B56" s="6" t="s">
        <v>60</v>
      </c>
      <c r="C56" s="7">
        <v>38838</v>
      </c>
      <c r="D56" s="6" t="s">
        <v>44</v>
      </c>
      <c r="E56" s="5" t="s">
        <v>30</v>
      </c>
      <c r="F56" t="str">
        <f t="shared" si="2"/>
        <v>MI</v>
      </c>
      <c r="G56" t="str">
        <f t="shared" si="3"/>
        <v>SRH</v>
      </c>
    </row>
    <row r="57" spans="1:7" ht="15" thickBot="1" x14ac:dyDescent="0.35">
      <c r="A57" s="6">
        <v>56</v>
      </c>
      <c r="B57" s="6" t="s">
        <v>59</v>
      </c>
      <c r="C57" s="7">
        <v>39203</v>
      </c>
      <c r="D57" s="6" t="s">
        <v>48</v>
      </c>
      <c r="E57" s="5" t="s">
        <v>30</v>
      </c>
      <c r="F57" t="str">
        <f t="shared" si="2"/>
        <v>DC</v>
      </c>
      <c r="G57" t="str">
        <f t="shared" si="3"/>
        <v>RR</v>
      </c>
    </row>
    <row r="58" spans="1:7" ht="15" thickBot="1" x14ac:dyDescent="0.35">
      <c r="A58" s="6">
        <v>57</v>
      </c>
      <c r="B58" s="6" t="s">
        <v>58</v>
      </c>
      <c r="C58" s="7">
        <v>39569</v>
      </c>
      <c r="D58" s="6" t="s">
        <v>40</v>
      </c>
      <c r="E58" s="5" t="s">
        <v>30</v>
      </c>
      <c r="F58" t="str">
        <f t="shared" si="2"/>
        <v>SRH</v>
      </c>
      <c r="G58" t="str">
        <f t="shared" si="3"/>
        <v>LSG</v>
      </c>
    </row>
    <row r="59" spans="1:7" ht="15" thickBot="1" x14ac:dyDescent="0.35">
      <c r="A59" s="6">
        <v>58</v>
      </c>
      <c r="B59" s="6" t="s">
        <v>57</v>
      </c>
      <c r="C59" s="7">
        <v>39934</v>
      </c>
      <c r="D59" s="6" t="s">
        <v>56</v>
      </c>
      <c r="E59" s="5" t="s">
        <v>30</v>
      </c>
      <c r="F59" t="str">
        <f t="shared" si="2"/>
        <v>PBKS</v>
      </c>
      <c r="G59" t="str">
        <f t="shared" si="3"/>
        <v>RCB</v>
      </c>
    </row>
    <row r="60" spans="1:7" ht="15" thickBot="1" x14ac:dyDescent="0.35">
      <c r="A60" s="6">
        <v>59</v>
      </c>
      <c r="B60" s="6" t="s">
        <v>55</v>
      </c>
      <c r="C60" s="7">
        <v>40299</v>
      </c>
      <c r="D60" s="6" t="s">
        <v>34</v>
      </c>
      <c r="E60" s="5" t="s">
        <v>30</v>
      </c>
      <c r="F60" t="str">
        <f t="shared" si="2"/>
        <v>GT</v>
      </c>
      <c r="G60" t="str">
        <f t="shared" si="3"/>
        <v>CSK</v>
      </c>
    </row>
    <row r="61" spans="1:7" ht="15" thickBot="1" x14ac:dyDescent="0.35">
      <c r="A61" s="6">
        <v>60</v>
      </c>
      <c r="B61" s="6" t="s">
        <v>54</v>
      </c>
      <c r="C61" s="7">
        <v>40664</v>
      </c>
      <c r="D61" s="6" t="s">
        <v>53</v>
      </c>
      <c r="E61" s="5" t="s">
        <v>30</v>
      </c>
      <c r="F61" t="str">
        <f t="shared" si="2"/>
        <v>KKR</v>
      </c>
      <c r="G61" t="str">
        <f t="shared" si="3"/>
        <v>MI</v>
      </c>
    </row>
    <row r="62" spans="1:7" ht="15" thickBot="1" x14ac:dyDescent="0.35">
      <c r="A62" s="6">
        <v>61</v>
      </c>
      <c r="B62" s="6" t="s">
        <v>52</v>
      </c>
      <c r="C62" s="7">
        <v>41030</v>
      </c>
      <c r="D62" s="6" t="s">
        <v>31</v>
      </c>
      <c r="E62" s="5" t="s">
        <v>39</v>
      </c>
      <c r="F62" t="str">
        <f t="shared" si="2"/>
        <v>CSK</v>
      </c>
      <c r="G62" t="str">
        <f t="shared" si="3"/>
        <v>RR</v>
      </c>
    </row>
    <row r="63" spans="1:7" ht="15" thickBot="1" x14ac:dyDescent="0.35">
      <c r="A63" s="6">
        <v>62</v>
      </c>
      <c r="B63" s="6" t="s">
        <v>51</v>
      </c>
      <c r="C63" s="7">
        <v>41030</v>
      </c>
      <c r="D63" s="6" t="s">
        <v>42</v>
      </c>
      <c r="E63" s="5" t="s">
        <v>30</v>
      </c>
      <c r="F63" t="str">
        <f t="shared" si="2"/>
        <v>RCB</v>
      </c>
      <c r="G63" t="str">
        <f t="shared" si="3"/>
        <v>DC</v>
      </c>
    </row>
    <row r="64" spans="1:7" ht="15" thickBot="1" x14ac:dyDescent="0.35">
      <c r="A64" s="6">
        <v>63</v>
      </c>
      <c r="B64" s="6" t="s">
        <v>50</v>
      </c>
      <c r="C64" s="7">
        <v>41395</v>
      </c>
      <c r="D64" s="6" t="s">
        <v>34</v>
      </c>
      <c r="E64" s="5" t="s">
        <v>30</v>
      </c>
      <c r="F64" t="str">
        <f t="shared" si="2"/>
        <v>GT</v>
      </c>
      <c r="G64" t="str">
        <f t="shared" si="3"/>
        <v>KKR</v>
      </c>
    </row>
    <row r="65" spans="1:7" ht="15" thickBot="1" x14ac:dyDescent="0.35">
      <c r="A65" s="6">
        <v>64</v>
      </c>
      <c r="B65" s="6" t="s">
        <v>49</v>
      </c>
      <c r="C65" s="7">
        <v>41760</v>
      </c>
      <c r="D65" s="6" t="s">
        <v>48</v>
      </c>
      <c r="E65" s="5" t="s">
        <v>30</v>
      </c>
      <c r="F65" t="str">
        <f t="shared" si="2"/>
        <v>DC</v>
      </c>
      <c r="G65" t="str">
        <f t="shared" si="3"/>
        <v>LSG</v>
      </c>
    </row>
    <row r="66" spans="1:7" ht="15" thickBot="1" x14ac:dyDescent="0.35">
      <c r="A66" s="6">
        <v>65</v>
      </c>
      <c r="B66" s="6" t="s">
        <v>47</v>
      </c>
      <c r="C66" s="7">
        <v>42125</v>
      </c>
      <c r="D66" s="6" t="s">
        <v>37</v>
      </c>
      <c r="E66" s="5" t="s">
        <v>30</v>
      </c>
      <c r="F66" t="str">
        <f t="shared" ref="F66:F71" si="4">LEFT(B66, FIND(" vs ", B66) - 1)</f>
        <v>RR</v>
      </c>
      <c r="G66" t="str">
        <f t="shared" ref="G66:G71" si="5">TRIM(MID(B66, FIND("vs", B66) + 3, LEN(B66)))</f>
        <v>PBKS</v>
      </c>
    </row>
    <row r="67" spans="1:7" ht="15" thickBot="1" x14ac:dyDescent="0.35">
      <c r="A67" s="6">
        <v>66</v>
      </c>
      <c r="B67" s="6" t="s">
        <v>46</v>
      </c>
      <c r="C67" s="7">
        <v>42491</v>
      </c>
      <c r="D67" s="6" t="s">
        <v>40</v>
      </c>
      <c r="E67" s="5" t="s">
        <v>30</v>
      </c>
      <c r="F67" t="str">
        <f t="shared" si="4"/>
        <v>SRH</v>
      </c>
      <c r="G67" t="str">
        <f t="shared" si="5"/>
        <v>GT</v>
      </c>
    </row>
    <row r="68" spans="1:7" ht="15" thickBot="1" x14ac:dyDescent="0.35">
      <c r="A68" s="6">
        <v>67</v>
      </c>
      <c r="B68" s="6" t="s">
        <v>45</v>
      </c>
      <c r="C68" s="7">
        <v>42856</v>
      </c>
      <c r="D68" s="6" t="s">
        <v>44</v>
      </c>
      <c r="E68" s="5" t="s">
        <v>30</v>
      </c>
      <c r="F68" t="str">
        <f t="shared" si="4"/>
        <v>MI</v>
      </c>
      <c r="G68" t="str">
        <f t="shared" si="5"/>
        <v>LSG</v>
      </c>
    </row>
    <row r="69" spans="1:7" ht="15" thickBot="1" x14ac:dyDescent="0.35">
      <c r="A69" s="6">
        <v>68</v>
      </c>
      <c r="B69" s="6" t="s">
        <v>43</v>
      </c>
      <c r="C69" s="7">
        <v>43221</v>
      </c>
      <c r="D69" s="6" t="s">
        <v>42</v>
      </c>
      <c r="E69" s="5" t="s">
        <v>30</v>
      </c>
      <c r="F69" t="str">
        <f t="shared" si="4"/>
        <v>RCB</v>
      </c>
      <c r="G69" t="str">
        <f t="shared" si="5"/>
        <v>CSK</v>
      </c>
    </row>
    <row r="70" spans="1:7" ht="15" thickBot="1" x14ac:dyDescent="0.35">
      <c r="A70" s="6">
        <v>69</v>
      </c>
      <c r="B70" s="6" t="s">
        <v>41</v>
      </c>
      <c r="C70" s="7">
        <v>43586</v>
      </c>
      <c r="D70" s="6" t="s">
        <v>40</v>
      </c>
      <c r="E70" s="5" t="s">
        <v>39</v>
      </c>
      <c r="F70" t="str">
        <f t="shared" si="4"/>
        <v>SRH</v>
      </c>
      <c r="G70" t="str">
        <f t="shared" si="5"/>
        <v>PBKS</v>
      </c>
    </row>
    <row r="71" spans="1:7" ht="15" thickBot="1" x14ac:dyDescent="0.35">
      <c r="A71" s="6">
        <v>70</v>
      </c>
      <c r="B71" s="6" t="s">
        <v>38</v>
      </c>
      <c r="C71" s="7">
        <v>43586</v>
      </c>
      <c r="D71" s="6" t="s">
        <v>37</v>
      </c>
      <c r="E71" s="5" t="s">
        <v>30</v>
      </c>
      <c r="F71" t="str">
        <f t="shared" si="4"/>
        <v>RR</v>
      </c>
      <c r="G71" t="str">
        <f t="shared" si="5"/>
        <v>KKR</v>
      </c>
    </row>
    <row r="72" spans="1:7" ht="15" thickBot="1" x14ac:dyDescent="0.35">
      <c r="A72" s="6">
        <v>71</v>
      </c>
      <c r="B72" s="6" t="s">
        <v>36</v>
      </c>
      <c r="C72" s="7">
        <v>44317</v>
      </c>
      <c r="D72" s="6" t="s">
        <v>34</v>
      </c>
      <c r="E72" s="5" t="s">
        <v>30</v>
      </c>
    </row>
    <row r="73" spans="1:7" ht="15" thickBot="1" x14ac:dyDescent="0.35">
      <c r="A73" s="6">
        <v>72</v>
      </c>
      <c r="B73" s="6" t="s">
        <v>35</v>
      </c>
      <c r="C73" s="7">
        <v>44682</v>
      </c>
      <c r="D73" s="6" t="s">
        <v>34</v>
      </c>
      <c r="E73" s="5" t="s">
        <v>30</v>
      </c>
    </row>
    <row r="74" spans="1:7" ht="15" thickBot="1" x14ac:dyDescent="0.35">
      <c r="A74" s="6">
        <v>73</v>
      </c>
      <c r="B74" s="6" t="s">
        <v>33</v>
      </c>
      <c r="C74" s="7">
        <v>45413</v>
      </c>
      <c r="D74" s="6" t="s">
        <v>31</v>
      </c>
      <c r="E74" s="5" t="s">
        <v>30</v>
      </c>
    </row>
    <row r="75" spans="1:7" x14ac:dyDescent="0.3">
      <c r="A75" s="3">
        <v>74</v>
      </c>
      <c r="B75" s="3" t="s">
        <v>32</v>
      </c>
      <c r="C75" s="4">
        <v>46143</v>
      </c>
      <c r="D75" s="3" t="s">
        <v>31</v>
      </c>
      <c r="E75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8B79-2735-49F7-AED7-546B3CAD1356}">
  <dimension ref="A1:X31"/>
  <sheetViews>
    <sheetView tabSelected="1" workbookViewId="0">
      <pane ySplit="1" topLeftCell="A8" activePane="bottomLeft" state="frozen"/>
      <selection pane="bottomLeft" activeCell="C32" sqref="C32"/>
    </sheetView>
  </sheetViews>
  <sheetFormatPr defaultRowHeight="14.4" x14ac:dyDescent="0.3"/>
  <cols>
    <col min="1" max="1" width="18" bestFit="1" customWidth="1"/>
    <col min="14" max="15" width="8.88671875" style="12"/>
    <col min="24" max="24" width="8.88671875" style="1"/>
  </cols>
  <sheetData>
    <row r="1" spans="1:24" x14ac:dyDescent="0.3">
      <c r="A1" t="s">
        <v>0</v>
      </c>
      <c r="B1" t="s">
        <v>127</v>
      </c>
      <c r="C1" s="1" t="s">
        <v>19</v>
      </c>
      <c r="D1" s="1" t="s">
        <v>20</v>
      </c>
      <c r="E1" s="1" t="s">
        <v>21</v>
      </c>
      <c r="F1" s="1" t="s">
        <v>126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28</v>
      </c>
      <c r="L1" s="1" t="s">
        <v>27</v>
      </c>
      <c r="M1" s="1" t="s">
        <v>29</v>
      </c>
      <c r="N1" s="12" t="s">
        <v>19</v>
      </c>
      <c r="O1" s="12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28</v>
      </c>
      <c r="W1" s="1" t="s">
        <v>27</v>
      </c>
      <c r="X1" s="1" t="s">
        <v>128</v>
      </c>
    </row>
    <row r="2" spans="1:24" x14ac:dyDescent="0.3">
      <c r="A2" t="s">
        <v>131</v>
      </c>
      <c r="B2" t="s">
        <v>20</v>
      </c>
      <c r="C2" s="1">
        <v>1</v>
      </c>
      <c r="D2">
        <v>0</v>
      </c>
      <c r="E2">
        <v>7</v>
      </c>
      <c r="F2">
        <v>1</v>
      </c>
      <c r="G2">
        <v>5</v>
      </c>
      <c r="H2">
        <v>1</v>
      </c>
      <c r="I2">
        <v>10</v>
      </c>
      <c r="J2">
        <v>2</v>
      </c>
      <c r="K2">
        <v>3</v>
      </c>
      <c r="L2">
        <v>5</v>
      </c>
      <c r="M2" s="1">
        <f>MAX(C2:L2)</f>
        <v>10</v>
      </c>
      <c r="N2" s="12" cm="1">
        <f t="array" ref="N2:W2">VLOOKUP(B2,noofmatches!$I$2:$S$11,{2,3,4,5,6,7,8,9,10,11},FALSE)</f>
        <v>2</v>
      </c>
      <c r="O2" s="12">
        <v>0</v>
      </c>
      <c r="P2">
        <v>2</v>
      </c>
      <c r="Q2">
        <v>1</v>
      </c>
      <c r="R2">
        <v>2</v>
      </c>
      <c r="S2">
        <v>2</v>
      </c>
      <c r="T2">
        <v>1</v>
      </c>
      <c r="U2">
        <v>2</v>
      </c>
      <c r="V2">
        <v>1</v>
      </c>
      <c r="W2">
        <v>1</v>
      </c>
      <c r="X2" s="1">
        <f t="shared" ref="X2:X31" si="0">($C2*$N2+$D2*$O2+$E2*$P2+$F2*$Q2+$G2*$R2+$H2*$S2+$I2*$T2+$J2*$U2+$K2*$V2+$L2*$W2)/9</f>
        <v>5.666666666666667</v>
      </c>
    </row>
    <row r="3" spans="1:24" x14ac:dyDescent="0.3">
      <c r="C3" s="1">
        <f>C2/$M2*100</f>
        <v>10</v>
      </c>
      <c r="D3" s="1">
        <f t="shared" ref="D3:L3" si="1">D2/$M2*100</f>
        <v>0</v>
      </c>
      <c r="E3" s="1">
        <f t="shared" si="1"/>
        <v>70</v>
      </c>
      <c r="F3" s="1">
        <f t="shared" si="1"/>
        <v>10</v>
      </c>
      <c r="G3" s="1">
        <f t="shared" si="1"/>
        <v>50</v>
      </c>
      <c r="H3" s="1">
        <f t="shared" si="1"/>
        <v>10</v>
      </c>
      <c r="I3" s="1">
        <f t="shared" si="1"/>
        <v>100</v>
      </c>
      <c r="J3" s="1">
        <f t="shared" si="1"/>
        <v>20</v>
      </c>
      <c r="K3" s="1">
        <f t="shared" si="1"/>
        <v>30</v>
      </c>
      <c r="L3" s="1">
        <f t="shared" si="1"/>
        <v>50</v>
      </c>
      <c r="M3" s="1"/>
      <c r="X3" s="1">
        <f>($C3*$N3+$D3*$O3+$E3*$P3+$F3*$Q3+$G3*$R3+$H3*$S3+$I3*$T3+$J3*$U3+$K3*$V3+$L3*$W3)/9</f>
        <v>0</v>
      </c>
    </row>
    <row r="4" spans="1:24" x14ac:dyDescent="0.3">
      <c r="A4" t="s">
        <v>132</v>
      </c>
      <c r="B4" t="s">
        <v>19</v>
      </c>
      <c r="C4" s="1"/>
      <c r="D4">
        <v>5</v>
      </c>
      <c r="E4">
        <v>3</v>
      </c>
      <c r="F4">
        <v>3</v>
      </c>
      <c r="G4">
        <v>2</v>
      </c>
      <c r="H4">
        <v>4</v>
      </c>
      <c r="I4">
        <v>5</v>
      </c>
      <c r="J4">
        <v>0</v>
      </c>
      <c r="K4">
        <v>6</v>
      </c>
      <c r="L4">
        <v>3</v>
      </c>
      <c r="M4" s="1">
        <f>MAX(C4:L4)</f>
        <v>6</v>
      </c>
      <c r="N4" s="12" cm="1">
        <f t="array" ref="N4:W4">VLOOKUP(B4,noofmatches!$I$2:$S$11,{2,3,4,5,6,7,8,9,10,11},FALSE)</f>
        <v>0</v>
      </c>
      <c r="O4" s="12">
        <v>2</v>
      </c>
      <c r="P4">
        <v>2</v>
      </c>
      <c r="Q4">
        <v>1</v>
      </c>
      <c r="R4">
        <v>1</v>
      </c>
      <c r="S4">
        <v>2</v>
      </c>
      <c r="T4">
        <v>1</v>
      </c>
      <c r="U4">
        <v>2</v>
      </c>
      <c r="V4">
        <v>1</v>
      </c>
      <c r="W4">
        <v>2</v>
      </c>
      <c r="X4" s="1">
        <f t="shared" si="0"/>
        <v>5.1111111111111107</v>
      </c>
    </row>
    <row r="5" spans="1:24" x14ac:dyDescent="0.3">
      <c r="C5" s="1">
        <f>C4/$M4*100</f>
        <v>0</v>
      </c>
      <c r="D5" s="1">
        <f t="shared" ref="D5:L5" si="2">D4/$M4*100</f>
        <v>83.333333333333343</v>
      </c>
      <c r="E5" s="1">
        <f t="shared" si="2"/>
        <v>50</v>
      </c>
      <c r="F5" s="1">
        <f t="shared" si="2"/>
        <v>50</v>
      </c>
      <c r="G5" s="1">
        <f t="shared" si="2"/>
        <v>33.333333333333329</v>
      </c>
      <c r="H5" s="1">
        <f t="shared" si="2"/>
        <v>66.666666666666657</v>
      </c>
      <c r="I5" s="1">
        <f t="shared" si="2"/>
        <v>83.333333333333343</v>
      </c>
      <c r="J5" s="1">
        <f t="shared" si="2"/>
        <v>0</v>
      </c>
      <c r="K5" s="1">
        <f t="shared" si="2"/>
        <v>100</v>
      </c>
      <c r="L5" s="1">
        <f t="shared" si="2"/>
        <v>50</v>
      </c>
      <c r="M5" s="1"/>
      <c r="X5" s="1">
        <f t="shared" si="0"/>
        <v>0</v>
      </c>
    </row>
    <row r="6" spans="1:24" x14ac:dyDescent="0.3">
      <c r="A6" t="s">
        <v>133</v>
      </c>
      <c r="B6" t="s">
        <v>126</v>
      </c>
      <c r="C6">
        <v>4</v>
      </c>
      <c r="D6">
        <v>7</v>
      </c>
      <c r="E6">
        <v>6</v>
      </c>
      <c r="F6">
        <v>0</v>
      </c>
      <c r="G6">
        <v>3</v>
      </c>
      <c r="H6">
        <v>13</v>
      </c>
      <c r="I6">
        <v>2</v>
      </c>
      <c r="J6">
        <v>2</v>
      </c>
      <c r="K6">
        <v>6</v>
      </c>
      <c r="L6">
        <v>2</v>
      </c>
      <c r="M6" s="1">
        <f>MAX(C6:L6)</f>
        <v>13</v>
      </c>
      <c r="N6" s="12" cm="1">
        <f t="array" ref="N6:W6">VLOOKUP(B6,noofmatches!$I$2:$S$11,{2,3,4,5,6,7,8,9,10,11},FALSE)</f>
        <v>1</v>
      </c>
      <c r="O6" s="12">
        <v>1</v>
      </c>
      <c r="P6">
        <v>1</v>
      </c>
      <c r="Q6">
        <v>0</v>
      </c>
      <c r="R6">
        <v>2</v>
      </c>
      <c r="S6">
        <v>2</v>
      </c>
      <c r="T6">
        <v>2</v>
      </c>
      <c r="U6">
        <v>1</v>
      </c>
      <c r="V6">
        <v>2</v>
      </c>
      <c r="W6">
        <v>2</v>
      </c>
      <c r="X6" s="1">
        <f t="shared" si="0"/>
        <v>7.8888888888888893</v>
      </c>
    </row>
    <row r="7" spans="1:24" x14ac:dyDescent="0.3">
      <c r="C7" s="1">
        <f>C6/$M6*100</f>
        <v>30.76923076923077</v>
      </c>
      <c r="D7" s="1">
        <f t="shared" ref="D7:L7" si="3">D6/$M6*100</f>
        <v>53.846153846153847</v>
      </c>
      <c r="E7" s="1">
        <f t="shared" si="3"/>
        <v>46.153846153846153</v>
      </c>
      <c r="F7" s="1">
        <f t="shared" si="3"/>
        <v>0</v>
      </c>
      <c r="G7" s="1">
        <f t="shared" si="3"/>
        <v>23.076923076923077</v>
      </c>
      <c r="H7" s="1">
        <f t="shared" si="3"/>
        <v>100</v>
      </c>
      <c r="I7" s="1">
        <f t="shared" si="3"/>
        <v>15.384615384615385</v>
      </c>
      <c r="J7" s="1">
        <f t="shared" si="3"/>
        <v>15.384615384615385</v>
      </c>
      <c r="K7" s="1">
        <f t="shared" si="3"/>
        <v>46.153846153846153</v>
      </c>
      <c r="L7" s="1">
        <f t="shared" si="3"/>
        <v>15.384615384615385</v>
      </c>
      <c r="M7" s="1"/>
      <c r="X7" s="1">
        <f t="shared" si="0"/>
        <v>0</v>
      </c>
    </row>
    <row r="8" spans="1:24" x14ac:dyDescent="0.3">
      <c r="A8" t="s">
        <v>134</v>
      </c>
      <c r="B8" t="s">
        <v>24</v>
      </c>
      <c r="C8" s="1">
        <v>2</v>
      </c>
      <c r="D8" s="1">
        <v>8</v>
      </c>
      <c r="E8" s="1">
        <v>8</v>
      </c>
      <c r="F8" s="1">
        <v>2</v>
      </c>
      <c r="G8" s="1">
        <v>2</v>
      </c>
      <c r="H8" s="1">
        <v>0</v>
      </c>
      <c r="I8" s="1">
        <v>5</v>
      </c>
      <c r="J8" s="1">
        <v>2</v>
      </c>
      <c r="K8" s="1">
        <v>7</v>
      </c>
      <c r="L8" s="1">
        <v>4</v>
      </c>
      <c r="M8" s="1">
        <f>MAX(C8:L8)</f>
        <v>8</v>
      </c>
      <c r="N8" s="12" cm="1">
        <f t="array" ref="N8:W8">VLOOKUP(B8,noofmatches!$I$2:$S$11,{2,3,4,5,6,7,8,9,10,11},FALSE)</f>
        <v>2</v>
      </c>
      <c r="O8" s="12">
        <v>2</v>
      </c>
      <c r="P8">
        <v>2</v>
      </c>
      <c r="Q8">
        <v>2</v>
      </c>
      <c r="R8">
        <v>1</v>
      </c>
      <c r="S8">
        <v>0</v>
      </c>
      <c r="T8">
        <v>1</v>
      </c>
      <c r="U8">
        <v>2</v>
      </c>
      <c r="V8">
        <v>1</v>
      </c>
      <c r="W8">
        <v>1</v>
      </c>
      <c r="X8" s="1">
        <f t="shared" si="0"/>
        <v>6.8888888888888893</v>
      </c>
    </row>
    <row r="9" spans="1:24" x14ac:dyDescent="0.3">
      <c r="C9" s="1">
        <f>C8/$M8*100</f>
        <v>25</v>
      </c>
      <c r="D9" s="1">
        <f t="shared" ref="D9:L9" si="4">D8/$M8*100</f>
        <v>100</v>
      </c>
      <c r="E9" s="1">
        <f t="shared" si="4"/>
        <v>100</v>
      </c>
      <c r="F9" s="1">
        <f t="shared" si="4"/>
        <v>25</v>
      </c>
      <c r="G9" s="1">
        <f t="shared" si="4"/>
        <v>25</v>
      </c>
      <c r="H9" s="1">
        <f t="shared" si="4"/>
        <v>0</v>
      </c>
      <c r="I9" s="1">
        <f t="shared" si="4"/>
        <v>62.5</v>
      </c>
      <c r="J9" s="1">
        <f t="shared" si="4"/>
        <v>25</v>
      </c>
      <c r="K9" s="1">
        <f t="shared" si="4"/>
        <v>87.5</v>
      </c>
      <c r="L9" s="1">
        <f t="shared" si="4"/>
        <v>50</v>
      </c>
      <c r="M9" s="1"/>
      <c r="X9" s="1">
        <f t="shared" si="0"/>
        <v>0</v>
      </c>
    </row>
    <row r="10" spans="1:24" x14ac:dyDescent="0.3">
      <c r="A10" t="s">
        <v>135</v>
      </c>
      <c r="B10" t="s">
        <v>126</v>
      </c>
      <c r="C10">
        <v>5</v>
      </c>
      <c r="D10">
        <v>7</v>
      </c>
      <c r="E10">
        <v>12</v>
      </c>
      <c r="F10">
        <v>0</v>
      </c>
      <c r="G10">
        <v>6</v>
      </c>
      <c r="H10">
        <v>11</v>
      </c>
      <c r="I10">
        <v>8</v>
      </c>
      <c r="J10">
        <v>6</v>
      </c>
      <c r="K10">
        <v>9</v>
      </c>
      <c r="L10">
        <v>1</v>
      </c>
      <c r="M10" s="1">
        <f>MAX(C10:L10)</f>
        <v>12</v>
      </c>
      <c r="N10" s="12" cm="1">
        <f t="array" ref="N10:W10">VLOOKUP(B10,noofmatches!$I$2:$S$11,{2,3,4,5,6,7,8,9,10,11},FALSE)</f>
        <v>1</v>
      </c>
      <c r="O10" s="12">
        <v>1</v>
      </c>
      <c r="P10">
        <v>1</v>
      </c>
      <c r="Q10">
        <v>0</v>
      </c>
      <c r="R10">
        <v>2</v>
      </c>
      <c r="S10">
        <v>2</v>
      </c>
      <c r="T10">
        <v>2</v>
      </c>
      <c r="U10">
        <v>1</v>
      </c>
      <c r="V10">
        <v>2</v>
      </c>
      <c r="W10">
        <v>2</v>
      </c>
      <c r="X10" s="1">
        <f t="shared" si="0"/>
        <v>11.111111111111111</v>
      </c>
    </row>
    <row r="11" spans="1:24" x14ac:dyDescent="0.3">
      <c r="C11" s="1">
        <f>C10/$M10*100</f>
        <v>41.666666666666671</v>
      </c>
      <c r="D11" s="1">
        <f t="shared" ref="D11:L11" si="5">D10/$M10*100</f>
        <v>58.333333333333336</v>
      </c>
      <c r="E11" s="1">
        <f t="shared" si="5"/>
        <v>100</v>
      </c>
      <c r="F11" s="1">
        <f t="shared" si="5"/>
        <v>0</v>
      </c>
      <c r="G11" s="1">
        <f t="shared" si="5"/>
        <v>50</v>
      </c>
      <c r="H11" s="1">
        <f t="shared" si="5"/>
        <v>91.666666666666657</v>
      </c>
      <c r="I11" s="1">
        <f t="shared" si="5"/>
        <v>66.666666666666657</v>
      </c>
      <c r="J11" s="1">
        <f t="shared" si="5"/>
        <v>50</v>
      </c>
      <c r="K11" s="1">
        <f t="shared" si="5"/>
        <v>75</v>
      </c>
      <c r="L11" s="1">
        <f t="shared" si="5"/>
        <v>8.3333333333333321</v>
      </c>
      <c r="M11" s="1"/>
      <c r="X11" s="1">
        <f t="shared" si="0"/>
        <v>0</v>
      </c>
    </row>
    <row r="12" spans="1:24" x14ac:dyDescent="0.3">
      <c r="A12" t="s">
        <v>136</v>
      </c>
      <c r="B12" t="s">
        <v>126</v>
      </c>
      <c r="C12" s="1">
        <v>5</v>
      </c>
      <c r="D12" s="1">
        <v>4</v>
      </c>
      <c r="E12" s="1">
        <v>3</v>
      </c>
      <c r="F12" s="1">
        <v>0</v>
      </c>
      <c r="G12" s="1">
        <v>4</v>
      </c>
      <c r="H12" s="1">
        <v>6</v>
      </c>
      <c r="I12" s="1">
        <v>5</v>
      </c>
      <c r="J12" s="1">
        <v>8</v>
      </c>
      <c r="K12" s="1">
        <v>3</v>
      </c>
      <c r="L12" s="1">
        <v>7</v>
      </c>
      <c r="M12" s="1">
        <f>MAX(C12:L12)</f>
        <v>8</v>
      </c>
      <c r="N12" s="12" cm="1">
        <f t="array" ref="N12:W12">VLOOKUP(B12,noofmatches!$I$2:$S$11,{2,3,4,5,6,7,8,9,10,11},FALSE)</f>
        <v>1</v>
      </c>
      <c r="O12" s="12">
        <v>1</v>
      </c>
      <c r="P12">
        <v>1</v>
      </c>
      <c r="Q12">
        <v>0</v>
      </c>
      <c r="R12">
        <v>2</v>
      </c>
      <c r="S12">
        <v>2</v>
      </c>
      <c r="T12">
        <v>2</v>
      </c>
      <c r="U12">
        <v>1</v>
      </c>
      <c r="V12">
        <v>2</v>
      </c>
      <c r="W12">
        <v>2</v>
      </c>
      <c r="X12" s="1">
        <f t="shared" si="0"/>
        <v>7.7777777777777777</v>
      </c>
    </row>
    <row r="13" spans="1:24" x14ac:dyDescent="0.3">
      <c r="C13" s="1">
        <f>C12/$M12*100</f>
        <v>62.5</v>
      </c>
      <c r="D13" s="1">
        <f t="shared" ref="D13:L13" si="6">D12/$M12*100</f>
        <v>50</v>
      </c>
      <c r="E13" s="1">
        <f t="shared" si="6"/>
        <v>37.5</v>
      </c>
      <c r="F13" s="1">
        <f t="shared" si="6"/>
        <v>0</v>
      </c>
      <c r="G13" s="1">
        <f t="shared" si="6"/>
        <v>50</v>
      </c>
      <c r="H13" s="1">
        <f t="shared" si="6"/>
        <v>75</v>
      </c>
      <c r="I13" s="1">
        <f t="shared" si="6"/>
        <v>62.5</v>
      </c>
      <c r="J13" s="1">
        <f t="shared" si="6"/>
        <v>100</v>
      </c>
      <c r="K13" s="1">
        <f t="shared" si="6"/>
        <v>37.5</v>
      </c>
      <c r="L13" s="1">
        <f t="shared" si="6"/>
        <v>87.5</v>
      </c>
      <c r="M13" s="1"/>
      <c r="X13" s="1">
        <f t="shared" si="0"/>
        <v>0</v>
      </c>
    </row>
    <row r="14" spans="1:24" x14ac:dyDescent="0.3">
      <c r="A14" t="s">
        <v>137</v>
      </c>
      <c r="B14" t="s">
        <v>23</v>
      </c>
      <c r="C14">
        <v>7</v>
      </c>
      <c r="D14">
        <v>5</v>
      </c>
      <c r="E14">
        <v>2</v>
      </c>
      <c r="F14">
        <v>6</v>
      </c>
      <c r="G14">
        <v>0</v>
      </c>
      <c r="H14">
        <v>7</v>
      </c>
      <c r="I14">
        <v>3</v>
      </c>
      <c r="J14">
        <v>6</v>
      </c>
      <c r="K14">
        <v>1</v>
      </c>
      <c r="L14">
        <v>2</v>
      </c>
      <c r="M14" s="1">
        <f>MAX(C14:L14)</f>
        <v>7</v>
      </c>
      <c r="N14" s="12" cm="1">
        <f t="array" ref="N14:W14">VLOOKUP(B14,noofmatches!$I$2:$S$11,{2,3,4,5,6,7,8,9,10,11},FALSE)</f>
        <v>1</v>
      </c>
      <c r="O14" s="12">
        <v>2</v>
      </c>
      <c r="P14">
        <v>1</v>
      </c>
      <c r="Q14">
        <v>2</v>
      </c>
      <c r="R14">
        <v>0</v>
      </c>
      <c r="S14">
        <v>1</v>
      </c>
      <c r="T14">
        <v>2</v>
      </c>
      <c r="U14">
        <v>1</v>
      </c>
      <c r="V14">
        <v>2</v>
      </c>
      <c r="W14">
        <v>2</v>
      </c>
      <c r="X14" s="1">
        <f t="shared" si="0"/>
        <v>6.2222222222222223</v>
      </c>
    </row>
    <row r="15" spans="1:24" x14ac:dyDescent="0.3">
      <c r="C15" s="1">
        <f>C14/$M14*100</f>
        <v>100</v>
      </c>
      <c r="D15" s="1">
        <f t="shared" ref="D15:L15" si="7">D14/$M14*100</f>
        <v>71.428571428571431</v>
      </c>
      <c r="E15" s="1">
        <f t="shared" si="7"/>
        <v>28.571428571428569</v>
      </c>
      <c r="F15" s="1">
        <f t="shared" si="7"/>
        <v>85.714285714285708</v>
      </c>
      <c r="G15" s="1">
        <f t="shared" si="7"/>
        <v>0</v>
      </c>
      <c r="H15" s="1">
        <f t="shared" si="7"/>
        <v>100</v>
      </c>
      <c r="I15" s="1">
        <f t="shared" si="7"/>
        <v>42.857142857142854</v>
      </c>
      <c r="J15" s="1">
        <f t="shared" si="7"/>
        <v>85.714285714285708</v>
      </c>
      <c r="K15" s="1">
        <f t="shared" si="7"/>
        <v>14.285714285714285</v>
      </c>
      <c r="L15" s="1">
        <f t="shared" si="7"/>
        <v>28.571428571428569</v>
      </c>
      <c r="M15" s="1"/>
      <c r="X15" s="1">
        <f t="shared" si="0"/>
        <v>0</v>
      </c>
    </row>
    <row r="16" spans="1:24" x14ac:dyDescent="0.3">
      <c r="A16" t="s">
        <v>138</v>
      </c>
      <c r="B16" t="s">
        <v>126</v>
      </c>
      <c r="C16" s="1">
        <v>4</v>
      </c>
      <c r="D16" s="1">
        <v>9</v>
      </c>
      <c r="E16" s="1">
        <v>2</v>
      </c>
      <c r="F16" s="1">
        <v>0</v>
      </c>
      <c r="G16" s="1">
        <v>4</v>
      </c>
      <c r="H16" s="1">
        <v>3</v>
      </c>
      <c r="I16" s="1">
        <v>6</v>
      </c>
      <c r="J16" s="1">
        <v>2</v>
      </c>
      <c r="K16" s="1">
        <v>4</v>
      </c>
      <c r="L16" s="1">
        <v>1</v>
      </c>
      <c r="M16" s="1">
        <f>MAX(C16:L16)</f>
        <v>9</v>
      </c>
      <c r="N16" s="12" cm="1">
        <f t="array" ref="N16:W16">VLOOKUP(B16,noofmatches!$I$2:$S$11,{2,3,4,5,6,7,8,9,10,11},FALSE)</f>
        <v>1</v>
      </c>
      <c r="O16" s="12">
        <v>1</v>
      </c>
      <c r="P16">
        <v>1</v>
      </c>
      <c r="Q16">
        <v>0</v>
      </c>
      <c r="R16">
        <v>2</v>
      </c>
      <c r="S16">
        <v>2</v>
      </c>
      <c r="T16">
        <v>2</v>
      </c>
      <c r="U16">
        <v>1</v>
      </c>
      <c r="V16">
        <v>2</v>
      </c>
      <c r="W16">
        <v>2</v>
      </c>
      <c r="X16" s="1">
        <f t="shared" si="0"/>
        <v>5.8888888888888893</v>
      </c>
    </row>
    <row r="17" spans="1:24" x14ac:dyDescent="0.3">
      <c r="C17" s="1">
        <f>C16/$M16*100</f>
        <v>44.444444444444443</v>
      </c>
      <c r="D17" s="1">
        <f t="shared" ref="D17:L17" si="8">D16/$M16*100</f>
        <v>100</v>
      </c>
      <c r="E17" s="1">
        <f t="shared" si="8"/>
        <v>22.222222222222221</v>
      </c>
      <c r="F17" s="1">
        <f t="shared" si="8"/>
        <v>0</v>
      </c>
      <c r="G17" s="1">
        <f t="shared" si="8"/>
        <v>44.444444444444443</v>
      </c>
      <c r="H17" s="1">
        <f t="shared" si="8"/>
        <v>33.333333333333329</v>
      </c>
      <c r="I17" s="1">
        <f t="shared" si="8"/>
        <v>66.666666666666657</v>
      </c>
      <c r="J17" s="1">
        <f t="shared" si="8"/>
        <v>22.222222222222221</v>
      </c>
      <c r="K17" s="1">
        <f t="shared" si="8"/>
        <v>44.444444444444443</v>
      </c>
      <c r="L17" s="1">
        <f t="shared" si="8"/>
        <v>11.111111111111111</v>
      </c>
      <c r="M17" s="1"/>
      <c r="X17" s="1">
        <f t="shared" si="0"/>
        <v>0</v>
      </c>
    </row>
    <row r="18" spans="1:24" x14ac:dyDescent="0.3">
      <c r="A18" t="s">
        <v>139</v>
      </c>
      <c r="B18" t="s">
        <v>27</v>
      </c>
      <c r="C18" s="1">
        <v>6</v>
      </c>
      <c r="D18" s="1">
        <v>8</v>
      </c>
      <c r="E18" s="1">
        <v>12</v>
      </c>
      <c r="F18" s="1">
        <v>6</v>
      </c>
      <c r="G18" s="1">
        <v>7</v>
      </c>
      <c r="H18" s="1">
        <v>8</v>
      </c>
      <c r="I18" s="1">
        <v>1</v>
      </c>
      <c r="J18" s="1">
        <v>7</v>
      </c>
      <c r="K18" s="1">
        <v>8</v>
      </c>
      <c r="L18" s="1">
        <v>0</v>
      </c>
      <c r="M18" s="1">
        <f>MAX(C18:L18)</f>
        <v>12</v>
      </c>
      <c r="N18" s="12" cm="1">
        <f t="array" ref="N18:W18">VLOOKUP(B18,noofmatches!$I$2:$S$11,{2,3,4,5,6,7,8,9,10,11},FALSE)</f>
        <v>2</v>
      </c>
      <c r="O18" s="12">
        <v>1</v>
      </c>
      <c r="P18">
        <v>1</v>
      </c>
      <c r="Q18">
        <v>2</v>
      </c>
      <c r="R18">
        <v>2</v>
      </c>
      <c r="S18">
        <v>1</v>
      </c>
      <c r="T18">
        <v>2</v>
      </c>
      <c r="U18">
        <v>1</v>
      </c>
      <c r="V18">
        <v>2</v>
      </c>
      <c r="W18">
        <v>0</v>
      </c>
      <c r="X18" s="1">
        <f t="shared" si="0"/>
        <v>10.111111111111111</v>
      </c>
    </row>
    <row r="19" spans="1:24" x14ac:dyDescent="0.3">
      <c r="C19" s="1">
        <f>C18/$M18*100</f>
        <v>50</v>
      </c>
      <c r="D19" s="1">
        <f t="shared" ref="D19:L19" si="9">D18/$M18*100</f>
        <v>66.666666666666657</v>
      </c>
      <c r="E19" s="1">
        <f t="shared" si="9"/>
        <v>100</v>
      </c>
      <c r="F19" s="1">
        <f t="shared" si="9"/>
        <v>50</v>
      </c>
      <c r="G19" s="1">
        <f t="shared" si="9"/>
        <v>58.333333333333336</v>
      </c>
      <c r="H19" s="1">
        <f t="shared" si="9"/>
        <v>66.666666666666657</v>
      </c>
      <c r="I19" s="1">
        <f t="shared" si="9"/>
        <v>8.3333333333333321</v>
      </c>
      <c r="J19" s="1">
        <f t="shared" si="9"/>
        <v>58.333333333333336</v>
      </c>
      <c r="K19" s="1">
        <f t="shared" si="9"/>
        <v>66.666666666666657</v>
      </c>
      <c r="L19" s="1">
        <f t="shared" si="9"/>
        <v>0</v>
      </c>
      <c r="M19" s="1"/>
      <c r="X19" s="1">
        <f t="shared" si="0"/>
        <v>0</v>
      </c>
    </row>
    <row r="20" spans="1:24" x14ac:dyDescent="0.3">
      <c r="A20" t="s">
        <v>140</v>
      </c>
      <c r="B20" t="s">
        <v>26</v>
      </c>
      <c r="C20" s="1">
        <v>5</v>
      </c>
      <c r="D20" s="1">
        <v>6</v>
      </c>
      <c r="E20" s="1">
        <v>8</v>
      </c>
      <c r="F20" s="1">
        <v>5</v>
      </c>
      <c r="G20" s="1">
        <v>5</v>
      </c>
      <c r="H20" s="1">
        <v>2</v>
      </c>
      <c r="I20" s="1">
        <v>4</v>
      </c>
      <c r="J20" s="1">
        <v>0</v>
      </c>
      <c r="K20" s="1">
        <v>6</v>
      </c>
      <c r="L20" s="1">
        <v>0</v>
      </c>
      <c r="M20" s="1">
        <f>MAX(C20:L20)</f>
        <v>8</v>
      </c>
      <c r="N20" s="12" cm="1">
        <f t="array" ref="N20:W20">VLOOKUP(B20,noofmatches!$I$2:$S$11,{2,3,4,5,6,7,8,9,10,11},FALSE)</f>
        <v>2</v>
      </c>
      <c r="O20" s="12">
        <v>2</v>
      </c>
      <c r="P20">
        <v>2</v>
      </c>
      <c r="Q20">
        <v>1</v>
      </c>
      <c r="R20">
        <v>1</v>
      </c>
      <c r="S20">
        <v>2</v>
      </c>
      <c r="T20">
        <v>1</v>
      </c>
      <c r="U20">
        <v>0</v>
      </c>
      <c r="V20">
        <v>2</v>
      </c>
      <c r="W20">
        <v>1</v>
      </c>
      <c r="X20" s="1">
        <f t="shared" si="0"/>
        <v>7.5555555555555554</v>
      </c>
    </row>
    <row r="21" spans="1:24" x14ac:dyDescent="0.3">
      <c r="C21" s="1">
        <f>C20/$M20*100</f>
        <v>62.5</v>
      </c>
      <c r="D21" s="1">
        <f t="shared" ref="D21:L21" si="10">D20/$M20*100</f>
        <v>75</v>
      </c>
      <c r="E21" s="1">
        <f t="shared" si="10"/>
        <v>100</v>
      </c>
      <c r="F21" s="1">
        <f t="shared" si="10"/>
        <v>62.5</v>
      </c>
      <c r="G21" s="1">
        <f t="shared" si="10"/>
        <v>62.5</v>
      </c>
      <c r="H21" s="1">
        <f t="shared" si="10"/>
        <v>25</v>
      </c>
      <c r="I21" s="1">
        <f t="shared" si="10"/>
        <v>50</v>
      </c>
      <c r="J21" s="1">
        <f t="shared" si="10"/>
        <v>0</v>
      </c>
      <c r="K21" s="1">
        <f t="shared" si="10"/>
        <v>75</v>
      </c>
      <c r="L21" s="1">
        <f t="shared" si="10"/>
        <v>0</v>
      </c>
      <c r="M21" s="1"/>
      <c r="X21" s="1">
        <f t="shared" si="0"/>
        <v>0</v>
      </c>
    </row>
    <row r="22" spans="1:24" x14ac:dyDescent="0.3">
      <c r="A22" t="s">
        <v>141</v>
      </c>
      <c r="B22" t="s">
        <v>24</v>
      </c>
      <c r="C22" s="1">
        <v>5</v>
      </c>
      <c r="D22" s="1">
        <v>4</v>
      </c>
      <c r="E22" s="1">
        <v>5</v>
      </c>
      <c r="F22" s="1">
        <v>7</v>
      </c>
      <c r="G22" s="1">
        <v>5</v>
      </c>
      <c r="H22" s="1">
        <v>0</v>
      </c>
      <c r="I22" s="1">
        <v>2</v>
      </c>
      <c r="J22" s="1">
        <v>3</v>
      </c>
      <c r="K22" s="1">
        <v>7</v>
      </c>
      <c r="L22" s="1">
        <v>0</v>
      </c>
      <c r="M22" s="1">
        <f>MAX(C22:L22)</f>
        <v>7</v>
      </c>
      <c r="N22" s="12" cm="1">
        <f t="array" ref="N22:W22">VLOOKUP(B22,noofmatches!$I$2:$S$11,{2,3,4,5,6,7,8,9,10,11},FALSE)</f>
        <v>2</v>
      </c>
      <c r="O22" s="12">
        <v>2</v>
      </c>
      <c r="P22">
        <v>2</v>
      </c>
      <c r="Q22">
        <v>2</v>
      </c>
      <c r="R22">
        <v>1</v>
      </c>
      <c r="S22">
        <v>0</v>
      </c>
      <c r="T22">
        <v>1</v>
      </c>
      <c r="U22">
        <v>2</v>
      </c>
      <c r="V22">
        <v>1</v>
      </c>
      <c r="W22">
        <v>1</v>
      </c>
      <c r="X22" s="1">
        <f t="shared" si="0"/>
        <v>6.8888888888888893</v>
      </c>
    </row>
    <row r="23" spans="1:24" x14ac:dyDescent="0.3">
      <c r="C23" s="1">
        <f>C22/$M22*100</f>
        <v>71.428571428571431</v>
      </c>
      <c r="D23" s="1">
        <f t="shared" ref="D23:L23" si="11">D22/$M22*100</f>
        <v>57.142857142857139</v>
      </c>
      <c r="E23" s="1">
        <f t="shared" si="11"/>
        <v>71.428571428571431</v>
      </c>
      <c r="F23" s="1">
        <f t="shared" si="11"/>
        <v>100</v>
      </c>
      <c r="G23" s="1">
        <f t="shared" si="11"/>
        <v>71.428571428571431</v>
      </c>
      <c r="H23" s="1">
        <f t="shared" si="11"/>
        <v>0</v>
      </c>
      <c r="I23" s="1">
        <f t="shared" si="11"/>
        <v>28.571428571428569</v>
      </c>
      <c r="J23" s="1">
        <f t="shared" si="11"/>
        <v>42.857142857142854</v>
      </c>
      <c r="K23" s="1">
        <f t="shared" si="11"/>
        <v>100</v>
      </c>
      <c r="L23" s="1">
        <f t="shared" si="11"/>
        <v>0</v>
      </c>
      <c r="M23" s="1"/>
      <c r="X23" s="1">
        <f t="shared" si="0"/>
        <v>0</v>
      </c>
    </row>
    <row r="24" spans="1:24" x14ac:dyDescent="0.3">
      <c r="A24" t="s">
        <v>142</v>
      </c>
      <c r="B24" t="s">
        <v>28</v>
      </c>
      <c r="C24" s="1">
        <v>2</v>
      </c>
      <c r="D24" s="1">
        <v>1</v>
      </c>
      <c r="E24" s="1">
        <v>5</v>
      </c>
      <c r="F24" s="1">
        <v>7</v>
      </c>
      <c r="G24" s="1">
        <v>5</v>
      </c>
      <c r="H24" s="1">
        <v>3</v>
      </c>
      <c r="I24" s="1">
        <v>5</v>
      </c>
      <c r="J24" s="1">
        <v>6</v>
      </c>
      <c r="K24" s="1">
        <v>0</v>
      </c>
      <c r="L24" s="1">
        <v>0</v>
      </c>
      <c r="M24" s="1">
        <f>MAX(C24:L24)</f>
        <v>7</v>
      </c>
      <c r="N24" s="12" cm="1">
        <f t="array" ref="N24:W24">VLOOKUP(B24,noofmatches!$I$2:$S$11,{2,3,4,5,6,7,8,9,10,11},FALSE)</f>
        <v>1</v>
      </c>
      <c r="O24" s="12">
        <v>1</v>
      </c>
      <c r="P24">
        <v>1</v>
      </c>
      <c r="Q24">
        <v>2</v>
      </c>
      <c r="R24">
        <v>2</v>
      </c>
      <c r="S24">
        <v>1</v>
      </c>
      <c r="T24">
        <v>2</v>
      </c>
      <c r="U24">
        <v>2</v>
      </c>
      <c r="V24">
        <v>0</v>
      </c>
      <c r="W24">
        <v>2</v>
      </c>
      <c r="X24" s="1">
        <f t="shared" si="0"/>
        <v>6.333333333333333</v>
      </c>
    </row>
    <row r="25" spans="1:24" x14ac:dyDescent="0.3">
      <c r="C25" s="1">
        <f>C24/$M24*100</f>
        <v>28.571428571428569</v>
      </c>
      <c r="D25" s="1">
        <f t="shared" ref="D25:L25" si="12">D24/$M24*100</f>
        <v>14.285714285714285</v>
      </c>
      <c r="E25" s="1">
        <f t="shared" si="12"/>
        <v>71.428571428571431</v>
      </c>
      <c r="F25" s="1">
        <f t="shared" si="12"/>
        <v>100</v>
      </c>
      <c r="G25" s="1">
        <f t="shared" si="12"/>
        <v>71.428571428571431</v>
      </c>
      <c r="H25" s="1">
        <f t="shared" si="12"/>
        <v>42.857142857142854</v>
      </c>
      <c r="I25" s="1">
        <f t="shared" si="12"/>
        <v>71.428571428571431</v>
      </c>
      <c r="J25" s="1">
        <f t="shared" si="12"/>
        <v>85.714285714285708</v>
      </c>
      <c r="K25" s="1">
        <f t="shared" si="12"/>
        <v>0</v>
      </c>
      <c r="L25" s="1">
        <f t="shared" si="12"/>
        <v>0</v>
      </c>
      <c r="M25" s="1"/>
      <c r="X25" s="1">
        <f t="shared" si="0"/>
        <v>0</v>
      </c>
    </row>
    <row r="26" spans="1:24" x14ac:dyDescent="0.3">
      <c r="A26" t="s">
        <v>143</v>
      </c>
      <c r="B26" t="s">
        <v>23</v>
      </c>
      <c r="C26">
        <v>5</v>
      </c>
      <c r="D26">
        <v>0</v>
      </c>
      <c r="E26">
        <v>1</v>
      </c>
      <c r="F26">
        <v>5</v>
      </c>
      <c r="G26">
        <v>7</v>
      </c>
      <c r="H26">
        <v>2</v>
      </c>
      <c r="I26">
        <v>1</v>
      </c>
      <c r="J26">
        <v>3</v>
      </c>
      <c r="K26">
        <v>8</v>
      </c>
      <c r="L26">
        <v>4</v>
      </c>
      <c r="M26" s="1">
        <f>MAX(C26:L26)</f>
        <v>8</v>
      </c>
      <c r="N26" s="12" cm="1">
        <f t="array" ref="N26:W26">VLOOKUP(B26,noofmatches!$I$2:$S$11,{2,3,4,5,6,7,8,9,10,11},FALSE)</f>
        <v>1</v>
      </c>
      <c r="O26" s="12">
        <v>2</v>
      </c>
      <c r="P26">
        <v>1</v>
      </c>
      <c r="Q26">
        <v>2</v>
      </c>
      <c r="R26">
        <v>0</v>
      </c>
      <c r="S26">
        <v>1</v>
      </c>
      <c r="T26">
        <v>2</v>
      </c>
      <c r="U26">
        <v>1</v>
      </c>
      <c r="V26">
        <v>2</v>
      </c>
      <c r="W26">
        <v>2</v>
      </c>
      <c r="X26" s="1">
        <f t="shared" si="0"/>
        <v>5.2222222222222223</v>
      </c>
    </row>
    <row r="27" spans="1:24" x14ac:dyDescent="0.3">
      <c r="C27" s="1">
        <f t="shared" ref="C27:L31" si="13">C26/MAX(C26:L26)*100</f>
        <v>62.5</v>
      </c>
      <c r="D27" s="1">
        <f t="shared" si="13"/>
        <v>0</v>
      </c>
      <c r="E27" s="1">
        <f t="shared" si="13"/>
        <v>12.5</v>
      </c>
      <c r="F27" s="1">
        <f t="shared" si="13"/>
        <v>62.5</v>
      </c>
      <c r="G27" s="1">
        <f t="shared" si="13"/>
        <v>87.5</v>
      </c>
      <c r="H27" s="1">
        <f t="shared" si="13"/>
        <v>25</v>
      </c>
      <c r="I27" s="1">
        <f t="shared" si="13"/>
        <v>12.5</v>
      </c>
      <c r="J27" s="1">
        <f t="shared" si="13"/>
        <v>37.5</v>
      </c>
      <c r="K27" s="1">
        <f t="shared" si="13"/>
        <v>100</v>
      </c>
      <c r="L27" s="1">
        <f t="shared" si="13"/>
        <v>50</v>
      </c>
      <c r="M27" s="1"/>
      <c r="X27" s="1">
        <f t="shared" si="0"/>
        <v>0</v>
      </c>
    </row>
    <row r="28" spans="1:24" x14ac:dyDescent="0.3">
      <c r="A28" t="s">
        <v>144</v>
      </c>
      <c r="B28" t="s">
        <v>24</v>
      </c>
      <c r="C28" s="1">
        <v>5</v>
      </c>
      <c r="D28" s="1">
        <v>5</v>
      </c>
      <c r="E28" s="1">
        <v>4</v>
      </c>
      <c r="F28" s="1">
        <v>1</v>
      </c>
      <c r="G28" s="1">
        <v>7</v>
      </c>
      <c r="H28" s="1">
        <v>0</v>
      </c>
      <c r="I28" s="1">
        <v>8</v>
      </c>
      <c r="J28" s="1">
        <v>5</v>
      </c>
      <c r="K28" s="1">
        <v>4</v>
      </c>
      <c r="L28" s="1">
        <v>3</v>
      </c>
      <c r="M28" s="1">
        <f>MAX(C28:L28)</f>
        <v>8</v>
      </c>
      <c r="N28" s="12" cm="1">
        <f t="array" ref="N28:W28">VLOOKUP(B28,noofmatches!$I$2:$S$11,{2,3,4,5,6,7,8,9,10,11},FALSE)</f>
        <v>2</v>
      </c>
      <c r="O28" s="12">
        <v>2</v>
      </c>
      <c r="P28">
        <v>2</v>
      </c>
      <c r="Q28">
        <v>2</v>
      </c>
      <c r="R28">
        <v>1</v>
      </c>
      <c r="S28">
        <v>0</v>
      </c>
      <c r="T28">
        <v>1</v>
      </c>
      <c r="U28">
        <v>2</v>
      </c>
      <c r="V28">
        <v>1</v>
      </c>
      <c r="W28">
        <v>1</v>
      </c>
      <c r="X28" s="1">
        <f t="shared" si="0"/>
        <v>6.8888888888888893</v>
      </c>
    </row>
    <row r="29" spans="1:24" x14ac:dyDescent="0.3">
      <c r="C29" s="1">
        <f t="shared" si="13"/>
        <v>62.5</v>
      </c>
      <c r="D29" s="1">
        <f t="shared" ref="D29" si="14">D28/MAX(D28:M28)*100</f>
        <v>62.5</v>
      </c>
      <c r="E29" s="1">
        <f t="shared" ref="E29" si="15">E28/MAX(E28:N28)*100</f>
        <v>50</v>
      </c>
      <c r="F29" s="1">
        <f t="shared" ref="F29" si="16">F28/MAX(F28:O28)*100</f>
        <v>12.5</v>
      </c>
      <c r="G29" s="1">
        <f t="shared" ref="G29" si="17">G28/MAX(G28:P28)*100</f>
        <v>87.5</v>
      </c>
      <c r="H29" s="1">
        <f t="shared" ref="H29" si="18">H28/MAX(H28:Q28)*100</f>
        <v>0</v>
      </c>
      <c r="I29" s="1">
        <f t="shared" ref="I29" si="19">I28/MAX(I28:R28)*100</f>
        <v>100</v>
      </c>
      <c r="J29" s="1">
        <f t="shared" ref="J29" si="20">J28/MAX(J28:S28)*100</f>
        <v>62.5</v>
      </c>
      <c r="K29" s="1">
        <f t="shared" ref="K29" si="21">K28/MAX(K28:T28)*100</f>
        <v>50</v>
      </c>
      <c r="L29" s="1">
        <f t="shared" ref="L29" si="22">L28/MAX(L28:U28)*100</f>
        <v>37.5</v>
      </c>
      <c r="M29" s="1"/>
      <c r="X29" s="1">
        <f t="shared" si="0"/>
        <v>0</v>
      </c>
    </row>
    <row r="30" spans="1:24" x14ac:dyDescent="0.3">
      <c r="A30" t="s">
        <v>145</v>
      </c>
      <c r="B30" t="s">
        <v>24</v>
      </c>
      <c r="C30" s="1">
        <v>6</v>
      </c>
      <c r="D30" s="1">
        <v>14</v>
      </c>
      <c r="E30" s="1">
        <v>6</v>
      </c>
      <c r="F30" s="1">
        <v>4</v>
      </c>
      <c r="G30" s="1">
        <v>3</v>
      </c>
      <c r="H30" s="1">
        <v>2</v>
      </c>
      <c r="I30" s="1">
        <v>12</v>
      </c>
      <c r="J30" s="1">
        <v>5</v>
      </c>
      <c r="K30" s="1">
        <v>6</v>
      </c>
      <c r="L30" s="1">
        <v>4</v>
      </c>
      <c r="M30" s="1">
        <f>MAX(C30:L30)</f>
        <v>14</v>
      </c>
      <c r="N30" s="12" cm="1">
        <f t="array" ref="N30:W30">VLOOKUP(B30,noofmatches!$I$2:$S$11,{2,3,4,5,6,7,8,9,10,11},FALSE)</f>
        <v>2</v>
      </c>
      <c r="O30" s="12">
        <v>2</v>
      </c>
      <c r="P30">
        <v>2</v>
      </c>
      <c r="Q30">
        <v>2</v>
      </c>
      <c r="R30">
        <v>1</v>
      </c>
      <c r="S30">
        <v>0</v>
      </c>
      <c r="T30">
        <v>1</v>
      </c>
      <c r="U30">
        <v>2</v>
      </c>
      <c r="V30">
        <v>1</v>
      </c>
      <c r="W30">
        <v>1</v>
      </c>
      <c r="X30" s="1">
        <f t="shared" si="0"/>
        <v>10.555555555555555</v>
      </c>
    </row>
    <row r="31" spans="1:24" x14ac:dyDescent="0.3">
      <c r="C31" s="1">
        <f t="shared" si="13"/>
        <v>42.857142857142854</v>
      </c>
      <c r="D31" s="1">
        <f t="shared" ref="D31" si="23">D30/MAX(D30:M30)*100</f>
        <v>100</v>
      </c>
      <c r="E31" s="1">
        <f t="shared" ref="E31" si="24">E30/MAX(E30:N30)*100</f>
        <v>42.857142857142854</v>
      </c>
      <c r="F31" s="1">
        <f t="shared" ref="F31" si="25">F30/MAX(F30:O30)*100</f>
        <v>28.571428571428569</v>
      </c>
      <c r="G31" s="1">
        <f t="shared" ref="G31" si="26">G30/MAX(G30:P30)*100</f>
        <v>21.428571428571427</v>
      </c>
      <c r="H31" s="1">
        <f t="shared" ref="H31" si="27">H30/MAX(H30:Q30)*100</f>
        <v>14.285714285714285</v>
      </c>
      <c r="I31" s="1">
        <f t="shared" ref="I31" si="28">I30/MAX(I30:R30)*100</f>
        <v>85.714285714285708</v>
      </c>
      <c r="J31" s="1">
        <f t="shared" ref="J31" si="29">J30/MAX(J30:S30)*100</f>
        <v>35.714285714285715</v>
      </c>
      <c r="K31" s="1">
        <f t="shared" ref="K31" si="30">K30/MAX(K30:T30)*100</f>
        <v>42.857142857142854</v>
      </c>
      <c r="L31" s="1">
        <f t="shared" ref="L31" si="31">L30/MAX(L30:U30)*100</f>
        <v>28.571428571428569</v>
      </c>
      <c r="M31" s="1"/>
      <c r="X31" s="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batsman</vt:lpstr>
      <vt:lpstr>Sheet3</vt:lpstr>
      <vt:lpstr>noofmatches</vt:lpstr>
      <vt:lpstr>bowlers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hadke</dc:creator>
  <cp:lastModifiedBy>rachana hadke</cp:lastModifiedBy>
  <dcterms:created xsi:type="dcterms:W3CDTF">2024-04-09T13:42:15Z</dcterms:created>
  <dcterms:modified xsi:type="dcterms:W3CDTF">2024-04-12T19:31:44Z</dcterms:modified>
</cp:coreProperties>
</file>