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\OneDrive\Desktop\Class folder\Crowdfunding Analysis\"/>
    </mc:Choice>
  </mc:AlternateContent>
  <xr:revisionPtr revIDLastSave="0" documentId="13_ncr:1_{B5BDF670-F073-4A0B-9429-74EA09F61328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Outcomes based on Launch Date" sheetId="4" r:id="rId1"/>
    <sheet name="Chart1" sheetId="9" r:id="rId2"/>
    <sheet name="Kickstarter Sheet" sheetId="1" r:id="rId3"/>
    <sheet name="Failed US Kickstarters" sheetId="7" r:id="rId4"/>
    <sheet name="Descriptive Statistics" sheetId="8" r:id="rId5"/>
    <sheet name="Edinburgh Research" sheetId="5" r:id="rId6"/>
    <sheet name="Successful US Kickstarters" sheetId="6" r:id="rId7"/>
    <sheet name="Subcategory Statistics" sheetId="3" r:id="rId8"/>
    <sheet name="Category Statistics" sheetId="2" r:id="rId9"/>
  </sheets>
  <definedNames>
    <definedName name="_xlnm._FilterDatabase" localSheetId="2" hidden="1">'Kickstarter Sheet'!$A$1:$T$4115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  <definedName name="_xlchart.v1.4" hidden="1">'Kickstarter Sheet'!$D$1</definedName>
    <definedName name="_xlchart.v1.5" hidden="1">'Kickstarter Sheet'!$D$2:$D$4115</definedName>
    <definedName name="_xlchart.v1.6" hidden="1">'Kickstarter Sheet'!$E$1</definedName>
    <definedName name="_xlchart.v1.7" hidden="1">'Kickstarter Sheet'!$E$2:$E$4115</definedName>
  </definedNames>
  <calcPr calcId="191029"/>
  <pivotCaches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1" i="8"/>
  <c r="C13" i="8"/>
  <c r="C12" i="8"/>
  <c r="B14" i="8"/>
  <c r="B13" i="8"/>
  <c r="B12" i="8"/>
  <c r="B11" i="8"/>
  <c r="C7" i="8"/>
  <c r="C6" i="8"/>
  <c r="C5" i="8"/>
  <c r="B7" i="8"/>
  <c r="B6" i="8"/>
  <c r="B5" i="8"/>
  <c r="C4" i="8"/>
  <c r="B4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<sst xmlns="http://schemas.openxmlformats.org/spreadsheetml/2006/main" count="38343" uniqueCount="8401">
  <si>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</si>
  <si>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</si>
  <si>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</si>
  <si>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</si>
  <si>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</si>
  <si>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</si>
  <si>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</si>
  <si>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</si>
  <si>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</si>
  <si>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</si>
  <si>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</si>
  <si>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</si>
  <si>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</si>
  <si>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</si>
  <si>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</si>
  <si>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</si>
  <si>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</si>
  <si>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</si>
  <si>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</si>
  <si>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</si>
  <si>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</si>
  <si>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</si>
  <si>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</si>
  <si>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</si>
  <si>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</si>
  <si>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</si>
  <si>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</si>
  <si>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</si>
  <si>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</si>
  <si>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</si>
  <si>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</si>
  <si>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</si>
  <si>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</si>
  <si>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</si>
  <si>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</si>
  <si>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</si>
  <si>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</si>
  <si>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</si>
  <si>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</si>
  <si>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</si>
  <si>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</si>
  <si>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</si>
  <si>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</si>
  <si>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</si>
  <si>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</si>
  <si>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</si>
  <si>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</si>
  <si>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</si>
  <si>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</si>
  <si>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</si>
  <si>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</si>
  <si>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</si>
  <si>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</si>
  <si>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</si>
  <si>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</si>
  <si>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</si>
  <si>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</si>
  <si>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</si>
  <si>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</si>
  <si>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</si>
  <si>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</si>
  <si>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</si>
  <si>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</si>
  <si>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</si>
  <si>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</si>
  <si>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</si>
  <si>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</si>
  <si>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</si>
  <si>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</si>
  <si>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</si>
  <si>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</si>
  <si>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</si>
  <si>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</si>
  <si>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</si>
  <si>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</si>
  <si>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</si>
  <si>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</si>
  <si>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</si>
  <si>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</si>
  <si>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</si>
  <si>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</si>
  <si>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</si>
  <si>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</si>
  <si>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</si>
  <si>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</si>
  <si>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</si>
  <si>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</si>
  <si>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</si>
  <si>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</si>
  <si>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</si>
  <si>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</si>
  <si>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</si>
  <si>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</si>
  <si>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</si>
  <si>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</si>
  <si>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</si>
  <si>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</si>
  <si>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</si>
  <si>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</si>
  <si>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</si>
  <si>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</si>
  <si>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</si>
  <si>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</si>
  <si>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</si>
  <si>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</si>
  <si>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</si>
  <si>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</si>
  <si>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</si>
  <si>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</si>
  <si>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</si>
  <si>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</si>
  <si>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</si>
  <si>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</si>
  <si>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</si>
  <si>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</si>
  <si>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</si>
  <si>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</si>
  <si>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</si>
  <si>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</si>
  <si>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</si>
  <si>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</si>
  <si>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</si>
  <si>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</si>
  <si>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</si>
  <si>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</si>
  <si>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</si>
  <si>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</si>
  <si>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</si>
  <si>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</si>
  <si>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</si>
  <si>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</si>
  <si>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</si>
  <si>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</si>
  <si>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</si>
  <si>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</si>
  <si>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</si>
  <si>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</si>
  <si>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</si>
  <si>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</si>
  <si>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</si>
  <si>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</si>
  <si>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</si>
  <si>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</si>
  <si>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</si>
  <si>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</si>
  <si>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</si>
  <si>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</si>
  <si>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</si>
  <si>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</si>
  <si>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</si>
  <si>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</si>
  <si>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</si>
  <si>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</si>
  <si>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</si>
  <si>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</si>
  <si>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</si>
  <si>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</si>
  <si>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</si>
  <si>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</si>
  <si>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</si>
  <si>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</si>
  <si>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</si>
  <si>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</si>
  <si>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</si>
  <si>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</si>
  <si>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</si>
  <si>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</si>
  <si>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</si>
  <si>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</si>
  <si>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</si>
  <si>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</si>
  <si>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</si>
  <si>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</si>
  <si>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</si>
  <si>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</si>
  <si>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</si>
  <si>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</si>
  <si>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</si>
  <si>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</si>
  <si>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</si>
  <si>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</si>
  <si>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</si>
  <si>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</si>
  <si>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</si>
  <si>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</si>
  <si>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</si>
  <si>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</si>
  <si>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</si>
  <si>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</si>
  <si>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</si>
  <si>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</si>
  <si>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</si>
  <si>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</si>
  <si>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</si>
  <si>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</si>
  <si>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</si>
  <si>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</si>
  <si>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</si>
  <si>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</si>
  <si>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</si>
  <si>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</si>
  <si>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</si>
  <si>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</si>
  <si>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</si>
  <si>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</si>
  <si>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</si>
  <si>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</si>
  <si>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</si>
  <si>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</si>
  <si>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</si>
  <si>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</si>
  <si>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</si>
  <si>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</si>
  <si>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</si>
  <si>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</si>
  <si>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</si>
  <si>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</si>
  <si>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</si>
  <si>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</si>
  <si>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</si>
  <si>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</si>
  <si>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</si>
  <si>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</si>
  <si>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</si>
  <si>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</si>
  <si>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</si>
  <si>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</si>
  <si>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</si>
  <si>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</si>
  <si>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</si>
  <si>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</si>
  <si>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</si>
  <si>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</si>
  <si>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</si>
  <si>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</si>
  <si>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</si>
  <si>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</si>
  <si>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</si>
  <si>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</si>
  <si>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</si>
  <si>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</si>
  <si>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</si>
  <si>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</si>
  <si>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</si>
  <si>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</si>
  <si>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</si>
  <si>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</si>
  <si>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</si>
  <si>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</si>
  <si>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</si>
  <si>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</si>
  <si>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</si>
  <si>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</si>
  <si>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</si>
  <si>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</si>
  <si>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</si>
  <si>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</si>
  <si>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</si>
  <si>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</si>
  <si>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</si>
  <si>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</si>
  <si>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</si>
  <si>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</si>
  <si>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</si>
  <si>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</si>
  <si>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</si>
  <si>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</si>
  <si>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</si>
  <si>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</si>
  <si>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</si>
  <si>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</si>
  <si>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</si>
  <si>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</si>
  <si>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</si>
  <si>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</si>
  <si>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</si>
  <si>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</si>
  <si>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</si>
  <si>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</si>
  <si>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</si>
  <si>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</si>
  <si>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</si>
  <si>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</si>
  <si>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</si>
  <si>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</si>
  <si>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</si>
  <si>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</si>
  <si>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</si>
  <si>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</si>
  <si>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</si>
  <si>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</si>
  <si>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</si>
  <si>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</si>
  <si>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</si>
  <si>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</si>
  <si>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</si>
  <si>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</si>
  <si>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</si>
  <si>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</si>
  <si>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</si>
  <si>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</si>
  <si>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</si>
  <si>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</si>
  <si>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</si>
  <si>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</si>
  <si>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</si>
  <si>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</si>
  <si>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</si>
  <si>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</si>
  <si>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</si>
  <si>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</si>
  <si>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</si>
  <si>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</si>
  <si>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</si>
  <si>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</si>
  <si>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</si>
  <si>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</si>
  <si>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</si>
  <si>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</si>
  <si>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</si>
  <si>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</si>
  <si>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</si>
  <si>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</si>
  <si>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</si>
  <si>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</si>
  <si>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</si>
  <si>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</si>
  <si>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</si>
  <si>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</si>
  <si>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</si>
  <si>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</si>
  <si>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</si>
  <si>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</si>
  <si>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</si>
  <si>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</si>
  <si>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</si>
  <si>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</si>
  <si>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</si>
  <si>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</si>
  <si>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</si>
  <si>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</si>
  <si>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</si>
  <si>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</si>
  <si>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</si>
  <si>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</si>
  <si>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</si>
  <si>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</si>
  <si>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</si>
  <si>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</si>
  <si>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</si>
  <si>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</si>
  <si>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</si>
  <si>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</si>
  <si>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</si>
  <si>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</si>
  <si>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</si>
  <si>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</si>
  <si>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</si>
  <si>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</si>
  <si>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</si>
  <si>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</si>
  <si>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</si>
  <si>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</si>
  <si>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</si>
  <si>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</si>
  <si>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</si>
  <si>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</si>
  <si>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</si>
  <si>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</si>
  <si>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</si>
  <si>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</si>
  <si>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</si>
  <si>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</si>
  <si>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</si>
  <si>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</si>
  <si>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</si>
  <si>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</si>
  <si>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</si>
  <si>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</si>
  <si>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</si>
  <si>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</si>
  <si>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</si>
  <si>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</si>
  <si>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</si>
  <si>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</si>
  <si>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</si>
  <si>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</si>
  <si>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</si>
  <si>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</si>
  <si>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</si>
  <si>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</si>
  <si>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</si>
  <si>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</si>
  <si>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</si>
  <si>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</si>
  <si>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</si>
  <si>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</si>
  <si>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</si>
  <si>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</si>
  <si>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</si>
  <si>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</si>
  <si>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</si>
  <si>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</si>
  <si>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</si>
  <si>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</si>
  <si>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</si>
  <si>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</si>
  <si>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</si>
  <si>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</si>
  <si>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</si>
  <si>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</si>
  <si>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</si>
  <si>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</si>
  <si>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</si>
  <si>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</si>
  <si>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</si>
  <si>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</si>
  <si>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</si>
  <si>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</si>
  <si>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</si>
  <si>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</si>
  <si>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</si>
  <si>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</si>
  <si>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</si>
  <si>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</si>
  <si>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</si>
  <si>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</si>
  <si>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</si>
  <si>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</si>
  <si>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</si>
  <si>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</si>
  <si>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</si>
  <si>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</si>
  <si>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</si>
  <si>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</si>
  <si>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</si>
  <si>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</si>
  <si>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</si>
  <si>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</si>
  <si>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</si>
  <si>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</si>
  <si>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</si>
  <si>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</si>
  <si>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</si>
  <si>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</si>
  <si>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</si>
  <si>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</si>
  <si>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</si>
  <si>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</si>
  <si>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</si>
  <si>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</si>
  <si>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</si>
  <si>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</si>
  <si>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</si>
  <si>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</si>
  <si>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</si>
  <si>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</si>
  <si>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</si>
  <si>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</si>
  <si>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</si>
  <si>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</si>
  <si>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</si>
  <si>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</si>
  <si>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</si>
  <si>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</si>
  <si>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</si>
  <si>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</si>
  <si>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</si>
  <si>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</si>
  <si>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</si>
  <si>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</si>
  <si>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</si>
  <si>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</si>
  <si>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</si>
  <si>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</si>
  <si>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</si>
  <si>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</si>
  <si>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</si>
  <si>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</si>
  <si>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</si>
  <si>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</si>
  <si>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</si>
  <si>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</si>
  <si>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</si>
  <si>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</si>
  <si>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</si>
  <si>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</si>
  <si>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</si>
  <si>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</si>
  <si>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</si>
  <si>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</si>
  <si>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</si>
  <si>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</si>
  <si>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</si>
  <si>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</si>
  <si>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</si>
  <si>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</si>
  <si>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</si>
  <si>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</si>
  <si>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</si>
  <si>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</si>
  <si>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</si>
  <si>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</si>
  <si>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</si>
  <si>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</si>
  <si>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</si>
  <si>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</si>
  <si>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</si>
  <si>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</si>
  <si>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</si>
  <si>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</si>
  <si>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</si>
  <si>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</si>
  <si>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</si>
  <si>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</si>
  <si>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</si>
  <si>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</si>
  <si>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</si>
  <si>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</si>
  <si>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</si>
  <si>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</si>
  <si>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</si>
  <si>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</si>
  <si>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</si>
  <si>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</si>
  <si>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</si>
  <si>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</si>
  <si>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</si>
  <si>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</si>
  <si>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</si>
  <si>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</si>
  <si>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</si>
  <si>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</si>
  <si>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</si>
  <si>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</si>
  <si>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</si>
  <si>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</si>
  <si>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</si>
  <si>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</si>
  <si>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</si>
  <si>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</si>
  <si>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</si>
  <si>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</si>
  <si>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</si>
  <si>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</si>
  <si>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</si>
  <si>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</si>
  <si>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</si>
  <si>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</si>
  <si>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</si>
  <si>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</si>
  <si>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</si>
  <si>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</si>
  <si>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</si>
  <si>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</si>
  <si>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</si>
  <si>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</si>
  <si>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</si>
  <si>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</si>
  <si>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</si>
  <si>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</si>
  <si>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</si>
  <si>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</si>
  <si>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</si>
  <si>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</si>
  <si>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</si>
  <si>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</si>
  <si>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</si>
  <si>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</si>
  <si>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</si>
  <si>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</si>
  <si>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</si>
  <si>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</si>
  <si>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</si>
  <si>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</si>
  <si>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</si>
  <si>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</si>
  <si>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</si>
  <si>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</si>
  <si>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</si>
  <si>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</si>
  <si>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</si>
  <si>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</si>
  <si>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</si>
  <si>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</si>
  <si>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</si>
  <si>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</si>
  <si>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</si>
  <si>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</si>
  <si>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</si>
  <si>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</si>
  <si>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</si>
  <si>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</si>
  <si>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</si>
  <si>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</si>
  <si>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</si>
  <si>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</si>
  <si>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</si>
  <si>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</si>
  <si>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</si>
  <si>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</si>
  <si>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</si>
  <si>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</si>
  <si>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</si>
  <si>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</si>
  <si>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</si>
  <si>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</si>
  <si>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</si>
  <si>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</si>
  <si>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</si>
  <si>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</si>
  <si>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</si>
  <si>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</si>
  <si>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</si>
  <si>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</si>
  <si>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</si>
  <si>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</si>
  <si>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</si>
  <si>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</si>
  <si>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</si>
  <si>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</si>
  <si>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</si>
  <si>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</si>
  <si>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</si>
  <si>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</si>
  <si>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</si>
  <si>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</si>
  <si>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</si>
  <si>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</si>
  <si>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</si>
  <si>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</si>
  <si>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</si>
  <si>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</si>
  <si>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</si>
  <si>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</si>
  <si>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</si>
  <si>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</si>
  <si>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</si>
  <si>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</si>
  <si>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</si>
  <si>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</si>
  <si>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</si>
  <si>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</si>
  <si>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</si>
  <si>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</si>
  <si>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</si>
  <si>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</si>
  <si>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</si>
  <si>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</si>
  <si>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</si>
  <si>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</si>
  <si>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</si>
  <si>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</si>
  <si>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</si>
  <si>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</si>
  <si>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</si>
  <si>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</si>
  <si>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</si>
  <si>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</si>
  <si>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</si>
  <si>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</si>
  <si>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</si>
  <si>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</si>
  <si>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</si>
  <si>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</si>
  <si>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</si>
  <si>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</si>
  <si>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</si>
  <si>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</si>
  <si>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</si>
  <si>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</si>
  <si>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</si>
  <si>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</si>
  <si>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</si>
  <si>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</si>
  <si>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</si>
  <si>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</si>
  <si>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</si>
  <si>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</si>
  <si>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</si>
  <si>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</si>
  <si>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</si>
  <si>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</si>
  <si>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</si>
  <si>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</si>
  <si>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</si>
  <si>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</si>
  <si>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</si>
  <si>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</si>
  <si>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</si>
  <si>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</si>
  <si>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</si>
  <si>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</si>
  <si>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</si>
  <si>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</si>
  <si>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</si>
  <si>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</si>
  <si>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</si>
  <si>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</si>
  <si>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</si>
  <si>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</si>
  <si>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</si>
  <si>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</si>
  <si>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</si>
  <si>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</si>
  <si>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</si>
  <si>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</si>
  <si>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</si>
  <si>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</si>
  <si>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</si>
  <si>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</si>
  <si>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</si>
  <si>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</si>
  <si>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</si>
  <si>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</si>
  <si>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</si>
  <si>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</si>
  <si>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</si>
  <si>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</si>
  <si>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</si>
  <si>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</si>
  <si>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</si>
  <si>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</si>
  <si>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</si>
  <si>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</si>
  <si>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</si>
  <si>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</si>
  <si>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</si>
  <si>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</si>
  <si>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</si>
  <si>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</si>
  <si>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</si>
  <si>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</si>
  <si>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</si>
  <si>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</si>
  <si>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</si>
  <si>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</si>
  <si>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</si>
  <si>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</si>
  <si>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</si>
  <si>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</si>
  <si>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</si>
  <si>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</si>
  <si>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</si>
  <si>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</si>
  <si>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</si>
  <si>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</si>
  <si>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</si>
  <si>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</si>
  <si>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</si>
  <si>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</si>
  <si>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</si>
  <si>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</si>
  <si>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</si>
  <si>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</si>
  <si>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</si>
  <si>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</si>
  <si>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</si>
  <si>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</si>
  <si>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</si>
  <si>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</si>
  <si>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</si>
  <si>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</si>
  <si>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</si>
  <si>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</si>
  <si>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</si>
  <si>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</si>
  <si>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</si>
  <si>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</si>
  <si>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</si>
  <si>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</si>
  <si>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</si>
  <si>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</si>
  <si>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</si>
  <si>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</si>
  <si>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</si>
  <si>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</si>
  <si>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</si>
  <si>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</si>
  <si>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</si>
  <si>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</si>
  <si>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</si>
  <si>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</si>
  <si>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</si>
  <si>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</si>
  <si>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</si>
  <si>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</si>
  <si>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</si>
  <si>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</si>
  <si>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</si>
  <si>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</si>
  <si>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</si>
  <si>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</si>
  <si>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</si>
  <si>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</si>
  <si>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</si>
  <si>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</si>
  <si>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</si>
  <si>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</si>
  <si>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</si>
  <si>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</si>
  <si>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</si>
  <si>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</si>
  <si>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</si>
  <si>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</si>
  <si>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</si>
  <si>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</si>
  <si>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</si>
  <si>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</si>
  <si>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</si>
  <si>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</si>
  <si>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</si>
  <si>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</si>
  <si>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</si>
  <si>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</si>
  <si>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</si>
  <si>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</si>
  <si>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</si>
  <si>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</si>
  <si>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</si>
  <si>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</si>
  <si>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</si>
  <si>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</si>
  <si>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</si>
  <si>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</si>
  <si>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</si>
  <si>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</si>
  <si>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</si>
  <si>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</si>
  <si>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</si>
  <si>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</si>
  <si>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</si>
  <si>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</si>
  <si>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</si>
  <si>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</si>
  <si>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</si>
  <si>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</si>
  <si>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</si>
  <si>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</si>
  <si>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</si>
  <si>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</si>
  <si>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</si>
  <si>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</si>
  <si>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</si>
  <si>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</si>
  <si>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</si>
  <si>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</si>
  <si>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</si>
  <si>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</si>
  <si>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</si>
  <si>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</si>
  <si>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</si>
  <si>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</si>
  <si>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</si>
  <si>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</si>
  <si>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</si>
  <si>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</si>
  <si>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</si>
  <si>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</si>
  <si>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</si>
  <si>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</si>
  <si>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</si>
  <si>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</si>
  <si>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</si>
  <si>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</si>
  <si>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</si>
  <si>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</si>
  <si>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</si>
  <si>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</si>
  <si>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</si>
  <si>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</si>
  <si>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</si>
  <si>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</si>
  <si>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</si>
  <si>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</si>
  <si>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</si>
  <si>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</si>
  <si>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</si>
  <si>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</si>
  <si>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</si>
  <si>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</si>
  <si>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</si>
  <si>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</si>
  <si>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</si>
  <si>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</si>
  <si>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</si>
  <si>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</si>
  <si>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</si>
  <si>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</si>
  <si>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</si>
  <si>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</si>
  <si>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</si>
  <si>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</si>
  <si>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</si>
  <si>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</si>
  <si>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</si>
  <si>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</si>
  <si>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</si>
  <si>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</si>
  <si>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</si>
  <si>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</si>
  <si>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</si>
  <si>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</si>
  <si>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</si>
  <si>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</si>
  <si>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</si>
  <si>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</si>
  <si>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</si>
  <si>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</si>
  <si>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</si>
  <si>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</si>
  <si>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</si>
  <si>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</si>
  <si>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</si>
  <si>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</si>
  <si>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</si>
  <si>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</si>
  <si>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</si>
  <si>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</si>
  <si>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</si>
  <si>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</si>
  <si>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</si>
  <si>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</si>
  <si>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</si>
  <si>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</si>
  <si>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</si>
  <si>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</si>
  <si>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</si>
  <si>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</si>
  <si>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</si>
  <si>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</si>
  <si>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</si>
  <si>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</si>
  <si>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</si>
  <si>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</si>
  <si>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</si>
  <si>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</si>
  <si>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</si>
  <si>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</si>
  <si>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</si>
  <si>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</si>
  <si>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</si>
  <si>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</si>
  <si>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</si>
  <si>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</si>
  <si>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</si>
  <si>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</si>
  <si>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</si>
  <si>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</si>
  <si>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</si>
  <si>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</si>
  <si>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</si>
  <si>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</si>
  <si>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</si>
  <si>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</si>
  <si>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</si>
  <si>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</si>
  <si>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</si>
  <si>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</si>
  <si>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</si>
  <si>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</si>
  <si>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</si>
  <si>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</si>
  <si>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</si>
  <si>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</si>
  <si>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</si>
  <si>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</si>
  <si>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</si>
  <si>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</si>
  <si>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</si>
  <si>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</si>
  <si>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</si>
  <si>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</si>
  <si>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</si>
  <si>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</si>
  <si>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</si>
  <si>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</si>
  <si>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</si>
  <si>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</si>
  <si>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</si>
  <si>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</si>
  <si>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</si>
  <si>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</si>
  <si>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</si>
  <si>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</si>
  <si>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</si>
  <si>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</si>
  <si>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</si>
  <si>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</si>
  <si>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</si>
  <si>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</si>
  <si>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</si>
  <si>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</si>
  <si>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</si>
  <si>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</si>
  <si>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</si>
  <si>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</si>
  <si>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</si>
  <si>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</si>
  <si>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</si>
  <si>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</si>
  <si>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</si>
  <si>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</si>
  <si>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</si>
  <si>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</si>
  <si>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</si>
  <si>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</si>
  <si>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</si>
  <si>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</si>
  <si>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</si>
  <si>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</si>
  <si>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</si>
  <si>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</si>
  <si>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</si>
  <si>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</si>
  <si>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</si>
  <si>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</si>
  <si>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</si>
  <si>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</si>
  <si>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</si>
  <si>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</si>
  <si>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</si>
  <si>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</si>
  <si>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</si>
  <si>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</si>
  <si>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</si>
  <si>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</si>
  <si>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</si>
  <si>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</si>
  <si>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</si>
  <si>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</si>
  <si>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</si>
  <si>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</si>
  <si>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</si>
  <si>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</si>
  <si>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</si>
  <si>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</si>
  <si>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</si>
  <si>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</si>
  <si>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</si>
  <si>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</si>
  <si>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</si>
  <si>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</si>
  <si>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</si>
  <si>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</si>
  <si>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</si>
  <si>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</si>
  <si>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</si>
  <si>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</si>
  <si>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</si>
  <si>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</si>
  <si>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</si>
  <si>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</si>
  <si>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</si>
  <si>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</si>
  <si>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</si>
  <si>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</si>
  <si>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</si>
  <si>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</si>
  <si>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</si>
  <si>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</si>
  <si>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</si>
  <si>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</si>
  <si>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</si>
  <si>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</si>
  <si>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</si>
  <si>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</si>
  <si>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</si>
  <si>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</si>
  <si>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</si>
  <si>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</si>
  <si>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</si>
  <si>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</si>
  <si>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</si>
  <si>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</si>
  <si>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</si>
  <si>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</si>
  <si>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</si>
  <si>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</si>
  <si>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</si>
  <si>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</si>
  <si>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</si>
  <si>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</si>
  <si>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</si>
  <si>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</si>
  <si>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</si>
  <si>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</si>
  <si>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</si>
  <si>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</si>
  <si>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</si>
  <si>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</si>
  <si>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</si>
  <si>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</si>
  <si>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</si>
  <si>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</si>
  <si>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</si>
  <si>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</si>
  <si>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</si>
  <si>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</si>
  <si>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</si>
  <si>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</si>
  <si>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</si>
  <si>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</si>
  <si>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</si>
  <si>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</si>
  <si>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</si>
  <si>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</si>
  <si>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</si>
  <si>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</si>
  <si>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</si>
  <si>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</si>
  <si>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</si>
  <si>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</si>
  <si>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</si>
  <si>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</si>
  <si>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</si>
  <si>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</si>
  <si>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</si>
  <si>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</si>
  <si>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</si>
  <si>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</si>
  <si>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</si>
  <si>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</si>
  <si>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</si>
  <si>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</si>
  <si>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</si>
  <si>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</si>
  <si>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</si>
  <si>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</si>
  <si>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</si>
  <si>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</si>
  <si>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</si>
  <si>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</si>
  <si>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</si>
  <si>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</si>
  <si>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</si>
  <si>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</si>
  <si>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</si>
  <si>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</si>
  <si>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</si>
  <si>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</si>
  <si>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</si>
  <si>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</si>
  <si>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</si>
  <si>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</si>
  <si>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</si>
  <si>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</si>
  <si>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</si>
  <si>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</si>
  <si>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</si>
  <si>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</si>
  <si>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</si>
  <si>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</si>
  <si>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</si>
  <si>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</si>
  <si>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</si>
  <si>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</si>
  <si>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</si>
  <si>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</si>
  <si>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</si>
  <si>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</si>
  <si>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</si>
  <si>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</si>
  <si>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</si>
  <si>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</si>
  <si>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</si>
  <si>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</si>
  <si>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</si>
  <si>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</si>
  <si>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</si>
  <si>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</si>
  <si>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</si>
  <si>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</si>
  <si>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</si>
  <si>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</si>
  <si>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</si>
  <si>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</si>
  <si>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</si>
  <si>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</si>
  <si>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</si>
  <si>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</si>
  <si>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</si>
  <si>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</si>
  <si>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</si>
  <si>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</si>
  <si>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</si>
  <si>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</si>
  <si>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</si>
  <si>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</si>
  <si>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</si>
  <si>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</si>
  <si>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</si>
  <si>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</si>
  <si>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</si>
  <si>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</si>
  <si>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</si>
  <si>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</si>
  <si>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</si>
  <si>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</si>
  <si>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</si>
  <si>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</si>
  <si>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</si>
  <si>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</si>
  <si>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</si>
  <si>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</si>
  <si>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</si>
  <si>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</si>
  <si>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</si>
  <si>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</si>
  <si>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</si>
  <si>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</si>
  <si>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</si>
  <si>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</si>
  <si>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</si>
  <si>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</si>
  <si>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</si>
  <si>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</si>
  <si>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</si>
  <si>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</si>
  <si>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</si>
  <si>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</si>
  <si>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</si>
  <si>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</si>
  <si>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</si>
  <si>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</si>
  <si>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</si>
  <si>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</si>
  <si>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</si>
  <si>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</si>
  <si>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</si>
  <si>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</si>
  <si>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</si>
  <si>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</si>
  <si>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</si>
  <si>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</si>
  <si>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</si>
  <si>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</si>
  <si>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</si>
  <si>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</si>
  <si>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</si>
  <si>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</si>
  <si>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</si>
  <si>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</si>
  <si>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</si>
  <si>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</si>
  <si>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</si>
  <si>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</si>
  <si>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</si>
  <si>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</si>
  <si>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</si>
  <si>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</si>
  <si>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</si>
  <si>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</si>
  <si>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</si>
  <si>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</si>
  <si>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</si>
  <si>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</si>
  <si>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</si>
  <si>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</si>
  <si>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</si>
  <si>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</si>
  <si>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</si>
  <si>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</si>
  <si>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</si>
  <si>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</si>
  <si>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</si>
  <si>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</si>
  <si>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</si>
  <si>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</si>
  <si>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</si>
  <si>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</si>
  <si>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</si>
  <si>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</si>
  <si>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</si>
  <si>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</si>
  <si>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</si>
  <si>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</si>
  <si>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</si>
  <si>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</si>
  <si>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</si>
  <si>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</si>
  <si>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</si>
  <si>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</si>
  <si>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</si>
  <si>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</si>
  <si>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</si>
  <si>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</si>
  <si>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</si>
  <si>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</si>
  <si>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</si>
  <si>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</si>
  <si>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</si>
  <si>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</si>
  <si>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</si>
  <si>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</si>
  <si>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</si>
  <si>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</si>
  <si>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</si>
  <si>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</si>
  <si>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</si>
  <si>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</si>
  <si>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</si>
  <si>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</si>
  <si>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</si>
  <si>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</si>
  <si>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</si>
  <si>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</si>
  <si>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</si>
  <si>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</si>
  <si>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</si>
  <si>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</si>
  <si>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</si>
  <si>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</si>
  <si>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</si>
  <si>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</si>
  <si>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</si>
  <si>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</si>
  <si>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</si>
  <si>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</si>
  <si>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</si>
  <si>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</si>
  <si>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</si>
  <si>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</si>
  <si>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</si>
  <si>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</si>
  <si>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</si>
  <si>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</si>
  <si>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</si>
  <si>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</si>
  <si>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</si>
  <si>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</si>
  <si>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</si>
  <si>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</si>
  <si>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</si>
  <si>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</si>
  <si>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</si>
  <si>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</si>
  <si>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</si>
  <si>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</si>
  <si>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</si>
  <si>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</si>
  <si>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</si>
  <si>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</si>
  <si>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</si>
  <si>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</si>
  <si>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</si>
  <si>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</si>
  <si>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</si>
  <si>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</si>
  <si>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</si>
  <si>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</si>
  <si>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</si>
  <si>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</si>
  <si>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</si>
  <si>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</si>
  <si>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</si>
  <si>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</si>
  <si>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</si>
  <si>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</si>
  <si>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</si>
  <si>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</si>
  <si>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</si>
  <si>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</si>
  <si>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</si>
  <si>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</si>
  <si>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</si>
  <si>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</si>
  <si>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</si>
  <si>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</si>
  <si>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</si>
  <si>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</si>
  <si>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</si>
  <si>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</si>
  <si>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</si>
  <si>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</si>
  <si>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</si>
  <si>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</si>
  <si>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</si>
  <si>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</si>
  <si>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</si>
  <si>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</si>
  <si>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</si>
  <si>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</si>
  <si>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</si>
  <si>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</si>
  <si>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</si>
  <si>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</si>
  <si>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</si>
  <si>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</si>
  <si>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</si>
  <si>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</si>
  <si>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</si>
  <si>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</si>
  <si>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</si>
  <si>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</si>
  <si>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</si>
  <si>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</si>
  <si>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</si>
  <si>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</si>
  <si>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</si>
  <si>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</si>
  <si>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</si>
  <si>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</si>
  <si>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</si>
  <si>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</si>
  <si>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</si>
  <si>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</si>
  <si>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</si>
  <si>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</si>
  <si>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</si>
  <si>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</si>
  <si>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</si>
  <si>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</si>
  <si>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</si>
  <si>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</si>
  <si>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</si>
  <si>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</si>
  <si>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</si>
  <si>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</si>
  <si>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</si>
  <si>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</si>
  <si>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</si>
  <si>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</si>
  <si>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</si>
  <si>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</si>
  <si>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</si>
  <si>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</si>
  <si>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</si>
  <si>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</si>
  <si>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</si>
  <si>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</si>
  <si>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</si>
  <si>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</si>
  <si>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</si>
  <si>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</si>
  <si>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</si>
  <si>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</si>
  <si>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</si>
  <si>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</si>
  <si>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</si>
  <si>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</si>
  <si>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</si>
  <si>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</si>
  <si>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</si>
  <si>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</si>
  <si>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</si>
  <si>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</si>
  <si>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</si>
  <si>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</si>
  <si>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</si>
  <si>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</si>
  <si>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</si>
  <si>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</si>
  <si>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</si>
  <si>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</si>
  <si>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</si>
  <si>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</si>
  <si>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</si>
  <si>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</si>
  <si>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</si>
  <si>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</si>
  <si>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</si>
  <si>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</si>
  <si>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</si>
  <si>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</si>
  <si>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</si>
  <si>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</si>
  <si>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</si>
  <si>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</si>
  <si>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</si>
  <si>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</si>
  <si>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</si>
  <si>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</si>
  <si>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</si>
  <si>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</si>
  <si>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</si>
  <si>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</si>
  <si>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</si>
  <si>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</si>
  <si>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</si>
  <si>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</si>
  <si>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</si>
  <si>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</si>
  <si>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</si>
  <si>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</si>
  <si>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</si>
  <si>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</si>
  <si>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</si>
  <si>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</si>
  <si>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</si>
  <si>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</si>
  <si>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</si>
  <si>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</si>
  <si>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</si>
  <si>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</si>
  <si>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</si>
  <si>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</si>
  <si>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</si>
  <si>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</si>
  <si>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</si>
  <si>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</si>
  <si>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</si>
  <si>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</si>
  <si>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</si>
  <si>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</si>
  <si>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</si>
  <si>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</si>
  <si>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</si>
  <si>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</si>
  <si>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</si>
  <si>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</si>
  <si>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</si>
  <si>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</si>
  <si>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</si>
  <si>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</si>
  <si>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</si>
  <si>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</si>
  <si>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</si>
  <si>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</si>
  <si>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</si>
  <si>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</si>
  <si>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</si>
  <si>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</si>
  <si>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</si>
  <si>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</si>
  <si>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</si>
  <si>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</si>
  <si>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</si>
  <si>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</si>
  <si>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</si>
  <si>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</si>
  <si>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</si>
  <si>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</si>
  <si>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</si>
  <si>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</si>
  <si>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</si>
  <si>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</si>
  <si>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</si>
  <si>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</si>
  <si>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</si>
  <si>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</si>
  <si>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</si>
  <si>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</si>
  <si>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</si>
  <si>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</si>
  <si>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</si>
  <si>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</si>
  <si>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</si>
  <si>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</si>
  <si>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</si>
  <si>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</si>
  <si>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</si>
  <si>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</si>
  <si>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</si>
  <si>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</si>
  <si>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</si>
  <si>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</si>
  <si>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</si>
  <si>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</si>
  <si>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</si>
  <si>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</si>
  <si>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</si>
  <si>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</si>
  <si>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</si>
  <si>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</si>
  <si>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</si>
  <si>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</si>
  <si>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</si>
  <si>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</si>
  <si>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</si>
  <si>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</si>
  <si>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</si>
  <si>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</si>
  <si>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</si>
  <si>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</si>
  <si>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</si>
  <si>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</si>
  <si>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</si>
  <si>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</si>
  <si>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</si>
  <si>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</si>
  <si>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</si>
  <si>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</si>
  <si>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</si>
  <si>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</si>
  <si>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</si>
  <si>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</si>
  <si>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</si>
  <si>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</si>
  <si>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</si>
  <si>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</si>
  <si>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</si>
  <si>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</si>
  <si>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</si>
  <si>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</si>
  <si>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</si>
  <si>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</si>
  <si>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</si>
  <si>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</si>
  <si>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</si>
  <si>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</si>
  <si>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</si>
  <si>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</si>
  <si>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</si>
  <si>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</si>
  <si>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</si>
  <si>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</si>
  <si>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</si>
  <si>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</si>
  <si>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</si>
  <si>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</si>
  <si>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</si>
  <si>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</si>
  <si>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</si>
  <si>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</si>
  <si>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</si>
  <si>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</si>
  <si>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</si>
  <si>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</si>
  <si>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</si>
  <si>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</si>
  <si>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</si>
  <si>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</si>
  <si>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</si>
  <si>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</si>
  <si>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</si>
  <si>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</si>
  <si>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</si>
  <si>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</si>
  <si>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</si>
  <si>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</si>
  <si>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</si>
  <si>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</si>
  <si>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</si>
  <si>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</si>
  <si>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</si>
  <si>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</si>
  <si>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</si>
  <si>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</si>
  <si>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</si>
  <si>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</si>
  <si>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</si>
  <si>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</si>
  <si>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</si>
  <si>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</si>
  <si>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</si>
  <si>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</si>
  <si>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</si>
  <si>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</si>
  <si>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</si>
  <si>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</si>
  <si>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</si>
  <si>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</si>
  <si>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</si>
  <si>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</si>
  <si>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</si>
  <si>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</si>
  <si>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</si>
  <si>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</si>
  <si>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</si>
  <si>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</si>
  <si>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</si>
  <si>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</si>
  <si>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</si>
  <si>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</si>
  <si>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</si>
  <si>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</si>
  <si>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</si>
  <si>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</si>
  <si>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</si>
  <si>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</si>
  <si>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</si>
  <si>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</si>
  <si>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</si>
  <si>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</si>
  <si>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</si>
  <si>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</si>
  <si>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</si>
  <si>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</si>
  <si>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</si>
  <si>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</si>
  <si>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</si>
  <si>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</si>
  <si>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</si>
  <si>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</si>
  <si>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</si>
  <si>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</si>
  <si>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</si>
  <si>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</si>
  <si>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</si>
  <si>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</si>
  <si>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</si>
  <si>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</si>
  <si>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</si>
  <si>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</si>
  <si>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</si>
  <si>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</si>
  <si>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</si>
  <si>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</si>
  <si>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</si>
  <si>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</si>
  <si>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</si>
  <si>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</si>
  <si>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</si>
  <si>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</si>
  <si>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</si>
  <si>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</si>
  <si>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</si>
  <si>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</si>
  <si>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</si>
  <si>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</si>
  <si>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</si>
  <si>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</si>
  <si>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</si>
  <si>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</si>
  <si>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</si>
  <si>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</si>
  <si>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</si>
  <si>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</si>
  <si>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</si>
  <si>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</si>
  <si>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</si>
  <si>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</si>
  <si>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</si>
  <si>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</si>
  <si>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</si>
  <si>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</si>
  <si>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</si>
  <si>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</si>
  <si>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</si>
  <si>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</si>
  <si>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</si>
  <si>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</si>
  <si>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</si>
  <si>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</si>
  <si>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</si>
  <si>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</si>
  <si>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</si>
  <si>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</si>
  <si>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</si>
  <si>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</si>
  <si>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</si>
  <si>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</si>
  <si>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</si>
  <si>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</si>
  <si>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</si>
  <si>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</si>
  <si>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</si>
  <si>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</si>
  <si>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</si>
  <si>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</si>
  <si>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</si>
  <si>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</si>
  <si>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</si>
  <si>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</si>
  <si>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</si>
  <si>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</si>
  <si>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</si>
  <si>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</si>
  <si>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</si>
  <si>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</si>
  <si>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</si>
  <si>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</si>
  <si>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</si>
  <si>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</si>
  <si>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</si>
  <si>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</si>
  <si>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</si>
  <si>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</si>
  <si>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</si>
  <si>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</si>
  <si>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</si>
  <si>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</si>
  <si>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</si>
  <si>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</si>
  <si>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</si>
  <si>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</si>
  <si>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</si>
  <si>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</si>
  <si>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</si>
  <si>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</si>
  <si>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</si>
  <si>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</si>
  <si>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</si>
  <si>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</si>
  <si>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</si>
  <si>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</si>
  <si>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</si>
  <si>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</si>
  <si>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</si>
  <si>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</si>
  <si>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</si>
  <si>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</si>
  <si>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</si>
  <si>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</si>
  <si>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</si>
  <si>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</si>
  <si>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</si>
  <si>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</si>
  <si>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</si>
  <si>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</si>
  <si>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</si>
  <si>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</si>
  <si>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</si>
  <si>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</si>
  <si>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</si>
  <si>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</si>
  <si>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</si>
  <si>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</si>
  <si>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</si>
  <si>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</si>
  <si>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</si>
  <si>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</si>
  <si>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</si>
  <si>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</si>
  <si>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</si>
  <si>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</si>
  <si>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</si>
  <si>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</si>
  <si>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</si>
  <si>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</si>
  <si>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</si>
  <si>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</si>
  <si>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</si>
  <si>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</si>
  <si>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</si>
  <si>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</si>
  <si>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</si>
  <si>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</si>
  <si>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</si>
  <si>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</si>
  <si>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</si>
  <si>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</si>
  <si>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</si>
  <si>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</si>
  <si>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</si>
  <si>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</si>
  <si>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</si>
  <si>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</si>
  <si>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</si>
  <si>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</si>
  <si>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</si>
  <si>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</si>
  <si>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</si>
  <si>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</si>
  <si>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</si>
  <si>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</si>
  <si>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</si>
  <si>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</si>
  <si>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</si>
  <si>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</si>
  <si>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</si>
  <si>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</si>
  <si>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</si>
  <si>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</si>
  <si>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</si>
  <si>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</si>
  <si>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</si>
  <si>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</si>
  <si>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</si>
  <si>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</si>
  <si>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</si>
  <si>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</si>
  <si>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</si>
  <si>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</si>
  <si>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</si>
  <si>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</si>
  <si>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</si>
  <si>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</si>
  <si>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</si>
  <si>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</si>
  <si>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</si>
  <si>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</si>
  <si>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</si>
  <si>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</si>
  <si>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</si>
  <si>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</si>
  <si>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</si>
  <si>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</si>
  <si>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</si>
  <si>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</si>
  <si>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</si>
  <si>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</si>
  <si>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</si>
  <si>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</si>
  <si>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</si>
  <si>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</si>
  <si>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</si>
  <si>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</si>
  <si>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</si>
  <si>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</si>
  <si>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</si>
  <si>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</si>
  <si>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</si>
  <si>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</si>
  <si>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</si>
  <si>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</si>
  <si>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</si>
  <si>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</si>
  <si>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</si>
  <si>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</si>
  <si>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</si>
  <si>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</si>
  <si>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</si>
  <si>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</si>
  <si>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</si>
  <si>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</si>
  <si>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</si>
  <si>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</si>
  <si>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</si>
  <si>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</si>
  <si>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</si>
  <si>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</si>
  <si>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</si>
  <si>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</si>
  <si>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</si>
  <si>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</si>
  <si>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</si>
  <si>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</si>
  <si>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</si>
  <si>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</si>
  <si>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</si>
  <si>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</si>
  <si>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</si>
  <si>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</si>
  <si>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</si>
  <si>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</si>
  <si>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</si>
  <si>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</si>
  <si>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</si>
  <si>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</si>
  <si>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</si>
  <si>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</si>
  <si>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</si>
  <si>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</si>
  <si>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</si>
  <si>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</si>
  <si>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</si>
  <si>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</si>
  <si>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</si>
  <si>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</si>
  <si>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</si>
  <si>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</si>
  <si>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</si>
  <si>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</si>
  <si>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</si>
  <si>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</si>
  <si>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</si>
  <si>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</si>
  <si>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</si>
  <si>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</si>
  <si>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</si>
  <si>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</si>
  <si>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</si>
  <si>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</si>
  <si>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</si>
  <si>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</si>
  <si>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</si>
  <si>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</si>
  <si>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</si>
  <si>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</si>
  <si>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</si>
  <si>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</si>
  <si>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</si>
  <si>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</si>
  <si>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</si>
  <si>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</si>
  <si>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</si>
  <si>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</si>
  <si>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</si>
  <si>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</si>
  <si>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</si>
  <si>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</si>
  <si>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</si>
  <si>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</si>
  <si>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</si>
  <si>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</si>
  <si>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</si>
  <si>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</si>
  <si>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</si>
  <si>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</si>
  <si>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</si>
  <si>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</si>
  <si>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</si>
  <si>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</si>
  <si>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</si>
  <si>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</si>
  <si>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</si>
  <si>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</si>
  <si>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</si>
  <si>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</si>
  <si>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</si>
  <si>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</si>
  <si>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</si>
  <si>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</si>
  <si>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</si>
  <si>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</si>
  <si>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</si>
  <si>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</si>
  <si>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</si>
  <si>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</si>
  <si>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</si>
  <si>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</si>
  <si>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</si>
  <si>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</si>
  <si>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</si>
  <si>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</si>
  <si>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</si>
  <si>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</si>
  <si>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</si>
  <si>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</si>
  <si>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</si>
  <si>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</si>
  <si>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</si>
  <si>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</si>
  <si>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</si>
  <si>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</si>
  <si>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</si>
  <si>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</si>
  <si>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</si>
  <si>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</si>
  <si>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</si>
  <si>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</si>
  <si>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</si>
  <si>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</si>
  <si>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</si>
  <si>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</si>
  <si>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</si>
  <si>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</si>
  <si>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</si>
  <si>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</si>
  <si>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</si>
  <si>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</si>
  <si>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</si>
  <si>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</si>
  <si>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</si>
  <si>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</si>
  <si>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</si>
  <si>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</si>
  <si>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</si>
  <si>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</si>
  <si>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</si>
  <si>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</si>
  <si>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</si>
  <si>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</si>
  <si>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</si>
  <si>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</si>
  <si>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</si>
  <si>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</si>
  <si>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</si>
  <si>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</si>
  <si>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</si>
  <si>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</si>
  <si>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</si>
  <si>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</si>
  <si>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</si>
  <si>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</si>
  <si>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</si>
  <si>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</si>
  <si>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</si>
  <si>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</si>
  <si>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</si>
  <si>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</si>
  <si>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</si>
  <si>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</si>
  <si>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</si>
  <si>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</si>
  <si>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</si>
  <si>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</si>
  <si>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</si>
  <si>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</si>
  <si>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</si>
  <si>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</si>
  <si>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</si>
  <si>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</si>
  <si>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</si>
  <si>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</si>
  <si>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</si>
  <si>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</si>
  <si>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</si>
  <si>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</si>
  <si>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</si>
  <si>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</si>
  <si>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</si>
  <si>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</si>
  <si>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</si>
  <si>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</si>
  <si>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</si>
  <si>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</si>
  <si>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</si>
  <si>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</si>
  <si>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</si>
  <si>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</si>
  <si>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</si>
  <si>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</si>
  <si>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</si>
  <si>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</si>
  <si>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</si>
  <si>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</si>
  <si>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</si>
  <si>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</si>
  <si>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</si>
  <si>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</si>
  <si>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</si>
  <si>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</si>
  <si>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</si>
  <si>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</si>
  <si>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</si>
  <si>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</si>
  <si>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</si>
  <si>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</si>
  <si>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</si>
  <si>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</si>
  <si>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</si>
  <si>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</si>
  <si>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</si>
  <si>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</si>
  <si>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</si>
  <si>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</si>
  <si>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</si>
  <si>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</si>
  <si>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</si>
  <si>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</si>
  <si>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</si>
  <si>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</si>
  <si>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</si>
  <si>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</si>
  <si>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</si>
  <si>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</si>
  <si>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</si>
  <si>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</si>
  <si>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</si>
  <si>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</si>
  <si>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</si>
  <si>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</si>
  <si>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</si>
  <si>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</si>
  <si>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</si>
  <si>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</si>
  <si>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</si>
  <si>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</si>
  <si>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</si>
  <si>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</si>
  <si>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</si>
  <si>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</si>
  <si>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</si>
  <si>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</si>
  <si>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</si>
  <si>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</si>
  <si>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</si>
  <si>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</si>
  <si>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</si>
  <si>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</si>
  <si>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</si>
  <si>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</si>
  <si>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</si>
  <si>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</si>
  <si>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</si>
  <si>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</si>
  <si>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</si>
  <si>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</si>
  <si>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</si>
  <si>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</si>
  <si>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</si>
  <si>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</si>
  <si>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</si>
  <si>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</si>
  <si>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</si>
  <si>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</si>
  <si>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</si>
  <si>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</si>
  <si>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</si>
  <si>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</si>
  <si>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</si>
  <si>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</si>
  <si>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</si>
  <si>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</si>
  <si>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</si>
  <si>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</si>
  <si>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</si>
  <si>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</si>
  <si>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</si>
  <si>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</si>
  <si>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</si>
  <si>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</si>
  <si>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</si>
  <si>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</si>
  <si>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</si>
  <si>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</si>
  <si>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</si>
  <si>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</si>
  <si>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</si>
  <si>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</si>
  <si>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</si>
  <si>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</si>
  <si>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</si>
  <si>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</si>
  <si>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</si>
  <si>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</si>
  <si>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</si>
  <si>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</si>
  <si>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</si>
  <si>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</si>
  <si>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</si>
  <si>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</si>
  <si>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</si>
  <si>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</si>
  <si>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</si>
  <si>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</si>
  <si>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</si>
  <si>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</si>
  <si>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</si>
  <si>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</si>
  <si>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</si>
  <si>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</si>
  <si>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</si>
  <si>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</si>
  <si>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</si>
  <si>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</si>
  <si>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</si>
  <si>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</si>
  <si>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</si>
  <si>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</si>
  <si>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</si>
  <si>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</si>
  <si>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</si>
  <si>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</si>
  <si>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</si>
  <si>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</si>
  <si>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</si>
  <si>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</si>
  <si>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</si>
  <si>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</si>
  <si>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</si>
  <si>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</si>
  <si>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</si>
  <si>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</si>
  <si>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</si>
  <si>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</si>
  <si>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</si>
  <si>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</si>
  <si>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</si>
  <si>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</si>
  <si>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</si>
  <si>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</si>
  <si>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</si>
  <si>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</si>
  <si>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</si>
  <si>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</si>
  <si>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</si>
  <si>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</si>
  <si>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</si>
  <si>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</si>
  <si>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</si>
  <si>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</si>
  <si>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</si>
  <si>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</si>
  <si>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</si>
  <si>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</si>
  <si>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</si>
  <si>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</si>
  <si>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</si>
  <si>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</si>
  <si>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</si>
  <si>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</si>
  <si>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</si>
  <si>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</si>
  <si>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</si>
  <si>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</si>
  <si>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</si>
  <si>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</si>
  <si>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</si>
  <si>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</si>
  <si>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</si>
  <si>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</si>
  <si>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</si>
  <si>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</si>
  <si>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</si>
  <si>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</si>
  <si>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</si>
  <si>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</si>
  <si>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</si>
  <si>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</si>
  <si>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</si>
  <si>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</si>
  <si>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</si>
  <si>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</si>
  <si>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</si>
  <si>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</si>
  <si>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</si>
  <si>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</si>
  <si>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</si>
  <si>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</si>
  <si>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</si>
  <si>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</si>
  <si>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</si>
  <si>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</si>
  <si>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</si>
  <si>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</si>
  <si>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</si>
  <si>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</si>
  <si>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</si>
  <si>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</si>
  <si>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</si>
  <si>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</si>
  <si>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</si>
  <si>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</si>
  <si>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</si>
  <si>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</si>
  <si>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</si>
  <si>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</si>
  <si>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</si>
  <si>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</si>
  <si>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</si>
  <si>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</si>
  <si>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</si>
  <si>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</si>
  <si>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</si>
  <si>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</si>
  <si>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</si>
  <si>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</si>
  <si>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</si>
  <si>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</si>
  <si>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</si>
  <si>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</si>
  <si>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</si>
  <si>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</si>
  <si>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</si>
  <si>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</si>
  <si>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</si>
  <si>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</si>
  <si>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</si>
  <si>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</si>
  <si>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</si>
  <si>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</si>
  <si>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</si>
  <si>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</si>
  <si>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</si>
  <si>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</si>
  <si>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</si>
  <si>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</si>
  <si>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</si>
  <si>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</si>
  <si>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</si>
  <si>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</si>
  <si>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</si>
  <si>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</si>
  <si>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</si>
  <si>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</si>
  <si>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</si>
  <si>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</si>
  <si>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</si>
  <si>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</si>
  <si>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</si>
  <si>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</si>
  <si>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</si>
  <si>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</si>
  <si>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</si>
  <si>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</si>
  <si>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</si>
  <si>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</si>
  <si>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</si>
  <si>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</si>
  <si>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</si>
  <si>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</si>
  <si>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</si>
  <si>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</si>
  <si>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</si>
  <si>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</si>
  <si>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</si>
  <si>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</si>
  <si>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</si>
  <si>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</si>
  <si>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</si>
  <si>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</si>
  <si>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</si>
  <si>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</si>
  <si>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</si>
  <si>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</si>
  <si>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</si>
  <si>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</si>
  <si>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</si>
  <si>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</si>
  <si>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</si>
  <si>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</si>
  <si>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</si>
  <si>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</si>
  <si>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</si>
  <si>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</si>
  <si>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</si>
  <si>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</si>
  <si>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</si>
  <si>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</si>
  <si>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</si>
  <si>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</si>
  <si>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</si>
  <si>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</si>
  <si>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</si>
  <si>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</si>
  <si>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</si>
  <si>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</si>
  <si>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</si>
  <si>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</si>
  <si>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</si>
  <si>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</si>
  <si>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</si>
  <si>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</si>
  <si>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</si>
  <si>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</si>
  <si>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</si>
  <si>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</si>
  <si>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</si>
  <si>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</si>
  <si>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</si>
  <si>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</si>
  <si>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</si>
  <si>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</si>
  <si>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</si>
  <si>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</si>
  <si>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</si>
  <si>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</si>
  <si>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</si>
  <si>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</si>
  <si>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</si>
  <si>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</si>
  <si>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</si>
  <si>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</si>
  <si>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</si>
  <si>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</si>
  <si>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</si>
  <si>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</si>
  <si>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</si>
  <si>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</si>
  <si>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</si>
  <si>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</si>
  <si>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</si>
  <si>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</si>
  <si>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</si>
  <si>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</si>
  <si>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</si>
  <si>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</si>
  <si>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</si>
  <si>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</si>
  <si>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</si>
  <si>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</si>
  <si>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</si>
  <si>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</si>
  <si>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</si>
  <si>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</si>
  <si>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</si>
  <si>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</si>
  <si>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</si>
  <si>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</si>
  <si>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</si>
  <si>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</si>
  <si>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</si>
  <si>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</si>
  <si>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</si>
  <si>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</si>
  <si>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</si>
  <si>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</si>
  <si>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</si>
  <si>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</si>
  <si>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</si>
  <si>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</si>
  <si>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</si>
  <si>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</si>
  <si>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</si>
  <si>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</si>
  <si>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</si>
  <si>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</si>
  <si>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</si>
  <si>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</si>
  <si>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</si>
  <si>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</si>
  <si>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</si>
  <si>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</si>
  <si>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</si>
  <si>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</si>
  <si>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</si>
  <si>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</si>
  <si>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</si>
  <si>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</si>
  <si>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</si>
  <si>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</si>
  <si>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</si>
  <si>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</si>
  <si>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</si>
  <si>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</si>
  <si>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</si>
  <si>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</si>
  <si>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</si>
  <si>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</si>
  <si>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</si>
  <si>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</si>
  <si>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</si>
  <si>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</si>
  <si>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</si>
  <si>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</si>
  <si>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</si>
  <si>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</si>
  <si>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</si>
  <si>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</si>
  <si>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</si>
  <si>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</si>
  <si>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</si>
  <si>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</si>
  <si>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</si>
  <si>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</si>
  <si>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</si>
  <si>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</si>
  <si>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</si>
  <si>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</si>
  <si>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</si>
  <si>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</si>
  <si>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</si>
  <si>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</si>
  <si>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</si>
  <si>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</si>
  <si>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</si>
  <si>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</si>
  <si>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</si>
  <si>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</si>
  <si>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</si>
  <si>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</si>
  <si>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</si>
  <si>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</si>
  <si>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</si>
  <si>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</si>
  <si>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</si>
  <si>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</si>
  <si>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</si>
  <si>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</si>
  <si>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</si>
  <si>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</si>
  <si>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</si>
  <si>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</si>
  <si>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</si>
  <si>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</si>
  <si>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</si>
  <si>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</si>
  <si>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</si>
  <si>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</si>
  <si>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</si>
  <si>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</si>
  <si>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</si>
  <si>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</si>
  <si>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</si>
  <si>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</si>
  <si>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</si>
  <si>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</si>
  <si>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</si>
  <si>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</si>
  <si>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</si>
  <si>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</si>
  <si>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</si>
  <si>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</si>
  <si>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</si>
  <si>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</si>
  <si>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</si>
  <si>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</si>
  <si>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</si>
  <si>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</si>
  <si>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</si>
  <si>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</si>
  <si>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</si>
  <si>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</si>
  <si>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</si>
  <si>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</si>
  <si>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</si>
  <si>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</si>
  <si>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</si>
  <si>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</si>
  <si>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</si>
  <si>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</si>
  <si>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</si>
  <si>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</si>
  <si>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</si>
  <si>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</si>
  <si>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</si>
  <si>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</si>
  <si>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</si>
  <si>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</si>
  <si>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</si>
  <si>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</si>
  <si>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</si>
  <si>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</si>
  <si>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</si>
  <si>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</si>
  <si>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</si>
  <si>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</si>
  <si>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</si>
  <si>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</si>
  <si>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</si>
  <si>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</si>
  <si>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</si>
  <si>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</si>
  <si>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</si>
  <si>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</si>
  <si>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</si>
  <si>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</si>
  <si>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</si>
  <si>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</si>
  <si>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</si>
  <si>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</si>
  <si>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</si>
  <si>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</si>
  <si>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</si>
  <si>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</si>
  <si>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</si>
  <si>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</si>
  <si>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</si>
  <si>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</si>
  <si>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</si>
  <si>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</si>
  <si>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</si>
  <si>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</si>
  <si>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</si>
  <si>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</si>
  <si>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</si>
  <si>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</si>
  <si>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</si>
  <si>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</si>
  <si>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</si>
  <si>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</si>
  <si>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</si>
  <si>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</si>
  <si>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</si>
  <si>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</si>
  <si>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</si>
  <si>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</si>
  <si>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</si>
  <si>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</si>
  <si>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</si>
  <si>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</si>
  <si>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</si>
  <si>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</si>
  <si>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</si>
  <si>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</si>
  <si>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</si>
  <si>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</si>
  <si>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</si>
  <si>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</si>
  <si>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</si>
  <si>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</si>
  <si>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</si>
  <si>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</si>
  <si>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</si>
  <si>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</si>
  <si>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</si>
  <si>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</si>
  <si>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</si>
  <si>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</si>
  <si>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</si>
  <si>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</si>
  <si>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</si>
  <si>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</si>
  <si>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</si>
  <si>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</si>
  <si>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</si>
  <si>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</si>
  <si>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</si>
  <si>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</si>
  <si>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</si>
  <si>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</si>
  <si>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</si>
  <si>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</si>
  <si>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</si>
  <si>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</si>
  <si>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</si>
  <si>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</si>
  <si>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</si>
  <si>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</si>
  <si>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</si>
  <si>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</si>
  <si>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</si>
  <si>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</si>
  <si>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</si>
  <si>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</si>
  <si>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</si>
  <si>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</si>
  <si>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</si>
  <si>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</si>
  <si>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</si>
  <si>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</si>
  <si>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</si>
  <si>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</si>
  <si>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</si>
  <si>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</si>
  <si>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</si>
  <si>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</si>
  <si>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</si>
  <si>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</si>
  <si>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</si>
  <si>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</si>
  <si>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</si>
  <si>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</si>
  <si>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</si>
  <si>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</si>
  <si>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</si>
  <si>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</si>
  <si>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</si>
  <si>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</si>
  <si>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</si>
  <si>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</si>
  <si>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</si>
  <si>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</si>
  <si>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</si>
  <si>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</si>
  <si>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</si>
  <si>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</si>
  <si>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</si>
  <si>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</si>
  <si>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</si>
  <si>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</si>
  <si>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</si>
  <si>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</si>
  <si>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</si>
  <si>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</si>
  <si>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</si>
  <si>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</si>
  <si>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</si>
  <si>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</si>
  <si>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</si>
  <si>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</si>
  <si>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</si>
  <si>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</si>
  <si>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</si>
  <si>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</si>
  <si>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</si>
  <si>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</si>
  <si>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</si>
  <si>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</si>
  <si>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</si>
  <si>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</si>
  <si>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</si>
  <si>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</si>
  <si>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</si>
  <si>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</si>
  <si>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</si>
  <si>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</si>
  <si>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</si>
  <si>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</si>
  <si>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</si>
  <si>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</si>
  <si>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</si>
  <si>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</si>
  <si>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</si>
  <si>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</si>
  <si>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</si>
  <si>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</si>
  <si>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</si>
  <si>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</si>
  <si>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</si>
  <si>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</si>
  <si>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</si>
  <si>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</si>
  <si>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</si>
  <si>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</si>
  <si>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</si>
  <si>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</si>
  <si>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</si>
  <si>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</si>
  <si>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</si>
  <si>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</si>
  <si>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</si>
  <si>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</si>
  <si>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</si>
  <si>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</si>
  <si>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</si>
  <si>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</si>
  <si>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</si>
  <si>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</si>
  <si>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</si>
  <si>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</si>
  <si>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</si>
  <si>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</si>
  <si>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</si>
  <si>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</si>
  <si>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</si>
  <si>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</si>
  <si>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</si>
  <si>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</si>
  <si>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</si>
  <si>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</si>
  <si>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</si>
  <si>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</si>
  <si>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</si>
  <si>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</si>
  <si>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</si>
  <si>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</si>
  <si>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</si>
  <si>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</si>
  <si>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</si>
  <si>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</si>
  <si>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</si>
  <si>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</si>
  <si>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</si>
  <si>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</si>
  <si>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</si>
  <si>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</si>
  <si>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</si>
  <si>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</si>
  <si>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</si>
  <si>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</si>
  <si>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</si>
  <si>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</si>
  <si>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</si>
  <si>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</si>
  <si>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</si>
  <si>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</si>
  <si>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</si>
  <si>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</si>
  <si>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</si>
  <si>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</si>
  <si>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</si>
  <si>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</si>
  <si>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</si>
  <si>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</si>
  <si>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</si>
  <si>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</si>
  <si>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</si>
  <si>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</si>
  <si>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</si>
  <si>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</si>
  <si>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</si>
  <si>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</si>
  <si>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</si>
  <si>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</si>
  <si>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</si>
  <si>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</si>
  <si>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</si>
  <si>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</si>
  <si>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</si>
  <si>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</si>
  <si>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</si>
  <si>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</si>
  <si>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</si>
  <si>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</si>
  <si>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</si>
  <si>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</si>
  <si>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</si>
  <si>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</si>
  <si>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</si>
  <si>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</si>
  <si>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</si>
  <si>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</si>
  <si>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</si>
  <si>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</si>
  <si>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</si>
  <si>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</si>
  <si>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</si>
  <si>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</si>
  <si>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</si>
  <si>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</si>
  <si>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</si>
  <si>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</si>
  <si>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</si>
  <si>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</si>
  <si>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</si>
  <si>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</si>
  <si>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</si>
  <si>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</si>
  <si>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</si>
  <si>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</si>
  <si>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</si>
  <si>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</si>
  <si>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</si>
  <si>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</si>
  <si>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</si>
  <si>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</si>
  <si>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</si>
  <si>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</si>
  <si>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</si>
  <si>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</si>
  <si>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</si>
  <si>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</si>
  <si>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</si>
  <si>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</si>
  <si>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</si>
  <si>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</si>
  <si>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</si>
  <si>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</si>
  <si>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</si>
  <si>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</si>
  <si>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</si>
  <si>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</si>
  <si>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</si>
  <si>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</si>
  <si>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</si>
  <si>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</si>
  <si>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</si>
  <si>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</si>
  <si>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</si>
  <si>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</si>
  <si>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</si>
  <si>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</si>
  <si>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</si>
  <si>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</si>
  <si>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</si>
  <si>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</si>
  <si>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</si>
  <si>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</si>
  <si>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</si>
  <si>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</si>
  <si>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</si>
  <si>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</si>
  <si>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</si>
  <si>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</si>
  <si>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</si>
  <si>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</si>
  <si>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</si>
  <si>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</si>
  <si>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</si>
  <si>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</si>
  <si>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</si>
  <si>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</si>
  <si>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</si>
  <si>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</si>
  <si>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</si>
  <si>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</si>
  <si>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</si>
  <si>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</si>
  <si>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</si>
  <si>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</si>
  <si>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</si>
  <si>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</si>
  <si>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</si>
  <si>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</si>
  <si>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</si>
  <si>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</si>
  <si>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</si>
  <si>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</si>
  <si>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</si>
  <si>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</si>
  <si>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</si>
  <si>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</si>
  <si>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</si>
  <si>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</si>
  <si>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</si>
  <si>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</si>
  <si>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</si>
  <si>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</si>
  <si>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</si>
  <si>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</si>
  <si>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</si>
  <si>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</si>
  <si>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</si>
  <si>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</si>
  <si>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</si>
  <si>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</si>
  <si>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</si>
  <si>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</si>
  <si>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</si>
  <si>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</si>
  <si>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</si>
  <si>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</si>
  <si>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</si>
  <si>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</si>
  <si>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</si>
  <si>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</si>
  <si>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</si>
  <si>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</si>
  <si>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</si>
  <si>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</si>
  <si>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</si>
  <si>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</si>
  <si>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</si>
  <si>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</si>
  <si>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</si>
  <si>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</si>
  <si>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</si>
  <si>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</si>
  <si>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</si>
  <si>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</si>
  <si>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</si>
  <si>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</si>
  <si>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</si>
  <si>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</si>
  <si>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</si>
  <si>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</si>
  <si>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</si>
  <si>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</si>
  <si>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</si>
  <si>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</si>
  <si>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</si>
  <si>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</si>
  <si>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</si>
  <si>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</si>
  <si>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</si>
  <si>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</si>
  <si>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</si>
  <si>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</si>
  <si>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</si>
  <si>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</si>
  <si>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</si>
  <si>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</si>
  <si>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</si>
  <si>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</si>
  <si>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</si>
  <si>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</si>
  <si>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</si>
  <si>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</si>
  <si>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</si>
  <si>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</si>
  <si>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</si>
  <si>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</si>
  <si>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</si>
  <si>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</si>
  <si>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</si>
  <si>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</si>
  <si>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</si>
  <si>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</si>
  <si>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</si>
  <si>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</si>
  <si>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</si>
  <si>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</si>
  <si>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</si>
  <si>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</si>
  <si>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</si>
  <si>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</si>
  <si>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</si>
  <si>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</si>
  <si>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</si>
  <si>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</si>
  <si>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</si>
  <si>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</si>
  <si>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</si>
  <si>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</si>
  <si>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</si>
  <si>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</si>
  <si>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</si>
  <si>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</si>
  <si>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</si>
  <si>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</si>
  <si>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</si>
  <si>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</si>
  <si>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</si>
  <si>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</si>
  <si>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</si>
  <si>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</si>
  <si>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</si>
  <si>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</si>
  <si>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</si>
  <si>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</si>
  <si>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</si>
  <si>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</si>
  <si>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</si>
  <si>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</si>
  <si>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</si>
  <si>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</si>
  <si>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</si>
  <si>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</si>
  <si>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</si>
  <si>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</si>
  <si>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</si>
  <si>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</si>
  <si>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</si>
  <si>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</si>
  <si>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</si>
  <si>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</si>
  <si>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</si>
  <si>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</si>
  <si>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</si>
  <si>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</si>
  <si>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</si>
  <si>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</si>
  <si>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</si>
  <si>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</si>
  <si>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</si>
  <si>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</si>
  <si>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</si>
  <si>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</si>
  <si>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</si>
  <si>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</si>
  <si>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</si>
  <si>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</si>
  <si>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</si>
  <si>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</si>
  <si>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</si>
  <si>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</si>
  <si>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</si>
  <si>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</si>
  <si>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</si>
  <si>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</si>
  <si>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</si>
  <si>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</si>
  <si>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</si>
  <si>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</si>
  <si>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</si>
  <si>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</si>
  <si>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</si>
  <si>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</si>
  <si>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</si>
  <si>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</si>
  <si>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</si>
  <si>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</si>
  <si>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</si>
  <si>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</si>
  <si>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</si>
  <si>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</si>
  <si>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</si>
  <si>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</si>
  <si>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</si>
  <si>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</si>
  <si>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</si>
  <si>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</si>
  <si>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</si>
  <si>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</si>
  <si>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</si>
  <si>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</si>
  <si>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</si>
  <si>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</si>
  <si>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</si>
  <si>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</si>
  <si>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</si>
  <si>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</si>
  <si>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</si>
  <si>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</si>
  <si>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</si>
  <si>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</si>
  <si>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</si>
  <si>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</si>
  <si>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</si>
  <si>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</si>
  <si>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</si>
  <si>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</si>
  <si>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</si>
  <si>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</si>
  <si>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</si>
  <si>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</si>
  <si>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</si>
  <si>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</si>
  <si>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</si>
  <si>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</si>
  <si>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</si>
  <si>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</si>
  <si>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</si>
  <si>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</si>
  <si>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</si>
  <si>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</si>
  <si>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</si>
  <si>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</si>
  <si>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</si>
  <si>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</si>
  <si>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</si>
  <si>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</si>
  <si>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</si>
  <si>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</si>
  <si>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</si>
  <si>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</si>
  <si>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</si>
  <si>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</si>
  <si>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</si>
  <si>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</si>
  <si>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</si>
  <si>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</si>
  <si>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</si>
  <si>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</si>
  <si>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</si>
  <si>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</si>
  <si>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</si>
  <si>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</si>
  <si>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</si>
  <si>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</si>
  <si>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</si>
  <si>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</si>
  <si>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</si>
  <si>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</si>
  <si>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</si>
  <si>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</si>
  <si>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</si>
  <si>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</si>
  <si>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</si>
  <si>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</si>
  <si>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</si>
  <si>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</si>
  <si>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</si>
  <si>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</si>
  <si>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</si>
  <si>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</si>
  <si>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</si>
  <si>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</si>
  <si>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</si>
  <si>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</si>
  <si>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</si>
  <si>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</si>
  <si>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</si>
  <si>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</si>
  <si>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</si>
  <si>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</si>
  <si>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</si>
  <si>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</si>
  <si>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</si>
  <si>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</si>
  <si>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</si>
  <si>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</si>
  <si>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</si>
  <si>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</si>
  <si>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</si>
  <si>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</si>
  <si>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</si>
  <si>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</si>
  <si>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</si>
  <si>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</si>
  <si>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</si>
  <si>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</si>
  <si>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</si>
  <si>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</si>
  <si>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</si>
  <si>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</si>
  <si>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</si>
  <si>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</si>
  <si>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</si>
  <si>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</si>
  <si>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</si>
  <si>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</si>
  <si>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</si>
  <si>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</si>
  <si>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</si>
  <si>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</si>
  <si>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</si>
  <si>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</si>
  <si>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</si>
  <si>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</si>
  <si>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</si>
  <si>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</si>
  <si>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</si>
  <si>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</si>
  <si>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</si>
  <si>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</si>
  <si>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</si>
  <si>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</si>
  <si>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</si>
  <si>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</si>
  <si>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</si>
  <si>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</si>
  <si>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</si>
  <si>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</si>
  <si>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</si>
  <si>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</si>
  <si>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</si>
  <si>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</si>
  <si>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</si>
  <si>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</si>
  <si>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</si>
  <si>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</si>
  <si>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</si>
  <si>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</si>
  <si>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</si>
  <si>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</si>
  <si>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</si>
  <si>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</si>
  <si>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</si>
  <si>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</si>
  <si>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</si>
  <si>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</si>
  <si>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</si>
  <si>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</si>
  <si>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</si>
  <si>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</si>
  <si>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</si>
  <si>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</si>
  <si>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</si>
  <si>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</si>
  <si>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</si>
  <si>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</si>
  <si>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</si>
  <si>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</si>
  <si>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</si>
  <si>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</si>
  <si>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</si>
  <si>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</si>
  <si>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</si>
  <si>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</si>
  <si>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</si>
  <si>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</si>
  <si>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</si>
  <si>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</si>
  <si>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</si>
  <si>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</si>
  <si>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</si>
  <si>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</si>
  <si>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</si>
  <si>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</si>
  <si>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</si>
  <si>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</si>
  <si>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</si>
  <si>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</si>
  <si>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</si>
  <si>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</si>
  <si>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</si>
  <si>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</si>
  <si>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</si>
  <si>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</si>
  <si>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</si>
  <si>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</si>
  <si>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</si>
  <si>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</si>
  <si>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</si>
  <si>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</si>
  <si>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</si>
  <si>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</si>
  <si>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</si>
  <si>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</si>
  <si>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</si>
  <si>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</si>
  <si>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</si>
  <si>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</si>
  <si>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</si>
  <si>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</si>
  <si>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</si>
  <si>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</si>
  <si>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</si>
  <si>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</si>
  <si>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</si>
  <si>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</si>
  <si>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</si>
  <si>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</si>
  <si>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</si>
  <si>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</si>
  <si>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</si>
  <si>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</si>
  <si>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</si>
  <si>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</si>
  <si>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</si>
  <si>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</si>
  <si>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</si>
  <si>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</si>
  <si>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</si>
  <si>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</si>
  <si>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</si>
  <si>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</si>
  <si>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</si>
  <si>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</si>
  <si>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</si>
  <si>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</si>
  <si>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</si>
  <si>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</si>
  <si>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</si>
  <si>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</si>
  <si>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</si>
  <si>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</si>
  <si>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</si>
  <si>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</si>
  <si>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</si>
  <si>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</si>
  <si>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</si>
  <si>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</si>
  <si>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</si>
  <si>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</si>
  <si>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</si>
  <si>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</si>
  <si>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</si>
  <si>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</si>
  <si>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</si>
  <si>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</si>
  <si>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</si>
  <si>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</si>
  <si>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</si>
  <si>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</si>
  <si>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</si>
  <si>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</si>
  <si>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</si>
  <si>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</si>
  <si>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</si>
  <si>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</si>
  <si>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</si>
  <si>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</si>
  <si>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</si>
  <si>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</si>
  <si>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</si>
  <si>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</si>
  <si>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</si>
  <si>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</si>
  <si>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</si>
  <si>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</si>
  <si>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</si>
  <si>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</si>
  <si>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</si>
  <si>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</si>
  <si>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</si>
  <si>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</si>
  <si>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</si>
  <si>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</si>
  <si>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</si>
  <si>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</si>
  <si>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</si>
  <si>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</si>
  <si>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</si>
  <si>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</si>
  <si>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</si>
  <si>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</si>
  <si>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</si>
  <si>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</si>
  <si>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</si>
  <si>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</si>
  <si>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</si>
  <si>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</si>
  <si>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</si>
  <si>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</si>
  <si>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</si>
  <si>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</si>
  <si>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</si>
  <si>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</si>
  <si>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</si>
  <si>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</si>
  <si>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</si>
  <si>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</si>
  <si>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</si>
  <si>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</si>
  <si>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</si>
  <si>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</si>
  <si>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</si>
  <si>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</si>
  <si>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</si>
  <si>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</si>
  <si>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</si>
  <si>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</si>
  <si>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</si>
  <si>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</si>
  <si>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</si>
  <si>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</si>
  <si>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</si>
  <si>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</si>
  <si>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</si>
  <si>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</si>
  <si>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</si>
  <si>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</si>
  <si>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</si>
  <si>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</si>
  <si>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</si>
  <si>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</si>
  <si>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</si>
  <si>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</si>
  <si>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</si>
  <si>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</si>
  <si>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</si>
  <si>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</si>
  <si>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</si>
  <si>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</si>
  <si>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</si>
  <si>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</si>
  <si>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</si>
  <si>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</si>
  <si>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</si>
  <si>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</si>
  <si>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</si>
  <si>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</si>
  <si>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</si>
  <si>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</si>
  <si>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</si>
  <si>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</si>
  <si>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</si>
  <si>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</si>
  <si>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</si>
  <si>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</si>
  <si>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</si>
  <si>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</si>
  <si>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</si>
  <si>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</si>
  <si>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</si>
  <si>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</si>
  <si>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</si>
  <si>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</si>
  <si>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</si>
  <si>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</si>
  <si>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</si>
  <si>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</si>
  <si>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</si>
  <si>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</si>
  <si>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</si>
  <si>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</si>
  <si>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</si>
  <si>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</si>
  <si>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</si>
  <si>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</si>
  <si>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</si>
  <si>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</si>
  <si>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</si>
  <si>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</si>
  <si>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</si>
  <si>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</si>
  <si>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</si>
  <si>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</si>
  <si>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</si>
  <si>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</si>
  <si>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</si>
  <si>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</si>
  <si>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</si>
  <si>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</si>
  <si>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</si>
  <si>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</si>
  <si>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</si>
  <si>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</si>
  <si>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</si>
  <si>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</si>
  <si>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</si>
  <si>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</si>
  <si>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</si>
  <si>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</si>
  <si>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</si>
  <si>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</si>
  <si>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</si>
  <si>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</si>
  <si>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</si>
  <si>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</si>
  <si>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</si>
  <si>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</si>
  <si>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</si>
  <si>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</si>
  <si>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</si>
  <si>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</si>
  <si>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</si>
  <si>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</si>
  <si>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</si>
  <si>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</si>
  <si>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</si>
  <si>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</si>
  <si>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</si>
  <si>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</si>
  <si>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</si>
  <si>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</si>
  <si>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</si>
  <si>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</si>
  <si>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</si>
  <si>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</si>
  <si>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</si>
  <si>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</si>
  <si>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</si>
  <si>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</si>
  <si>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</si>
  <si>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</si>
  <si>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</si>
  <si>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</si>
  <si>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</si>
  <si>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</si>
  <si>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</si>
  <si>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</si>
  <si>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</si>
  <si>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</si>
  <si>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</si>
  <si>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</si>
  <si>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</si>
  <si>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</si>
  <si>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</si>
  <si>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</si>
  <si>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</si>
  <si>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</si>
  <si>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</si>
  <si>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</si>
  <si>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</si>
  <si>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</si>
  <si>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</si>
  <si>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</si>
  <si>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</si>
  <si>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</si>
  <si>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</si>
  <si>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</si>
  <si>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</si>
  <si>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</si>
  <si>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</si>
  <si>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</si>
  <si>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</si>
  <si>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</si>
  <si>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</si>
  <si>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</si>
  <si>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</si>
  <si>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</si>
  <si>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</si>
  <si>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</si>
  <si>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</si>
  <si>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</si>
  <si>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</si>
  <si>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</si>
  <si>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</si>
  <si>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</si>
  <si>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</si>
  <si>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</si>
  <si>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</si>
  <si>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</si>
  <si>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</si>
  <si>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</si>
  <si>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</si>
  <si>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</si>
  <si>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</si>
  <si>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</si>
  <si>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</si>
  <si>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</si>
  <si>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</si>
  <si>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</si>
  <si>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</si>
  <si>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</si>
  <si>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</si>
  <si>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</si>
  <si>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</si>
  <si>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</si>
  <si>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</si>
  <si>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</si>
  <si>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</si>
  <si>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</si>
  <si>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</si>
  <si>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</si>
  <si>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</si>
  <si>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</si>
  <si>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</si>
  <si>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</si>
  <si>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</si>
  <si>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</si>
  <si>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</si>
  <si>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</si>
  <si>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</si>
  <si>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</si>
  <si>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</si>
  <si>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</si>
  <si>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</si>
  <si>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</si>
  <si>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</si>
  <si>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</si>
  <si>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</si>
  <si>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</si>
  <si>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</si>
  <si>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</si>
  <si>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</si>
  <si>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</si>
  <si>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</si>
  <si>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</si>
  <si>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</si>
  <si>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</si>
  <si>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</si>
  <si>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</si>
  <si>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</si>
  <si>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</si>
  <si>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</si>
  <si>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</si>
  <si>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</si>
  <si>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</si>
  <si>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</si>
  <si>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</si>
  <si>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</si>
  <si>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</si>
  <si>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</si>
  <si>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</si>
  <si>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</si>
  <si>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</si>
  <si>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</si>
  <si>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</si>
  <si>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</si>
  <si>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</si>
  <si>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</si>
  <si>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</si>
  <si>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</si>
  <si>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</si>
  <si>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</si>
  <si>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</si>
  <si>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</si>
  <si>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</si>
  <si>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</si>
  <si>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</si>
  <si>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</si>
  <si>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</si>
  <si>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</si>
  <si>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</si>
  <si>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</si>
  <si>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</si>
  <si>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</si>
  <si>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</si>
  <si>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</si>
  <si>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</si>
  <si>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</si>
  <si>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</si>
  <si>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</si>
  <si>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</si>
  <si>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</si>
  <si>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</si>
  <si>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</si>
  <si>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</si>
  <si>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</si>
  <si>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</si>
  <si>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</si>
  <si>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</si>
  <si>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</si>
  <si>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</si>
  <si>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</si>
  <si>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</si>
  <si>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</si>
  <si>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</si>
  <si>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</si>
  <si>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</si>
  <si>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</si>
  <si>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</si>
  <si>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</si>
  <si>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</si>
  <si>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</si>
  <si>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</si>
  <si>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</si>
  <si>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</si>
  <si>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</si>
  <si>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</si>
  <si>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</si>
  <si>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</si>
  <si>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</si>
  <si>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</si>
  <si>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</si>
  <si>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</si>
  <si>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</si>
  <si>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</si>
  <si>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</si>
  <si>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</si>
  <si>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</si>
  <si>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</si>
  <si>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</si>
  <si>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</si>
  <si>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</si>
  <si>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</si>
  <si>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</si>
  <si>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</si>
  <si>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</si>
  <si>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</si>
  <si>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</si>
  <si>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</si>
  <si>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</si>
  <si>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</si>
  <si>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</si>
  <si>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</si>
  <si>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</si>
  <si>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</si>
  <si>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</si>
  <si>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</si>
  <si>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</si>
  <si>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</si>
  <si>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</si>
  <si>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</si>
  <si>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</si>
  <si>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</si>
  <si>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</si>
  <si>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</si>
  <si>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</si>
  <si>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</si>
  <si>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</si>
  <si>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</si>
  <si>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</si>
  <si>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</si>
  <si>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</si>
  <si>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</si>
  <si>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</si>
  <si>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</si>
  <si>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</si>
  <si>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</si>
  <si>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</si>
  <si>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</si>
  <si>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</si>
  <si>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</si>
  <si>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</si>
  <si>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</si>
  <si>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</si>
  <si>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</si>
  <si>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</si>
  <si>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</si>
  <si>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</si>
  <si>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</si>
  <si>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</si>
  <si>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</si>
  <si>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</si>
  <si>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</si>
  <si>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</si>
  <si>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</si>
  <si>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</si>
  <si>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</si>
  <si>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</si>
  <si>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</si>
  <si>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</si>
  <si>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</si>
  <si>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</si>
  <si>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</si>
  <si>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</si>
  <si>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</si>
  <si>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</si>
  <si>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</si>
  <si>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</si>
  <si>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</si>
  <si>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</si>
  <si>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</si>
  <si>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</si>
  <si>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</si>
  <si>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</si>
  <si>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</si>
  <si>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</si>
  <si>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</si>
  <si>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</si>
  <si>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</si>
  <si>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</si>
  <si>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</si>
  <si>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</si>
  <si>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</si>
  <si>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</si>
  <si>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</si>
  <si>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</si>
  <si>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</si>
  <si>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</si>
  <si>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</si>
  <si>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</si>
  <si>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</si>
  <si>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</si>
  <si>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</si>
  <si>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</si>
  <si>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</si>
  <si>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</si>
  <si>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</si>
  <si>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</si>
  <si>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</si>
  <si>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</si>
  <si>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</si>
  <si>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</si>
  <si>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</si>
  <si>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</si>
  <si>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</si>
  <si>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</si>
  <si>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</si>
  <si>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</si>
  <si>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</si>
  <si>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</si>
  <si>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</si>
  <si>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</si>
  <si>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</si>
  <si>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</si>
  <si>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</si>
  <si>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</si>
  <si>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</si>
  <si>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</si>
  <si>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</si>
  <si>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</si>
  <si>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</si>
  <si>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</si>
  <si>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</si>
  <si>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</si>
  <si>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</si>
  <si>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</si>
  <si>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</si>
  <si>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</si>
  <si>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</si>
  <si>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</si>
  <si>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</si>
  <si>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</si>
  <si>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</si>
  <si>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</si>
  <si>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</si>
  <si>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</si>
  <si>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</si>
  <si>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</si>
  <si>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</si>
  <si>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</si>
  <si>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</si>
  <si>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</si>
  <si>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</si>
  <si>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</si>
  <si>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</si>
  <si>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</si>
  <si>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</si>
  <si>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</si>
  <si>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</si>
  <si>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</si>
  <si>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</si>
  <si>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</si>
  <si>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</si>
  <si>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</si>
  <si>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</si>
  <si>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</si>
  <si>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</si>
  <si>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</si>
  <si>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</si>
  <si>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</si>
  <si>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</si>
  <si>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</si>
  <si>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</si>
  <si>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</si>
  <si>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</si>
  <si>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</si>
  <si>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</si>
  <si>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</si>
  <si>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</si>
  <si>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</si>
  <si>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</si>
  <si>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</si>
  <si>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</si>
  <si>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</si>
  <si>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</si>
  <si>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</si>
  <si>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</si>
  <si>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</si>
  <si>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</si>
  <si>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</si>
  <si>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</si>
  <si>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</si>
  <si>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</si>
  <si>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</si>
  <si>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</si>
  <si>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</si>
  <si>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</si>
  <si>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</si>
  <si>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</si>
  <si>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</si>
  <si>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</si>
  <si>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</si>
  <si>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</si>
  <si>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</si>
  <si>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</si>
  <si>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</si>
  <si>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</si>
  <si>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</si>
  <si>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</si>
  <si>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</si>
  <si>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</si>
  <si>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</si>
  <si>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</si>
  <si>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</si>
  <si>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</si>
  <si>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</si>
  <si>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</si>
  <si>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</si>
  <si>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</si>
  <si>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</si>
  <si>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</si>
  <si>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</si>
  <si>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</si>
  <si>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</si>
  <si>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</si>
  <si>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</si>
  <si>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</si>
  <si>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</si>
  <si>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</si>
  <si>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</si>
  <si>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</si>
  <si>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</si>
  <si>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</si>
  <si>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</si>
  <si>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</si>
  <si>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</si>
  <si>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</si>
  <si>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</si>
  <si>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</si>
  <si>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</si>
  <si>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</si>
  <si>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</si>
  <si>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</si>
  <si>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</si>
  <si>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</si>
  <si>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</si>
  <si>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</si>
  <si>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</si>
  <si>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</si>
  <si>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</si>
  <si>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</si>
  <si>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</si>
  <si>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</si>
  <si>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</si>
  <si>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</si>
  <si>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</si>
  <si>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</si>
  <si>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</si>
  <si>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</si>
  <si>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</si>
  <si>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</si>
  <si>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</si>
  <si>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</si>
  <si>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</si>
  <si>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</si>
  <si>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</si>
  <si>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</si>
  <si>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</si>
  <si>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</si>
  <si>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</si>
  <si>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</si>
  <si>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</si>
  <si>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</si>
  <si>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</si>
  <si>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</si>
  <si>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</si>
  <si>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</si>
  <si>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</si>
  <si>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</si>
  <si>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</si>
  <si>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</si>
  <si>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</si>
  <si>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</si>
  <si>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</si>
  <si>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</si>
  <si>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</si>
  <si>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</si>
  <si>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</si>
  <si>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</si>
  <si>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</si>
  <si>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</si>
  <si>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</si>
  <si>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</si>
  <si>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</si>
  <si>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</si>
  <si>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</si>
  <si>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</si>
  <si>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</si>
  <si>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</si>
  <si>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</si>
  <si>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</si>
  <si>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</si>
  <si>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</si>
  <si>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</si>
  <si>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</si>
  <si>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</si>
  <si>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</si>
  <si>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</si>
  <si>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</si>
  <si>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</si>
  <si>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</si>
  <si>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</si>
  <si>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</si>
  <si>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</si>
  <si>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</si>
  <si>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</si>
  <si>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</si>
  <si>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</si>
  <si>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</si>
  <si>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</si>
  <si>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</si>
  <si>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</si>
  <si>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</si>
  <si>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</si>
  <si>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</si>
  <si>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</si>
  <si>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</si>
  <si>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</si>
  <si>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</si>
  <si>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</si>
  <si>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</si>
  <si>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</si>
  <si>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</si>
  <si>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</si>
  <si>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</si>
  <si>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</si>
  <si>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</si>
  <si>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</si>
  <si>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</si>
  <si>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</si>
  <si>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</si>
  <si>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</si>
  <si>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</si>
  <si>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</si>
  <si>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</si>
  <si>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</si>
  <si>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</si>
  <si>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</si>
  <si>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</si>
  <si>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</si>
  <si>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</si>
  <si>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</si>
  <si>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</si>
  <si>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</si>
  <si>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</si>
  <si>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</si>
  <si>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</si>
  <si>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</si>
  <si>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</si>
  <si>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</si>
  <si>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</si>
  <si>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</si>
  <si>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</si>
  <si>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</si>
  <si>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</si>
  <si>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</si>
  <si>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</si>
  <si>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</si>
  <si>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</si>
  <si>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</si>
  <si>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</si>
  <si>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</si>
  <si>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</si>
  <si>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</si>
  <si>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</si>
  <si>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</si>
  <si>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</si>
  <si>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</si>
  <si>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</si>
  <si>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</si>
  <si>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</si>
  <si>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</si>
  <si>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</si>
  <si>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</si>
  <si>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</si>
  <si>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</si>
  <si>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</si>
  <si>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</si>
  <si>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</si>
  <si>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</si>
  <si>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</si>
  <si>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</si>
  <si>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</si>
  <si>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</si>
  <si>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</si>
  <si>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</si>
  <si>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</si>
  <si>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</si>
  <si>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</si>
  <si>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</si>
  <si>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</si>
  <si>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</si>
  <si>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</si>
  <si>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</si>
  <si>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</si>
  <si>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</si>
  <si>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</si>
  <si>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</si>
  <si>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</si>
  <si>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</si>
  <si>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</si>
  <si>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</si>
  <si>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</si>
  <si>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</si>
  <si>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</si>
  <si>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</si>
  <si>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</si>
  <si>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</si>
  <si>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</si>
  <si>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</si>
  <si>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</si>
  <si>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</si>
  <si>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</si>
  <si>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</si>
  <si>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</si>
  <si>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</si>
  <si>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</si>
  <si>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</si>
  <si>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</si>
  <si>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</si>
  <si>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</si>
  <si>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</si>
  <si>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</si>
  <si>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</si>
  <si>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</si>
  <si>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</si>
  <si>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</si>
  <si>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</si>
  <si>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</si>
  <si>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</si>
  <si>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</si>
  <si>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</si>
  <si>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</si>
  <si>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</si>
  <si>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</si>
  <si>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</si>
  <si>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</si>
  <si>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</si>
  <si>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</si>
  <si>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</si>
  <si>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</si>
  <si>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</si>
  <si>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</si>
  <si>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</si>
  <si>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</si>
  <si>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</si>
  <si>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</si>
  <si>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</si>
  <si>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</si>
  <si>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</si>
  <si>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</si>
  <si>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</si>
  <si>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</si>
  <si>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</si>
  <si>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</si>
  <si>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</si>
  <si>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</si>
  <si>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</si>
  <si>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</si>
  <si>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</si>
  <si>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</si>
  <si>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</si>
  <si>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</si>
  <si>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</si>
  <si>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</si>
  <si>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</si>
  <si>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</si>
  <si>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</si>
  <si>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</si>
  <si>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</si>
  <si>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</si>
  <si>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</si>
  <si>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</si>
  <si>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</si>
  <si>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</si>
  <si>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</si>
  <si>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</si>
  <si>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</si>
  <si>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</si>
  <si>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</si>
  <si>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</si>
  <si>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</si>
  <si>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</si>
  <si>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</si>
  <si>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</si>
  <si>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</si>
  <si>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</si>
  <si>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</si>
  <si>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</si>
  <si>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</si>
  <si>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</si>
  <si>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</si>
  <si>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</si>
  <si>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</si>
  <si>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</si>
  <si>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</si>
  <si>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</si>
  <si>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</si>
  <si>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</si>
  <si>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</si>
  <si>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</si>
  <si>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</si>
  <si>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</si>
  <si>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</si>
  <si>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</si>
  <si>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</si>
  <si>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</si>
  <si>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</si>
  <si>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</si>
  <si>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</si>
  <si>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</si>
  <si>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</si>
  <si>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</si>
  <si>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</si>
  <si>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</si>
  <si>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</si>
  <si>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</si>
  <si>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</si>
  <si>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</si>
  <si>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</si>
  <si>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</si>
  <si>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</si>
  <si>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</si>
  <si>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</si>
  <si>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</si>
  <si>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</si>
  <si>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</si>
  <si>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</si>
  <si>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</si>
  <si>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</si>
  <si>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</si>
  <si>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</si>
  <si>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</si>
  <si>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</si>
  <si>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</si>
  <si>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</si>
  <si>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</si>
  <si>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</si>
  <si>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</si>
  <si>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</si>
  <si>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</si>
  <si>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</si>
  <si>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</si>
  <si>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</si>
  <si>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</si>
  <si>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</si>
  <si>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</si>
  <si>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</si>
  <si>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</si>
  <si>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</si>
  <si>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</si>
  <si>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</si>
  <si>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</si>
  <si>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</si>
  <si>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</si>
  <si>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</si>
  <si>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</si>
  <si>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</si>
  <si>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</si>
  <si>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</si>
  <si>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</si>
  <si>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</si>
  <si>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</si>
  <si>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</si>
  <si>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</si>
  <si>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</si>
  <si>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</si>
  <si>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</si>
  <si>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</si>
  <si>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</si>
  <si>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</si>
  <si>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</si>
  <si>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</si>
  <si>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</si>
  <si>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</si>
  <si>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</si>
  <si>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</si>
  <si>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</si>
  <si>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</si>
  <si>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</si>
  <si>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</si>
  <si>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</si>
  <si>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</si>
  <si>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</si>
  <si>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</si>
  <si>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</si>
  <si>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</si>
  <si>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</si>
  <si>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</si>
  <si>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</si>
  <si>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</si>
  <si>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</si>
  <si>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</si>
  <si>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</si>
  <si>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</si>
  <si>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</si>
  <si>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</si>
  <si>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</si>
  <si>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</si>
  <si>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</si>
  <si>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</si>
  <si>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</si>
  <si>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</si>
  <si>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</si>
  <si>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</si>
  <si>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</si>
  <si>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</si>
  <si>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</si>
  <si>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</si>
  <si>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</si>
  <si>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</si>
  <si>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</si>
  <si>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</si>
  <si>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</si>
  <si>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</si>
  <si>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</si>
  <si>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</si>
  <si>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</si>
  <si>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</si>
  <si>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</si>
  <si>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</si>
  <si>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</si>
  <si>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</si>
  <si>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</si>
  <si>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</si>
  <si>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</si>
  <si>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</si>
  <si>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</si>
  <si>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</si>
  <si>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</si>
  <si>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</si>
  <si>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</si>
  <si>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</si>
  <si>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</si>
  <si>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</si>
  <si>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</si>
  <si>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</si>
  <si>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</si>
  <si>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</si>
  <si>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</si>
  <si>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</si>
  <si>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</si>
  <si>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</si>
  <si>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</si>
  <si>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</si>
  <si>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</si>
  <si>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</si>
  <si>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</si>
  <si>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</si>
  <si>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</si>
  <si>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</si>
  <si>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</si>
  <si>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</si>
  <si>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</si>
  <si>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</si>
  <si>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</si>
  <si>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</si>
  <si>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</si>
  <si>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</si>
  <si>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</si>
  <si>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</si>
  <si>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</si>
  <si>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</si>
  <si>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</si>
  <si>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</si>
  <si>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</si>
  <si>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</si>
  <si>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</si>
  <si>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</si>
  <si>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</si>
  <si>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</si>
  <si>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</si>
  <si>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</si>
  <si>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</si>
  <si>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</si>
  <si>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</si>
  <si>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</si>
  <si>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</si>
  <si>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</si>
  <si>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</si>
  <si>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</si>
  <si>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</si>
  <si>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</si>
  <si>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</si>
  <si>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</si>
  <si>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</si>
  <si>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</si>
  <si>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</si>
  <si>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</si>
  <si>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</si>
  <si>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</si>
  <si>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</si>
  <si>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</si>
  <si>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</si>
  <si>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</si>
  <si>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</si>
  <si>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</si>
  <si>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</si>
  <si>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</si>
  <si>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</si>
  <si>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</si>
  <si>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</si>
  <si>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</si>
  <si>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</si>
  <si>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</si>
  <si>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</si>
  <si>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</si>
  <si>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</si>
  <si>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</si>
  <si>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</si>
  <si>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</si>
  <si>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</si>
  <si>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</si>
  <si>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</si>
  <si>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</si>
  <si>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</si>
  <si>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</si>
  <si>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</si>
  <si>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</si>
  <si>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</si>
  <si>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</si>
  <si>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</si>
  <si>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</si>
  <si>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</si>
  <si>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</si>
  <si>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</si>
  <si>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</si>
  <si>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</si>
  <si>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</si>
  <si>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</si>
  <si>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</si>
  <si>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</si>
  <si>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</si>
  <si>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</si>
  <si>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</si>
  <si>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</si>
  <si>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</si>
  <si>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</si>
  <si>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</si>
  <si>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</si>
  <si>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</si>
  <si>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</si>
  <si>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</si>
  <si>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</si>
  <si>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</si>
  <si>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</si>
  <si>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</si>
  <si>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</si>
  <si>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</si>
  <si>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</si>
  <si>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</si>
  <si>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</si>
  <si>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</si>
  <si>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</si>
  <si>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</si>
  <si>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</si>
  <si>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</si>
  <si>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</si>
  <si>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</si>
  <si>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</si>
  <si>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</si>
  <si>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</si>
  <si>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</si>
  <si>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</si>
  <si>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</si>
  <si>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</si>
  <si>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</si>
  <si>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</si>
  <si>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</si>
  <si>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</si>
  <si>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</si>
  <si>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</si>
  <si>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</si>
  <si>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</si>
  <si>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</si>
  <si>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</si>
  <si>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</si>
  <si>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</si>
  <si>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</si>
  <si>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</si>
  <si>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</si>
  <si>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</si>
  <si>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</si>
  <si>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</si>
  <si>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</si>
  <si>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</si>
  <si>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</si>
  <si>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</si>
  <si>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</si>
  <si>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</si>
  <si>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</si>
  <si>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</si>
  <si>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</si>
  <si>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</si>
  <si>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</si>
  <si>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</si>
  <si>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</si>
  <si>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</si>
  <si>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</si>
  <si>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</si>
  <si>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</si>
  <si>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</si>
  <si>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</si>
  <si>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</si>
  <si>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</si>
  <si>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</si>
  <si>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</si>
  <si>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</si>
  <si>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</si>
  <si>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</si>
  <si>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</si>
  <si>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</si>
  <si>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</si>
  <si>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</si>
  <si>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</si>
  <si>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</si>
  <si>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</si>
  <si>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</si>
  <si>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</si>
  <si>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</si>
  <si>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</si>
  <si>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</si>
  <si>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</si>
  <si>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</si>
  <si>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</si>
  <si>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</si>
  <si>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</si>
  <si>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</si>
  <si>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</si>
  <si>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</si>
  <si>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</si>
  <si>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</si>
  <si>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</si>
  <si>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</si>
  <si>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</si>
  <si>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</si>
  <si>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</si>
  <si>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</si>
  <si>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</si>
  <si>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</si>
  <si>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</si>
  <si>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</si>
  <si>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</si>
  <si>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</si>
  <si>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</si>
  <si>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</si>
  <si>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</si>
  <si>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</si>
  <si>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</si>
  <si>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</si>
  <si>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</si>
  <si>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</si>
  <si>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</si>
  <si>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</si>
  <si>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</si>
  <si>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</si>
  <si>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</si>
  <si>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</si>
  <si>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</si>
  <si>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</si>
  <si>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</si>
  <si>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</si>
  <si>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</si>
  <si>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</si>
  <si>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</si>
  <si>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</si>
  <si>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</si>
  <si>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</si>
  <si>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</si>
  <si>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</si>
  <si>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</si>
  <si>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</si>
  <si>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</si>
  <si>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</si>
  <si>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</si>
  <si>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</si>
  <si>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</si>
  <si>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</si>
  <si>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</si>
  <si>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</si>
  <si>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</si>
  <si>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</si>
  <si>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</si>
  <si>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</si>
  <si>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</si>
  <si>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</si>
  <si>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</si>
  <si>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</si>
  <si>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</si>
  <si>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</si>
  <si>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</si>
  <si>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</si>
  <si>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</si>
  <si>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</si>
  <si>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</si>
  <si>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</si>
  <si>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</si>
  <si>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</si>
  <si>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</si>
  <si>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</si>
  <si>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</si>
  <si>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</si>
  <si>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</si>
  <si>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</si>
  <si>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</si>
  <si>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</si>
  <si>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</si>
  <si>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</si>
  <si>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</si>
  <si>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</si>
  <si>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</si>
  <si>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</si>
  <si>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</si>
  <si>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</si>
  <si>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</si>
  <si>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</si>
  <si>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</si>
  <si>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</si>
  <si>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</si>
  <si>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</si>
  <si>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</si>
  <si>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</si>
  <si>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</si>
  <si>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</si>
  <si>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</si>
  <si>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</si>
  <si>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</si>
  <si>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</si>
  <si>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</si>
  <si>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</si>
  <si>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</si>
  <si>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</si>
  <si>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</si>
  <si>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</si>
  <si>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</si>
  <si>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</si>
  <si>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</si>
  <si>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</si>
  <si>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</si>
  <si>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</si>
  <si>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</si>
  <si>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</si>
  <si>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</si>
  <si>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</si>
  <si>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</si>
  <si>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</si>
  <si>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</si>
  <si>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</si>
  <si>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</si>
  <si>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</si>
  <si>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</si>
  <si>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</si>
  <si>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</si>
  <si>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</si>
  <si>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</si>
  <si>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</si>
  <si>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</si>
  <si>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</si>
  <si>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</si>
  <si>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</si>
  <si>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</si>
  <si>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</si>
  <si>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</si>
  <si>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</si>
  <si>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</si>
  <si>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</si>
  <si>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</si>
  <si>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</si>
  <si>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</si>
  <si>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</si>
  <si>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</si>
  <si>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</si>
  <si>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</si>
  <si>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</si>
  <si>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</si>
  <si>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</si>
  <si>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</si>
  <si>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</si>
  <si>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</si>
  <si>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</si>
  <si>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</si>
  <si>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</si>
  <si>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</si>
  <si>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</si>
  <si>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</si>
  <si>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</si>
  <si>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</si>
  <si>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</si>
  <si>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</si>
  <si>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</si>
  <si>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</si>
  <si>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</si>
  <si>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</si>
  <si>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</si>
  <si>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</si>
  <si>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</si>
  <si>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</si>
  <si>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</si>
  <si>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</si>
  <si>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</si>
  <si>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</si>
  <si>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</si>
  <si>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</si>
  <si>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</si>
  <si>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</si>
  <si>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</si>
  <si>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</si>
  <si>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</si>
  <si>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</si>
  <si>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</si>
  <si>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</si>
  <si>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</si>
  <si>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</si>
  <si>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</si>
  <si>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</si>
  <si>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</si>
  <si>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</si>
  <si>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</si>
  <si>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</si>
  <si>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</si>
  <si>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</si>
  <si>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</si>
  <si>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</si>
  <si>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</si>
  <si>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</si>
  <si>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</si>
  <si>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</si>
  <si>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</si>
  <si>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</si>
  <si>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</si>
  <si>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</si>
  <si>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</si>
  <si>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</si>
  <si>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</si>
  <si>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</si>
  <si>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</si>
  <si>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</si>
  <si>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</si>
  <si>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</si>
  <si>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</si>
  <si>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</si>
  <si>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</si>
  <si>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</si>
  <si>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</si>
  <si>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</si>
  <si>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</si>
  <si>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</si>
  <si>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</si>
  <si>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</si>
  <si>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</si>
  <si>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</si>
  <si>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</si>
  <si>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</si>
  <si>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</si>
  <si>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</si>
  <si>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</si>
  <si>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</si>
  <si>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</si>
  <si>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</si>
  <si>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</si>
  <si>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</si>
  <si>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</si>
  <si>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</si>
  <si>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</si>
  <si>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</si>
  <si>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</si>
  <si>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</si>
  <si>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</si>
  <si>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</si>
  <si>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</si>
  <si>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</si>
  <si>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</si>
  <si>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</si>
  <si>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</si>
  <si>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</si>
  <si>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</si>
  <si>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</si>
  <si>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</si>
  <si>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</si>
  <si>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</si>
  <si>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</si>
  <si>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</si>
  <si>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</si>
  <si>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</si>
  <si>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</si>
  <si>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</si>
  <si>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</si>
  <si>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</si>
  <si>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</si>
  <si>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</si>
  <si>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</si>
  <si>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</si>
  <si>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</si>
  <si>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</si>
  <si>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</si>
  <si>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</si>
  <si>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</si>
  <si>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</si>
  <si>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</si>
  <si>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</si>
  <si>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</si>
  <si>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</si>
  <si>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</si>
  <si>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</si>
  <si>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</si>
  <si>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</si>
  <si>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</si>
  <si>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</si>
  <si>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</si>
  <si>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</si>
  <si>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</si>
  <si>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</si>
  <si>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</si>
  <si>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</si>
  <si>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</si>
  <si>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</si>
  <si>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</si>
  <si>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</si>
  <si>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</si>
  <si>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</si>
  <si>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</si>
  <si>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</si>
  <si>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</si>
  <si>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</si>
  <si>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</si>
  <si>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</si>
  <si>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</si>
  <si>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</si>
  <si>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</si>
  <si>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</si>
  <si>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</si>
  <si>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</si>
  <si>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</si>
  <si>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</si>
  <si>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</si>
  <si>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</si>
  <si>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</si>
  <si>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</si>
  <si>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</si>
  <si>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</si>
  <si>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</si>
  <si>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</si>
  <si>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</si>
  <si>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</si>
  <si>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</si>
  <si>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</si>
  <si>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</si>
  <si>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</si>
  <si>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</si>
  <si>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</si>
  <si>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</si>
  <si>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</si>
  <si>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</si>
  <si>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</si>
  <si>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</si>
  <si>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</si>
  <si>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</si>
  <si>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</si>
  <si>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</si>
  <si>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</si>
  <si>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</si>
  <si>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</si>
  <si>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</si>
  <si>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</si>
  <si>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</si>
  <si>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</si>
  <si>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</si>
  <si>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</si>
  <si>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</si>
  <si>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</si>
  <si>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</si>
  <si>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</si>
  <si>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</si>
  <si>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</si>
  <si>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</si>
  <si>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</si>
  <si>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</si>
  <si>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</si>
  <si>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</si>
  <si>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</si>
  <si>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</si>
  <si>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</si>
  <si>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</si>
  <si>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</si>
  <si>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</si>
  <si>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</si>
  <si>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</si>
  <si>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</si>
  <si>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</si>
  <si>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</si>
  <si>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</si>
  <si>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</si>
  <si>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</si>
  <si>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</si>
  <si>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</si>
  <si>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</si>
  <si>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</si>
  <si>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</si>
  <si>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</si>
  <si>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</si>
  <si>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</si>
  <si>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</si>
  <si>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</si>
  <si>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</si>
  <si>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</si>
  <si>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</si>
  <si>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</si>
  <si>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</si>
  <si>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</si>
  <si>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</si>
  <si>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</si>
  <si>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</si>
  <si>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</si>
  <si>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</si>
  <si>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</si>
  <si>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</si>
  <si>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</si>
  <si>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</si>
  <si>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</si>
  <si>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</si>
  <si>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</si>
  <si>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</si>
  <si>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</si>
  <si>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</si>
  <si>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</si>
  <si>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</si>
  <si>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</si>
  <si>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</si>
  <si>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</si>
  <si>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</si>
  <si>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</si>
  <si>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</si>
  <si>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</si>
  <si>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</si>
  <si>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</si>
  <si>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</si>
  <si>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</si>
  <si>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</si>
  <si>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</si>
  <si>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</si>
  <si>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</si>
  <si>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</si>
  <si>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</si>
  <si>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</si>
  <si>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</si>
  <si>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</si>
  <si>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</si>
  <si>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</si>
  <si>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</si>
  <si>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</si>
  <si>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</si>
  <si>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</si>
  <si>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</si>
  <si>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</si>
  <si>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</si>
  <si>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</si>
  <si>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</si>
  <si>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</si>
  <si>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</si>
  <si>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</si>
  <si>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</si>
  <si>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</si>
  <si>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</si>
  <si>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</si>
  <si>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</si>
  <si>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</si>
  <si>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</si>
  <si>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</si>
  <si>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</si>
  <si>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</si>
  <si>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</si>
  <si>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</si>
  <si>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</si>
  <si>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</si>
  <si>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</si>
  <si>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</si>
  <si>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</si>
  <si>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</si>
  <si>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</si>
  <si>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</si>
  <si>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</si>
  <si>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</si>
  <si>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</si>
  <si>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</si>
  <si>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</si>
  <si>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</si>
  <si>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</si>
  <si>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</si>
  <si>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</si>
  <si>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</si>
  <si>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</si>
  <si>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</si>
  <si>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</si>
  <si>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</si>
  <si>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</si>
  <si>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</si>
  <si>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</si>
  <si>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</si>
  <si>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</si>
  <si>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</si>
  <si>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</si>
  <si>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</si>
  <si>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</si>
  <si>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</si>
  <si>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</si>
  <si>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</si>
  <si>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</si>
  <si>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</si>
  <si>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</si>
  <si>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</si>
  <si>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</si>
  <si>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</si>
  <si>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</si>
  <si>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</si>
  <si>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</si>
  <si>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</si>
  <si>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</si>
  <si>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</si>
  <si>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</si>
  <si>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</si>
  <si>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</si>
  <si>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</si>
  <si>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</si>
  <si>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</si>
  <si>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</si>
  <si>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</si>
  <si>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</si>
  <si>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</si>
  <si>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</si>
  <si>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</si>
  <si>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</si>
  <si>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</si>
  <si>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</si>
  <si>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</si>
  <si>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</si>
  <si>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</si>
  <si>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</si>
  <si>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</si>
  <si>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</si>
  <si>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</si>
  <si>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</si>
  <si>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</si>
  <si>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</si>
  <si>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</si>
  <si>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</si>
  <si>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</si>
  <si>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</si>
  <si>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</si>
  <si>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</si>
  <si>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</si>
  <si>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</si>
  <si>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</si>
  <si>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</si>
  <si>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</si>
  <si>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</si>
  <si>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</si>
  <si>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</si>
  <si>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</si>
  <si>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</si>
  <si>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</si>
  <si>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</si>
  <si>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</si>
  <si>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</si>
  <si>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</si>
  <si>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</si>
  <si>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</si>
  <si>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</si>
  <si>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</si>
  <si>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</si>
  <si>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</si>
  <si>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</si>
  <si>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</si>
  <si>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</si>
  <si>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</si>
  <si>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</si>
  <si>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</si>
  <si>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</si>
  <si>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</si>
  <si>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</si>
  <si>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</si>
  <si>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</si>
  <si>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</si>
  <si>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</si>
  <si>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</si>
  <si>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</si>
  <si>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</si>
  <si>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</si>
  <si>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</si>
  <si>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</si>
  <si>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</si>
  <si>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</si>
  <si>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</si>
  <si>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</si>
  <si>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</si>
  <si>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</si>
  <si>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</si>
  <si>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</si>
  <si>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</si>
  <si>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</si>
  <si>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</si>
  <si>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</si>
  <si>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</si>
  <si>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</si>
  <si>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</si>
  <si>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</si>
  <si>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</si>
  <si>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</si>
  <si>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</si>
  <si>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</si>
  <si>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</si>
  <si>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</si>
  <si>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</si>
  <si>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</si>
  <si>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</si>
  <si>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</si>
  <si>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</si>
  <si>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</si>
  <si>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</si>
  <si>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</si>
  <si>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</si>
  <si>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</si>
  <si>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</si>
  <si>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</si>
  <si>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</si>
  <si>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</si>
  <si>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</si>
  <si>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</si>
  <si>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</si>
  <si>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</si>
  <si>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</si>
  <si>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</si>
  <si>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</si>
  <si>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</si>
  <si>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</si>
  <si>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</si>
  <si>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</si>
  <si>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</si>
  <si>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</si>
  <si>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</si>
  <si>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</si>
  <si>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</si>
  <si>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</si>
  <si>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</si>
  <si>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</si>
  <si>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</si>
  <si>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</si>
  <si>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</si>
  <si>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</si>
  <si>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</si>
  <si>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</si>
  <si>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</si>
  <si>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</si>
  <si>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</si>
  <si>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</si>
  <si>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</si>
  <si>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</si>
  <si>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</si>
  <si>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</si>
  <si>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</si>
  <si>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</si>
  <si>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</si>
  <si>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</si>
  <si>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</si>
  <si>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</si>
  <si>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</si>
  <si>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</si>
  <si>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</si>
  <si>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</si>
  <si>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</si>
  <si>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</si>
  <si>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</si>
  <si>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</si>
  <si>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</si>
  <si>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</si>
  <si>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</si>
  <si>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</si>
  <si>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</si>
  <si>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</si>
  <si>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</si>
  <si>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</si>
  <si>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</si>
  <si>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</si>
  <si>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</si>
  <si>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</si>
  <si>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</si>
  <si>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</si>
  <si>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</si>
  <si>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</si>
  <si>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</si>
  <si>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</si>
  <si>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</si>
  <si>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</si>
  <si>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</si>
  <si>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</si>
  <si>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</si>
  <si>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</si>
  <si>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</si>
  <si>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</si>
  <si>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</si>
  <si>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</si>
  <si>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</si>
  <si>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</si>
  <si>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</si>
  <si>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</si>
  <si>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</si>
  <si>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</si>
  <si>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</si>
  <si>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</si>
  <si>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</si>
  <si>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</si>
  <si>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</si>
  <si>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</si>
  <si>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</si>
  <si>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</si>
  <si>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</si>
  <si>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</si>
  <si>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</si>
  <si>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</si>
  <si>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</si>
  <si>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</si>
  <si>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</si>
  <si>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</si>
  <si>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</si>
  <si>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</si>
  <si>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</si>
  <si>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</si>
  <si>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</si>
  <si>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</si>
  <si>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</si>
  <si>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</si>
  <si>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</si>
  <si>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</si>
  <si>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</si>
  <si>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</si>
  <si>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</si>
  <si>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</si>
  <si>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</si>
  <si>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</si>
  <si>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</si>
  <si>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</si>
  <si>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</si>
  <si>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</si>
  <si>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</si>
  <si>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</si>
  <si>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</si>
  <si>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</si>
  <si>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</si>
  <si>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</si>
  <si>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</si>
  <si>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</si>
  <si>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</si>
  <si>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</si>
  <si>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</si>
  <si>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</si>
  <si>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</si>
  <si>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</si>
  <si>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</si>
  <si>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</si>
  <si>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</si>
  <si>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</si>
  <si>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</si>
  <si>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</si>
  <si>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</si>
  <si>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</si>
  <si>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</si>
  <si>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</si>
  <si>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</si>
  <si>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</si>
  <si>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</si>
  <si>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</si>
  <si>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</si>
  <si>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</si>
  <si>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</si>
  <si>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</si>
  <si>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</si>
  <si>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</si>
  <si>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</si>
  <si>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</si>
  <si>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</si>
  <si>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</si>
  <si>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</si>
  <si>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</si>
  <si>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</si>
  <si>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</si>
  <si>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</si>
  <si>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</si>
  <si>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</si>
  <si>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</si>
  <si>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</si>
  <si>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</si>
  <si>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</si>
  <si>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</si>
  <si>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</si>
  <si>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</si>
  <si>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</si>
  <si>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</si>
  <si>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</si>
  <si>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</si>
  <si>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</si>
  <si>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</si>
  <si>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</si>
  <si>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</si>
  <si>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</si>
  <si>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</si>
  <si>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</si>
  <si>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</si>
  <si>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</si>
  <si>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</si>
  <si>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</si>
  <si>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</si>
  <si>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</si>
  <si>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</si>
  <si>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</si>
  <si>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</si>
  <si>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</si>
  <si>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</si>
  <si>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</si>
  <si>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</si>
  <si>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</si>
  <si>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</si>
  <si>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</si>
  <si>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</si>
  <si>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</si>
  <si>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</si>
  <si>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</si>
  <si>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</si>
  <si>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</si>
  <si>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</si>
  <si>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</si>
  <si>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</si>
  <si>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</si>
  <si>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</si>
  <si>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</si>
  <si>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</si>
  <si>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</si>
  <si>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</si>
  <si>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</si>
  <si>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</si>
  <si>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</si>
  <si>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</si>
  <si>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</si>
  <si>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</si>
  <si>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</si>
  <si>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</si>
  <si>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</si>
  <si>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</si>
  <si>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</si>
  <si>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</si>
  <si>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</si>
  <si>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</si>
  <si>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</si>
  <si>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</si>
  <si>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</si>
  <si>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</si>
  <si>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</si>
  <si>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</si>
  <si>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</si>
  <si>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</si>
  <si>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</si>
  <si>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</si>
  <si>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</si>
  <si>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</si>
  <si>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</si>
  <si>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</si>
  <si>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</si>
  <si>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</si>
  <si>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</si>
  <si>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</si>
  <si>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</si>
  <si>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</si>
  <si>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</si>
  <si>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</si>
  <si>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</si>
  <si>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</si>
  <si>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</si>
  <si>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</si>
  <si>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</si>
  <si>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</si>
  <si>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</si>
  <si>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</si>
  <si>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</si>
  <si>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</si>
  <si>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</si>
  <si>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</si>
  <si>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</si>
  <si>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</si>
  <si>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</si>
  <si>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</si>
  <si>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</si>
  <si>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</si>
  <si>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</si>
  <si>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</si>
  <si>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</si>
  <si>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</si>
  <si>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</si>
  <si>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</si>
  <si>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</si>
  <si>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</si>
  <si>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</si>
  <si>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</si>
  <si>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</si>
  <si>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</si>
  <si>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</si>
  <si>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</si>
  <si>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</si>
  <si>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</si>
  <si>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</si>
  <si>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</si>
  <si>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</si>
  <si>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</si>
  <si>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</si>
  <si>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</si>
  <si>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</si>
  <si>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</si>
  <si>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</si>
  <si>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</si>
  <si>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</si>
  <si>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</si>
  <si>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</si>
  <si>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</si>
  <si>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</si>
  <si>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</si>
  <si>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</si>
  <si>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</si>
  <si>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</si>
  <si>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</si>
  <si>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</si>
  <si>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</si>
  <si>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</si>
  <si>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</si>
  <si>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</si>
  <si>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</si>
  <si>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</si>
  <si>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</si>
  <si>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</si>
  <si>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</si>
  <si>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</si>
  <si>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</si>
  <si>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</si>
  <si>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</si>
  <si>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</si>
  <si>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</si>
  <si>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</si>
  <si>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</si>
  <si>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</si>
  <si>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</si>
  <si>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</si>
  <si>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</si>
  <si>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</si>
  <si>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</si>
  <si>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</si>
  <si>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</si>
  <si>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</si>
  <si>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</si>
  <si>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</si>
  <si>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</si>
  <si>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</si>
  <si>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</si>
  <si>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</si>
  <si>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</si>
  <si>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</si>
  <si>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</si>
  <si>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</si>
  <si>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</si>
  <si>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</si>
  <si>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</si>
  <si>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</si>
  <si>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</si>
  <si>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</si>
  <si>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</si>
  <si>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</si>
  <si>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</si>
  <si>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</si>
  <si>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</si>
  <si>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</si>
  <si>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</si>
  <si>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</si>
  <si>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</si>
  <si>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</si>
  <si>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</si>
  <si>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</si>
  <si>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</si>
  <si>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</si>
  <si>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</si>
  <si>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</si>
  <si>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</si>
  <si>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</si>
  <si>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</si>
  <si>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</si>
  <si>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</si>
  <si>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</si>
  <si>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</si>
  <si>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</si>
  <si>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</si>
  <si>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</si>
  <si>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</si>
  <si>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</si>
  <si>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</si>
  <si>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</si>
  <si>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</si>
  <si>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</si>
  <si>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</si>
  <si>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</si>
  <si>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</si>
  <si>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</si>
  <si>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</si>
  <si>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</si>
  <si>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</si>
  <si>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</si>
  <si>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</si>
  <si>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</si>
  <si>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</si>
  <si>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</si>
  <si>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</si>
  <si>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</si>
  <si>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</si>
  <si>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</si>
  <si>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</si>
  <si>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</si>
  <si>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</si>
  <si>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</si>
  <si>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</si>
  <si>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</si>
  <si>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</si>
  <si>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</si>
  <si>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</si>
  <si>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</si>
  <si>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</si>
  <si>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</si>
  <si>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</si>
  <si>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</si>
  <si>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</si>
  <si>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</si>
  <si>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</si>
  <si>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</si>
  <si>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</si>
  <si>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</si>
  <si>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</si>
  <si>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</si>
  <si>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</si>
  <si>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</si>
  <si>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</si>
  <si>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</si>
  <si>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</si>
  <si>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</si>
  <si>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</si>
  <si>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</si>
  <si>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</si>
  <si>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</si>
  <si>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</si>
  <si>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</si>
  <si>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</si>
  <si>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</si>
  <si>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</si>
  <si>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</si>
  <si>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</si>
  <si>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</si>
  <si>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</si>
  <si>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</si>
  <si>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</si>
  <si>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</si>
  <si>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</si>
  <si>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</si>
  <si>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</si>
  <si>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</si>
  <si>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</si>
  <si>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</si>
  <si>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</si>
  <si>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</si>
  <si>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</si>
  <si>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</si>
  <si>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</si>
  <si>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</si>
  <si>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</si>
  <si>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</si>
  <si>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</si>
  <si>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</si>
  <si>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</si>
  <si>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</si>
  <si>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</si>
  <si>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</si>
  <si>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</si>
  <si>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</si>
  <si>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</si>
  <si>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</si>
  <si>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</si>
  <si>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</si>
  <si>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</si>
  <si>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</si>
  <si>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</si>
  <si>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</si>
  <si>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</si>
  <si>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</si>
  <si>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</si>
  <si>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</si>
  <si>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</si>
  <si>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</si>
  <si>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</si>
  <si>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</si>
  <si>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</si>
  <si>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</si>
  <si>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</si>
  <si>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</si>
  <si>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</si>
  <si>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</si>
  <si>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</si>
  <si>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</si>
  <si>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</si>
  <si>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</si>
  <si>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</si>
  <si>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</si>
  <si>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</si>
  <si>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</si>
  <si>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</si>
  <si>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</si>
  <si>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</si>
  <si>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</si>
  <si>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</si>
  <si>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</si>
  <si>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</si>
  <si>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</si>
  <si>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</si>
  <si>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</si>
  <si>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</si>
  <si>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</si>
  <si>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</si>
  <si>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</si>
  <si>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</si>
  <si>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</si>
  <si>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</si>
  <si>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</si>
  <si>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</si>
  <si>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</si>
  <si>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</si>
  <si>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</si>
  <si>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</si>
  <si>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</si>
  <si>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</si>
  <si>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</si>
  <si>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</si>
  <si>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</si>
  <si>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</si>
  <si>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</si>
  <si>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</si>
  <si>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</si>
  <si>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</si>
  <si>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</si>
  <si>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</si>
  <si>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</si>
  <si>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</si>
  <si>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</si>
  <si>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</si>
  <si>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</si>
  <si>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</si>
  <si>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</si>
  <si>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</si>
  <si>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</si>
  <si>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</si>
  <si>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</si>
  <si>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</si>
  <si>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</si>
  <si>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</si>
  <si>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</si>
  <si>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</si>
  <si>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</si>
  <si>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</si>
  <si>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</si>
  <si>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</si>
  <si>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</si>
  <si>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</si>
  <si>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</si>
  <si>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</si>
  <si>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</si>
  <si>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</si>
  <si>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</si>
  <si>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</si>
  <si>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</si>
  <si>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</si>
  <si>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</si>
  <si>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</si>
  <si>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</si>
  <si>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</si>
  <si>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</si>
  <si>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</si>
  <si>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</si>
  <si>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</si>
  <si>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</si>
  <si>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</si>
  <si>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</si>
  <si>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</si>
  <si>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</si>
  <si>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</si>
  <si>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</si>
  <si>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</si>
  <si>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</si>
  <si>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</si>
  <si>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</si>
  <si>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</si>
  <si>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</si>
  <si>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</si>
  <si>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</si>
  <si>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</si>
  <si>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</si>
  <si>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</si>
  <si>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</si>
  <si>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</si>
  <si>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</si>
  <si>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</si>
  <si>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</si>
  <si>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</si>
  <si>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</si>
  <si>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</si>
  <si>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</si>
  <si>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</si>
  <si>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</si>
  <si>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</si>
  <si>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</si>
  <si>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</si>
  <si>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</si>
  <si>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</si>
  <si>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</si>
  <si>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</si>
  <si>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</si>
  <si>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</si>
  <si>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</si>
  <si>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</si>
  <si>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</si>
  <si>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</si>
  <si>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</si>
  <si>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</si>
  <si>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</si>
  <si>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</si>
  <si>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</si>
  <si>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</si>
  <si>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</si>
  <si>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</si>
  <si>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</si>
  <si>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</si>
  <si>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</si>
  <si>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</si>
  <si>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</si>
  <si>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</si>
  <si>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</si>
  <si>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</si>
  <si>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</si>
  <si>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</si>
  <si>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</si>
  <si>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</si>
  <si>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</si>
  <si>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</si>
  <si>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</si>
  <si>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</si>
  <si>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</si>
  <si>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</si>
  <si>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</si>
  <si>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</si>
  <si>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</si>
  <si>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</si>
  <si>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</si>
  <si>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</si>
  <si>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</si>
  <si>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</si>
  <si>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</si>
  <si>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</si>
  <si>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</si>
  <si>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</si>
  <si>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</si>
  <si>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</si>
  <si>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</si>
  <si>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</si>
  <si>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</si>
  <si>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</si>
  <si>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</si>
  <si>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</si>
  <si>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</si>
  <si>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</si>
  <si>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</si>
  <si>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</si>
  <si>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</si>
  <si>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</si>
  <si>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</si>
  <si>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</si>
  <si>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</si>
  <si>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</si>
  <si>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</si>
  <si>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</si>
  <si>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</si>
  <si>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</si>
  <si>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</si>
  <si>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</si>
  <si>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</si>
  <si>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</si>
  <si>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</si>
  <si>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</si>
  <si>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</si>
  <si>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</si>
  <si>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</si>
  <si>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</si>
  <si>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</si>
  <si>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</si>
  <si>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</si>
  <si>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</si>
  <si>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</si>
  <si>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</si>
  <si>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</si>
  <si>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</si>
  <si>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</si>
  <si>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</si>
  <si>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</si>
  <si>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</si>
  <si>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</si>
  <si>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</si>
  <si>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</si>
  <si>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</si>
  <si>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</si>
  <si>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</si>
  <si>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</si>
  <si>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</si>
  <si>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</si>
  <si>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</si>
  <si>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</si>
  <si>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</si>
  <si>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</si>
  <si>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</si>
  <si>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</si>
  <si>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</si>
  <si>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</si>
  <si>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</si>
  <si>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</si>
  <si>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</si>
  <si>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</si>
  <si>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</si>
  <si>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</si>
  <si>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</si>
  <si>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</si>
  <si>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</si>
  <si>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</si>
  <si>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</si>
  <si>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</si>
  <si>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</si>
  <si>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</si>
  <si>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</si>
  <si>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</si>
  <si>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</si>
  <si>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</si>
  <si>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</si>
  <si>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</si>
  <si>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</si>
  <si>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</si>
  <si>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</si>
  <si>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</si>
  <si>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</si>
  <si>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</si>
  <si>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</si>
  <si>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</si>
  <si>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</si>
  <si>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</si>
  <si>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</si>
  <si>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</si>
  <si>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</si>
  <si>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</si>
  <si>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</si>
  <si>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</si>
  <si>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</si>
  <si>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</si>
  <si>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</si>
  <si>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</si>
  <si>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</si>
  <si>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</si>
  <si>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</si>
  <si>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</si>
  <si>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</si>
  <si>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</si>
  <si>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</si>
  <si>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</si>
  <si>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</si>
  <si>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</si>
  <si>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</si>
  <si>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</si>
  <si>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</si>
  <si>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</si>
  <si>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</si>
  <si>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</si>
  <si>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</si>
  <si>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</si>
  <si>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</si>
  <si>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</si>
  <si>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</si>
  <si>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</si>
  <si>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</si>
  <si>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</si>
  <si>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</si>
  <si>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</si>
  <si>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</si>
  <si>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</si>
  <si>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</si>
  <si>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</si>
  <si>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</si>
  <si>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</si>
  <si>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</si>
  <si>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</si>
  <si>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</si>
  <si>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</si>
  <si>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</si>
  <si>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</si>
  <si>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</si>
  <si>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</si>
  <si>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</si>
  <si>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</si>
  <si>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</si>
  <si>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</si>
  <si>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</si>
  <si>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</si>
  <si>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</si>
  <si>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</si>
  <si>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</si>
  <si>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</si>
  <si>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</si>
  <si>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</si>
  <si>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</si>
  <si>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</si>
  <si>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</si>
  <si>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</si>
  <si>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</si>
  <si>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</si>
  <si>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</si>
  <si>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</si>
  <si>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</si>
  <si>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</si>
  <si>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</si>
  <si>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</si>
  <si>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</si>
  <si>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</si>
  <si>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</si>
  <si>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</si>
  <si>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</si>
  <si>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</si>
  <si>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</si>
  <si>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</si>
  <si>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</si>
  <si>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</si>
  <si>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</si>
  <si>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</si>
  <si>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</si>
  <si>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</si>
  <si>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</si>
  <si>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</si>
  <si>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</si>
  <si>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</si>
  <si>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</si>
  <si>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</si>
  <si>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</si>
  <si>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</si>
  <si>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</si>
  <si>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</si>
  <si>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</si>
  <si>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</si>
  <si>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</si>
  <si>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</si>
  <si>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</si>
  <si>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</si>
  <si>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</si>
  <si>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</si>
  <si>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</si>
  <si>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</si>
  <si>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</si>
  <si>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</si>
  <si>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</si>
  <si>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</si>
  <si>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</si>
  <si>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</si>
  <si>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</si>
  <si>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</si>
  <si>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</si>
  <si>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</si>
  <si>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</si>
  <si>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</si>
  <si>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</si>
  <si>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</si>
  <si>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</si>
  <si>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</si>
  <si>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</si>
  <si>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</si>
  <si>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</si>
  <si>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</si>
  <si>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</si>
  <si>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</si>
  <si>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</si>
  <si>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</si>
  <si>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</si>
  <si>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</si>
  <si>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</si>
  <si>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</si>
  <si>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</si>
  <si>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</si>
  <si>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</si>
  <si>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</si>
  <si>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</si>
  <si>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</si>
  <si>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</si>
  <si>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</si>
  <si>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</si>
  <si>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</si>
  <si>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</si>
  <si>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</si>
  <si>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</si>
  <si>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</si>
  <si>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</si>
  <si>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</si>
  <si>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</si>
  <si>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</si>
  <si>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</si>
  <si>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</si>
  <si>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</si>
  <si>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</si>
  <si>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</si>
  <si>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</si>
  <si>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</si>
  <si>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</si>
  <si>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</si>
  <si>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</si>
  <si>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</si>
  <si>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</si>
  <si>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</si>
  <si>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</si>
  <si>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</si>
  <si>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</si>
  <si>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</si>
  <si>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</si>
  <si>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</si>
  <si>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</si>
  <si>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</si>
  <si>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</si>
  <si>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</si>
  <si>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</si>
  <si>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</si>
  <si>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</si>
  <si>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</si>
  <si>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</si>
  <si>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</si>
  <si>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</si>
  <si>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</si>
  <si>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</si>
  <si>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</si>
  <si>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</si>
  <si>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</si>
  <si>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</si>
  <si>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</si>
  <si>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</si>
  <si>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</si>
  <si>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</si>
  <si>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</si>
  <si>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</si>
  <si>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</si>
  <si>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</si>
  <si>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</si>
  <si>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</si>
  <si>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</si>
  <si>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</si>
  <si>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</si>
  <si>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</si>
  <si>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</si>
  <si>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</si>
  <si>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</si>
  <si>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</si>
  <si>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</si>
  <si>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</si>
  <si>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</si>
  <si>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</si>
  <si>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</si>
  <si>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</si>
  <si>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</si>
  <si>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</si>
  <si>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</si>
  <si>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</si>
  <si>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</si>
  <si>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</si>
  <si>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</si>
  <si>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</si>
  <si>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</si>
  <si>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</si>
  <si>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</si>
  <si>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</si>
  <si>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</si>
  <si>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</si>
  <si>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</si>
  <si>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</si>
  <si>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</si>
  <si>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</si>
  <si>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</si>
  <si>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</si>
  <si>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</si>
  <si>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</si>
  <si>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</si>
  <si>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</si>
  <si>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</si>
  <si>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</si>
  <si>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</si>
  <si>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</si>
  <si>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</si>
  <si>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</si>
  <si>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</si>
  <si>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</si>
  <si>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</si>
  <si>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</si>
  <si>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</si>
  <si>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</si>
  <si>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</si>
  <si>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</si>
  <si>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</si>
  <si>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</si>
  <si>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</si>
  <si>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</si>
  <si>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</si>
  <si>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</si>
  <si>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</si>
  <si>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</si>
  <si>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</si>
  <si>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</si>
  <si>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</si>
  <si>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</si>
  <si>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</si>
  <si>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</si>
  <si>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</si>
  <si>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</si>
  <si>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</si>
  <si>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</si>
  <si>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</si>
  <si>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</si>
  <si>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</si>
  <si>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</si>
  <si>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</si>
  <si>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</si>
  <si>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</si>
  <si>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</si>
  <si>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</si>
  <si>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</si>
  <si>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</si>
  <si>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</si>
  <si>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</si>
  <si>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</si>
  <si>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</si>
  <si>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</si>
  <si>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</si>
  <si>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</si>
  <si>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</si>
  <si>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</si>
  <si>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</si>
  <si>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</si>
  <si>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</si>
  <si>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</si>
  <si>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</si>
  <si>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</si>
  <si>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</si>
  <si>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</si>
  <si>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</si>
  <si>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</si>
  <si>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</si>
  <si>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</si>
  <si>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</si>
  <si>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</si>
  <si>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</si>
  <si>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</si>
  <si>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</si>
  <si>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</si>
  <si>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</si>
  <si>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</si>
  <si>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</si>
  <si>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</si>
  <si>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</si>
  <si>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</si>
  <si>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</si>
  <si>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</si>
  <si>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</si>
  <si>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</si>
  <si>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</si>
  <si>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</si>
  <si>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</si>
  <si>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</si>
  <si>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</si>
  <si>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</si>
  <si>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</si>
  <si>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</si>
  <si>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</si>
  <si>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</si>
  <si>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</si>
  <si>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</si>
  <si>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</si>
  <si>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</si>
  <si>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</si>
  <si>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</si>
  <si>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</si>
  <si>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</si>
  <si>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</si>
  <si>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</si>
  <si>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</si>
  <si>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</si>
  <si>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</si>
  <si>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</si>
  <si>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</si>
  <si>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</si>
  <si>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</si>
  <si>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</si>
  <si>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</si>
  <si>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</si>
  <si>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</si>
  <si>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</si>
  <si>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</si>
  <si>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</si>
  <si>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</si>
  <si>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</si>
  <si>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</si>
  <si>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</si>
  <si>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</si>
  <si>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</si>
  <si>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</si>
  <si>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</si>
  <si>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</si>
  <si>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</si>
  <si>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</si>
  <si>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</si>
  <si>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</si>
  <si>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</si>
  <si>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</si>
  <si>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</si>
  <si>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</si>
  <si>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</si>
  <si>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</si>
  <si>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</si>
  <si>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</si>
  <si>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</si>
  <si>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</si>
  <si>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</si>
  <si>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</si>
  <si>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</si>
  <si>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</si>
  <si>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</si>
  <si>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</si>
  <si>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</si>
  <si>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</si>
  <si>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</si>
  <si>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</si>
  <si>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</si>
  <si>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</si>
  <si>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</si>
  <si>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</si>
  <si>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</si>
  <si>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</si>
  <si>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</si>
  <si>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</si>
  <si>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</si>
  <si>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</si>
  <si>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</si>
  <si>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</si>
  <si>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</si>
  <si>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</si>
  <si>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</si>
  <si>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</si>
  <si>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</si>
  <si>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</si>
  <si>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</si>
  <si>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</si>
  <si>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</si>
  <si>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</si>
  <si>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</si>
  <si>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</si>
  <si>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</si>
  <si>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</si>
  <si>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</si>
  <si>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</si>
  <si>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</si>
  <si>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</si>
  <si>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</si>
  <si>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</si>
  <si>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</si>
  <si>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</si>
  <si>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</si>
  <si>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</si>
  <si>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</si>
  <si>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</si>
  <si>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</si>
  <si>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</si>
  <si>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</si>
  <si>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</si>
  <si>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</si>
  <si>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</si>
  <si>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</si>
  <si>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</si>
  <si>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</si>
  <si>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</si>
  <si>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</si>
  <si>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</si>
  <si>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</si>
  <si>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</si>
  <si>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</si>
  <si>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</si>
  <si>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</si>
  <si>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</si>
  <si>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</si>
  <si>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</si>
  <si>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</si>
  <si>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</si>
  <si>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</si>
  <si>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</si>
  <si>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</si>
  <si>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</si>
  <si>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</si>
  <si>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</si>
  <si>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</si>
  <si>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</si>
  <si>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</si>
  <si>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</si>
  <si>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</si>
  <si>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</si>
  <si>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</si>
  <si>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</si>
  <si>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</si>
  <si>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</si>
  <si>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</si>
  <si>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</si>
  <si>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</si>
  <si>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</si>
  <si>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</si>
  <si>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</si>
  <si>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</si>
  <si>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</si>
  <si>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</si>
  <si>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</si>
  <si>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</si>
  <si>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</si>
  <si>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</si>
  <si>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</si>
  <si>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</si>
  <si>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</si>
  <si>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</si>
  <si>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</si>
  <si>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</si>
  <si>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</si>
  <si>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</si>
  <si>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</si>
  <si>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</si>
  <si>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</si>
  <si>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</si>
  <si>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</si>
  <si>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</si>
  <si>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</si>
  <si>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</si>
  <si>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</si>
  <si>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</si>
  <si>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</si>
  <si>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</si>
  <si>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</si>
  <si>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</si>
  <si>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</si>
  <si>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</si>
  <si>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</si>
  <si>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</si>
  <si>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</si>
  <si>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</si>
  <si>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</si>
  <si>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</si>
  <si>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</si>
  <si>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</si>
  <si>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</si>
  <si>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</si>
  <si>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</si>
  <si>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</si>
  <si>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</si>
  <si>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</si>
  <si>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</si>
  <si>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</si>
  <si>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</si>
  <si>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</si>
  <si>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</si>
  <si>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</si>
  <si>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</si>
  <si>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</si>
  <si>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</si>
  <si>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</si>
  <si>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</si>
  <si>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</si>
  <si>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</si>
  <si>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</si>
  <si>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</si>
  <si>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</si>
  <si>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</si>
  <si>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</si>
  <si>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</si>
  <si>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</si>
  <si>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</si>
  <si>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</si>
  <si>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</si>
  <si>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</si>
  <si>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</si>
  <si>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</si>
  <si>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</si>
  <si>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</si>
  <si>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</si>
  <si>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</si>
  <si>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</si>
  <si>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</si>
  <si>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</si>
  <si>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</si>
  <si>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</si>
  <si>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</si>
  <si>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</si>
  <si>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</si>
  <si>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</si>
  <si>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</si>
  <si>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</si>
  <si>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</si>
  <si>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</si>
  <si>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</si>
  <si>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</si>
  <si>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</si>
  <si>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</si>
  <si>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</si>
  <si>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</si>
  <si>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</si>
  <si>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</si>
  <si>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</si>
  <si>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</si>
  <si>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</si>
  <si>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</si>
  <si>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</si>
  <si>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</si>
  <si>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</si>
  <si>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</si>
  <si>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</si>
  <si>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</si>
  <si>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</si>
  <si>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</si>
  <si>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</si>
  <si>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</si>
  <si>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</si>
  <si>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</si>
  <si>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</si>
  <si>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</si>
  <si>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</si>
  <si>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</si>
  <si>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</si>
  <si>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</si>
  <si>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</si>
  <si>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</si>
  <si>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</si>
  <si>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</si>
  <si>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</si>
  <si>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</si>
  <si>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</si>
  <si>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</si>
  <si>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</si>
  <si>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</si>
  <si>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</si>
  <si>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</si>
  <si>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</si>
  <si>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</si>
  <si>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</si>
  <si>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</si>
  <si>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</si>
  <si>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</si>
  <si>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</si>
  <si>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</si>
  <si>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</si>
  <si>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</si>
  <si>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</si>
  <si>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</si>
  <si>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</si>
  <si>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</si>
  <si>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</si>
  <si>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</si>
  <si>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</si>
  <si>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</si>
  <si>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</si>
  <si>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</si>
  <si>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</si>
  <si>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</si>
  <si>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</si>
  <si>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</si>
  <si>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</si>
  <si>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</si>
  <si>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</si>
  <si>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</si>
  <si>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</si>
  <si>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</si>
  <si>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</si>
  <si>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</si>
  <si>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</si>
  <si>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</si>
  <si>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</si>
  <si>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</si>
  <si>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</si>
  <si>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</si>
  <si>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</si>
  <si>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</si>
  <si>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</si>
  <si>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</si>
  <si>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</si>
  <si>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</si>
  <si>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</si>
  <si>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</si>
  <si>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</si>
  <si>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</si>
  <si>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</si>
  <si>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</si>
  <si>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</si>
  <si>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</si>
  <si>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</si>
  <si>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</si>
  <si>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</si>
  <si>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</si>
  <si>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</si>
  <si>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</si>
  <si>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</si>
  <si>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</si>
  <si>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</si>
  <si>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</si>
  <si>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</si>
  <si>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</si>
  <si>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</si>
  <si>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</si>
  <si>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</si>
  <si>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</si>
  <si>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</si>
  <si>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</si>
  <si>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</si>
  <si>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</si>
  <si>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</si>
  <si>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</si>
  <si>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</si>
  <si>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</si>
  <si>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</si>
  <si>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</si>
  <si>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</si>
  <si>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</si>
  <si>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</si>
  <si>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</si>
  <si>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</si>
  <si>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</si>
  <si>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</si>
  <si>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</si>
  <si>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</si>
  <si>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</si>
  <si>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</si>
  <si>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</si>
  <si>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</si>
  <si>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</si>
  <si>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</si>
  <si>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</si>
  <si>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</si>
  <si>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</si>
  <si>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</si>
  <si>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</si>
  <si>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</si>
  <si>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</si>
  <si>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</si>
  <si>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</si>
  <si>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</si>
  <si>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</si>
  <si>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</si>
  <si>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</si>
  <si>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</si>
  <si>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</si>
  <si>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</si>
  <si>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</si>
  <si>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</si>
  <si>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</si>
  <si>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</si>
  <si>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</si>
  <si>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</si>
  <si>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</si>
  <si>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</si>
  <si>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</si>
  <si>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</si>
  <si>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</si>
  <si>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</si>
  <si>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</si>
  <si>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</si>
  <si>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</si>
  <si>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</si>
  <si>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</si>
  <si>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</si>
  <si>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</si>
  <si>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</si>
  <si>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</si>
  <si>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</si>
  <si>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</si>
  <si>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</si>
  <si>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</si>
  <si>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</si>
  <si>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</si>
  <si>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</si>
  <si>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</si>
  <si>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</si>
  <si>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</si>
  <si>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</si>
  <si>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</si>
  <si>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</si>
  <si>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</si>
  <si>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</si>
  <si>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</si>
  <si>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</si>
  <si>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</si>
  <si>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</si>
  <si>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</si>
  <si>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</si>
  <si>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</si>
  <si>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</si>
  <si>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</si>
  <si>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</si>
  <si>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</si>
  <si>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</si>
  <si>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</si>
  <si>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</si>
  <si>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</si>
  <si>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</si>
  <si>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</si>
  <si>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</si>
  <si>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</si>
  <si>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</si>
  <si>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</si>
  <si>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</si>
  <si>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</si>
  <si>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</si>
  <si>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</si>
  <si>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</si>
  <si>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</si>
  <si>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</si>
  <si>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</si>
  <si>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</si>
  <si>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</si>
  <si>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</si>
  <si>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</si>
  <si>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</si>
  <si>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</si>
  <si>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</si>
  <si>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</si>
  <si>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</si>
  <si>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</si>
  <si>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</si>
  <si>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</si>
  <si>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</si>
  <si>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</si>
  <si>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</si>
  <si>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</si>
  <si>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</si>
  <si>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</si>
  <si>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</si>
  <si>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</si>
  <si>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</si>
  <si>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</si>
  <si>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</si>
  <si>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</si>
  <si>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</si>
  <si>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</si>
  <si>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</si>
  <si>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</si>
  <si>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</si>
  <si>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</si>
  <si>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</si>
  <si>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</si>
  <si>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</si>
  <si>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</si>
  <si>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</si>
  <si>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</si>
  <si>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</si>
  <si>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</si>
  <si>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</si>
  <si>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</si>
  <si>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</si>
  <si>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</si>
  <si>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</si>
  <si>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</si>
  <si>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</si>
  <si>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</si>
  <si>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</si>
  <si>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</si>
  <si>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</si>
  <si>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</si>
  <si>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</si>
  <si>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</si>
  <si>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</si>
  <si>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</si>
  <si>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</si>
  <si>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</si>
  <si>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</si>
  <si>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</si>
  <si>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</si>
  <si>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</si>
  <si>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</si>
  <si>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</si>
  <si>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</si>
  <si>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</si>
  <si>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</si>
  <si>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</si>
  <si>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</si>
  <si>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</si>
  <si>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</si>
  <si>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</si>
  <si>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</si>
  <si>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</si>
  <si>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</si>
  <si>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</si>
  <si>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</si>
  <si>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</si>
  <si>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</si>
  <si>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</si>
  <si>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</si>
  <si>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</si>
  <si>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</si>
  <si>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</si>
  <si>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</si>
  <si>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</si>
  <si>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</si>
  <si>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</si>
  <si>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</si>
  <si>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</si>
  <si>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</si>
  <si>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</si>
  <si>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</si>
  <si>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</si>
  <si>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</si>
  <si>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</si>
  <si>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</si>
  <si>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</si>
  <si>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</si>
  <si>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</si>
  <si>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</si>
  <si>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</si>
  <si>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</si>
  <si>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</si>
  <si>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</si>
  <si>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</si>
  <si>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</si>
  <si>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</si>
  <si>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</si>
  <si>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</si>
  <si>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</si>
  <si>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</si>
  <si>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</si>
  <si>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</si>
  <si>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</si>
  <si>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</si>
  <si>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</si>
  <si>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</si>
  <si>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</si>
  <si>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</si>
  <si>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</si>
  <si>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</si>
  <si>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</si>
  <si>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</si>
  <si>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</si>
  <si>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</si>
  <si>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</si>
  <si>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</si>
  <si>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</si>
  <si>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</si>
  <si>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</si>
  <si>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</si>
  <si>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</si>
  <si>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</si>
  <si>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</si>
  <si>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</si>
  <si>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</si>
  <si>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</si>
  <si>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</si>
  <si>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</si>
  <si>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</si>
  <si>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</si>
  <si>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</si>
  <si>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</si>
  <si>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</si>
  <si>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</si>
  <si>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</si>
  <si>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</si>
  <si>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</si>
  <si>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</si>
  <si>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</si>
  <si>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</si>
  <si>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</si>
  <si>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</si>
  <si>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</si>
  <si>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</si>
  <si>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</si>
  <si>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</si>
  <si>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</si>
  <si>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</si>
  <si>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</si>
  <si>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</si>
  <si>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</si>
  <si>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</si>
  <si>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</si>
  <si>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</si>
  <si>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</si>
  <si>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</si>
  <si>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</si>
  <si>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</si>
  <si>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</si>
  <si>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</si>
  <si>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</si>
  <si>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</si>
  <si>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</si>
  <si>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</si>
  <si>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</si>
  <si>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</si>
  <si>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</si>
  <si>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</si>
  <si>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</si>
  <si>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</si>
  <si>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</si>
  <si>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</si>
  <si>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</si>
  <si>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</si>
  <si>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</si>
  <si>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</si>
  <si>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</si>
  <si>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</si>
  <si>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</si>
  <si>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</si>
  <si>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</si>
  <si>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</si>
  <si>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</si>
  <si>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</si>
  <si>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</si>
  <si>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</si>
  <si>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</si>
  <si>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</si>
  <si>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</si>
  <si>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</si>
  <si>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</si>
  <si>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</si>
  <si>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</si>
  <si>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</si>
  <si>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</si>
  <si>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</si>
  <si>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</si>
  <si>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</si>
  <si>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</si>
  <si>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</si>
  <si>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</si>
  <si>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</si>
  <si>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</si>
  <si>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</si>
  <si>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</si>
  <si>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</si>
  <si>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</si>
  <si>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</si>
  <si>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</si>
  <si>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</si>
  <si>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</si>
  <si>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</si>
  <si>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</si>
  <si>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</si>
  <si>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</si>
  <si>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</si>
  <si>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</si>
  <si>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</si>
  <si>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</si>
  <si>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</si>
  <si>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</si>
  <si>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</si>
  <si>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</si>
  <si>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</si>
  <si>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</si>
  <si>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</si>
  <si>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</si>
  <si>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</si>
  <si>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</si>
  <si>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</si>
  <si>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</si>
  <si>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</si>
  <si>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</si>
  <si>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</si>
  <si>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</si>
  <si>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</si>
  <si>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</si>
  <si>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</si>
  <si>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</si>
  <si>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</si>
  <si>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</si>
  <si>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</si>
  <si>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</si>
  <si>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</si>
  <si>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</si>
  <si>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</si>
  <si>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</si>
  <si>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</si>
  <si>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</si>
  <si>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</si>
  <si>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</si>
  <si>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</si>
  <si>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</si>
  <si>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</si>
  <si>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</si>
  <si>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</si>
  <si>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</si>
  <si>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</si>
  <si>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</si>
  <si>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</si>
  <si>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</si>
  <si>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</si>
  <si>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</si>
  <si>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</si>
  <si>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</si>
  <si>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</si>
  <si>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</si>
  <si>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</si>
  <si>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</si>
  <si>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</si>
  <si>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</si>
  <si>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</si>
  <si>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</si>
  <si>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</si>
  <si>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</si>
  <si>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</si>
  <si>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</si>
  <si>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</si>
  <si>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</si>
  <si>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</si>
  <si>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</si>
  <si>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</si>
  <si>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</si>
  <si>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</si>
  <si>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</si>
  <si>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</si>
  <si>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</si>
  <si>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</si>
  <si>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</si>
  <si>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</si>
  <si>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</si>
  <si>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</si>
  <si>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</si>
  <si>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</si>
  <si>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</si>
  <si>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</si>
  <si>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</si>
  <si>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</si>
  <si>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</si>
  <si>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</si>
  <si>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</si>
  <si>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</si>
  <si>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</si>
  <si>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</si>
  <si>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</si>
  <si>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</si>
  <si>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</si>
  <si>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</si>
  <si>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</si>
  <si>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</si>
  <si>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</si>
  <si>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</si>
  <si>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</si>
  <si>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</si>
  <si>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</si>
  <si>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</si>
  <si>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</si>
  <si>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</si>
  <si>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</si>
  <si>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</si>
  <si>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</si>
  <si>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</si>
  <si>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</si>
  <si>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</si>
  <si>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</si>
  <si>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</si>
  <si>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</si>
  <si>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</si>
  <si>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</si>
  <si>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</si>
  <si>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</si>
  <si>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</si>
  <si>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</si>
  <si>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</si>
  <si>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</si>
  <si>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</si>
  <si>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</si>
  <si>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</si>
  <si>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</si>
  <si>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</si>
  <si>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</si>
  <si>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</si>
  <si>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</si>
  <si>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</si>
  <si>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</si>
  <si>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</si>
  <si>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</si>
  <si>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</si>
  <si>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</si>
  <si>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</si>
  <si>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</si>
  <si>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</si>
  <si>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</si>
  <si>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</si>
  <si>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</si>
  <si>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</si>
  <si>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</si>
  <si>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</si>
  <si>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</si>
  <si>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</si>
  <si>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</si>
  <si>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</si>
  <si>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</si>
  <si>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</si>
  <si>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</si>
  <si>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</si>
  <si>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</si>
  <si>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</si>
  <si>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</si>
  <si>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</si>
  <si>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</si>
  <si>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</si>
  <si>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</si>
  <si>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</si>
  <si>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</si>
  <si>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</si>
  <si>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</si>
  <si>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</si>
  <si>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</si>
  <si>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</si>
  <si>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</si>
  <si>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</si>
  <si>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</si>
  <si>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</si>
  <si>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</si>
  <si>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</si>
  <si>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</si>
  <si>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</si>
  <si>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</si>
  <si>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</si>
  <si>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</si>
  <si>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</si>
  <si>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</si>
  <si>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</si>
  <si>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</si>
  <si>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</si>
  <si>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</si>
  <si>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</si>
  <si>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</si>
  <si>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</si>
  <si>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</si>
  <si>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</si>
  <si>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</si>
  <si>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</si>
  <si>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</si>
  <si>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</si>
  <si>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</si>
  <si>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</si>
  <si>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</si>
  <si>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</si>
  <si>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</si>
  <si>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</si>
  <si>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</si>
  <si>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</si>
  <si>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</si>
  <si>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</si>
  <si>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</si>
  <si>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</si>
  <si>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</si>
  <si>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</si>
  <si>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</si>
  <si>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</si>
  <si>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</si>
  <si>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</si>
  <si>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</si>
  <si>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</si>
  <si>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</si>
  <si>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</si>
  <si>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</si>
  <si>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</si>
  <si>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</si>
  <si>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</si>
  <si>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</si>
  <si>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</si>
  <si>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</si>
  <si>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</si>
  <si>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</si>
  <si>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</si>
  <si>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</si>
  <si>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</si>
  <si>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</si>
  <si>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</si>
  <si>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</si>
  <si>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</si>
  <si>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</si>
  <si>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</si>
  <si>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</si>
  <si>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</si>
  <si>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</si>
  <si>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</si>
  <si>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</si>
  <si>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</si>
  <si>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</si>
  <si>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</si>
  <si>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</si>
  <si>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</si>
  <si>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</si>
  <si>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</si>
  <si>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</si>
  <si>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</si>
  <si>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</si>
  <si>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</si>
  <si>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</si>
  <si>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</si>
  <si>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</si>
  <si>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</si>
  <si>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</si>
  <si>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</si>
  <si>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</si>
  <si>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</si>
  <si>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</si>
  <si>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</si>
  <si>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</si>
  <si>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</si>
  <si>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</si>
  <si>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</si>
  <si>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</si>
  <si>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</si>
  <si>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</si>
  <si>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</si>
  <si>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</si>
  <si>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</si>
  <si>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</si>
  <si>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</si>
  <si>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</si>
  <si>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</si>
  <si>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</si>
  <si>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</si>
  <si>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</si>
  <si>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</si>
  <si>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</si>
  <si>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</si>
  <si>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</si>
  <si>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</si>
  <si>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</si>
  <si>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</si>
  <si>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</si>
  <si>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</si>
  <si>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</si>
  <si>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</si>
  <si>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</si>
  <si>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</si>
  <si>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</si>
  <si>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</si>
  <si>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</si>
  <si>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</si>
  <si>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</si>
  <si>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</si>
  <si>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</si>
  <si>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</si>
  <si>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</si>
  <si>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</si>
  <si>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</si>
  <si>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</si>
  <si>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</si>
  <si>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</si>
  <si>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</si>
  <si>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</si>
  <si>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</si>
  <si>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</si>
  <si>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</si>
  <si>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</si>
  <si>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</si>
  <si>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</si>
  <si>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</si>
  <si>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</si>
  <si>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</si>
  <si>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</si>
  <si>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</si>
  <si>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</si>
  <si>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</si>
  <si>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</si>
  <si>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</si>
  <si>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</si>
  <si>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</si>
  <si>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</si>
  <si>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</si>
  <si>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</si>
  <si>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</si>
  <si>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</si>
  <si>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</si>
  <si>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</si>
  <si>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</si>
  <si>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</si>
  <si>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</si>
  <si>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</si>
  <si>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</si>
  <si>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</si>
  <si>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</si>
  <si>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</si>
  <si>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</si>
  <si>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</si>
  <si>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</si>
  <si>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</si>
  <si>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</si>
  <si>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</si>
  <si>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</si>
  <si>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</si>
  <si>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</si>
  <si>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</si>
  <si>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</si>
  <si>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</si>
  <si>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</si>
  <si>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</si>
  <si>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</si>
  <si>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</si>
  <si>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</si>
  <si>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</si>
  <si>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</si>
  <si>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</si>
  <si>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</si>
  <si>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</si>
  <si>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</si>
  <si>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</si>
  <si>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</si>
  <si>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</si>
  <si>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</si>
  <si>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</si>
  <si>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</si>
  <si>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</si>
  <si>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</si>
  <si>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</si>
  <si>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</si>
  <si>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</si>
  <si>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</si>
  <si>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</si>
  <si>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</si>
  <si>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</si>
  <si>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</si>
  <si>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</si>
  <si>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</si>
  <si>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</si>
  <si>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</si>
  <si>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</si>
  <si>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</si>
  <si>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</si>
  <si>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</si>
  <si>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</si>
  <si>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</si>
  <si>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</si>
  <si>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</si>
  <si>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</si>
  <si>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</si>
  <si>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</si>
  <si>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</si>
  <si>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</si>
  <si>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</si>
  <si>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</si>
  <si>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</si>
  <si>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</si>
  <si>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</si>
  <si>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</si>
  <si>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</si>
  <si>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</si>
  <si>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</si>
  <si>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</si>
  <si>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</si>
  <si>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</si>
  <si>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</si>
  <si>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</si>
  <si>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</si>
  <si>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</si>
  <si>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</si>
  <si>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</si>
  <si>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</si>
  <si>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</si>
  <si>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</si>
  <si>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</si>
  <si>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</si>
  <si>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</si>
  <si>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</si>
  <si>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</si>
  <si>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</si>
  <si>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</si>
  <si>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</si>
  <si>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</si>
  <si>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</si>
  <si>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</si>
  <si>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</si>
  <si>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</si>
  <si>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</si>
  <si>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</si>
  <si>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</si>
  <si>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</si>
  <si>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</si>
  <si>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</si>
  <si>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</si>
  <si>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</si>
  <si>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</si>
  <si>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</si>
  <si>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</si>
  <si>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</si>
  <si>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</si>
  <si>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</si>
  <si>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</si>
  <si>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</si>
  <si>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</si>
  <si>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</si>
  <si>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</si>
  <si>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</si>
  <si>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</si>
  <si>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</si>
  <si>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</si>
  <si>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</si>
  <si>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</si>
  <si>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</si>
  <si>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</si>
  <si>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</si>
  <si>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</si>
  <si>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</si>
  <si>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</si>
  <si>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</si>
  <si>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</si>
  <si>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</si>
  <si>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</si>
  <si>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</si>
  <si>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</si>
  <si>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</si>
  <si>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</si>
  <si>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</si>
  <si>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</si>
  <si>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</si>
  <si>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</si>
  <si>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</si>
  <si>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</si>
  <si>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</si>
  <si>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</si>
  <si>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</si>
  <si>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</si>
  <si>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</si>
  <si>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</si>
  <si>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</si>
  <si>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</si>
  <si>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</si>
  <si>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</si>
  <si>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</si>
  <si>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</si>
  <si>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</si>
  <si>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</si>
  <si>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</si>
  <si>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</si>
  <si>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</si>
  <si>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</si>
  <si>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</si>
  <si>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</si>
  <si>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</si>
  <si>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</si>
  <si>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</si>
  <si>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</si>
  <si>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</si>
  <si>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</si>
  <si>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</si>
  <si>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</si>
  <si>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</si>
  <si>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</si>
  <si>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</si>
  <si>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</si>
  <si>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</si>
  <si>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</si>
  <si>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</si>
  <si>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</si>
  <si>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</si>
  <si>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</si>
  <si>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</si>
  <si>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</si>
  <si>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</si>
  <si>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</si>
  <si>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</si>
  <si>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</si>
  <si>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</si>
  <si>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</si>
  <si>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</si>
  <si>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</si>
  <si>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</si>
  <si>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</si>
  <si>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</si>
  <si>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</si>
  <si>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</si>
  <si>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</si>
  <si>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</si>
  <si>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</si>
  <si>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</si>
  <si>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</si>
  <si>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</si>
  <si>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</si>
  <si>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</si>
  <si>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</si>
  <si>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</si>
  <si>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</si>
  <si>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</si>
  <si>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</si>
  <si>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</si>
  <si>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</si>
  <si>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</si>
  <si>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</si>
  <si>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</si>
  <si>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</si>
  <si>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</si>
  <si>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</si>
  <si>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</si>
  <si>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</si>
  <si>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</si>
  <si>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</si>
  <si>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</si>
  <si>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</si>
  <si>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</si>
  <si>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</si>
  <si>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</si>
  <si>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</si>
  <si>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</si>
  <si>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</si>
  <si>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</si>
  <si>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</si>
  <si>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</si>
  <si>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</si>
  <si>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</si>
  <si>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</si>
  <si>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</si>
  <si>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</si>
  <si>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</si>
  <si>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</si>
  <si>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</si>
  <si>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</si>
  <si>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</si>
  <si>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</si>
  <si>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</si>
  <si>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</si>
  <si>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</si>
  <si>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</si>
  <si>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</si>
  <si>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</si>
  <si>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</si>
  <si>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</si>
  <si>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</si>
  <si>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</si>
  <si>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</si>
  <si>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</si>
  <si>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</si>
  <si>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</si>
  <si>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</si>
  <si>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</si>
  <si>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</si>
  <si>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</si>
  <si>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</si>
  <si>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</si>
  <si>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</si>
  <si>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</si>
  <si>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</si>
  <si>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</si>
  <si>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</si>
  <si>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</si>
  <si>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</si>
  <si>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</si>
  <si>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</si>
  <si>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</si>
  <si>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</si>
  <si>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</si>
  <si>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</si>
  <si>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</si>
  <si>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</si>
  <si>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</si>
  <si>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</si>
  <si>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</si>
  <si>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</si>
  <si>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</si>
  <si>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</si>
  <si>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</si>
  <si>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</si>
  <si>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</si>
  <si>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</si>
  <si>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</si>
  <si>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</si>
  <si>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</si>
  <si>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</si>
  <si>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</si>
  <si>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</si>
  <si>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</si>
  <si>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</si>
  <si>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</si>
  <si>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</si>
  <si>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</si>
  <si>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</si>
  <si>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</si>
  <si>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</si>
  <si>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</si>
  <si>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</si>
  <si>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</si>
  <si>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</si>
  <si>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</si>
  <si>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</si>
  <si>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</si>
  <si>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</si>
  <si>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</si>
  <si>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</si>
  <si>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</si>
  <si>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</si>
  <si>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</si>
  <si>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</si>
  <si>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</si>
  <si>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</si>
  <si>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</si>
  <si>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</si>
  <si>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</si>
  <si>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</si>
  <si>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</si>
  <si>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</si>
  <si>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</si>
  <si>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</si>
  <si>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</si>
  <si>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</si>
  <si>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</si>
  <si>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</si>
  <si>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</si>
  <si>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</si>
  <si>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</si>
  <si>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</si>
  <si>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</si>
  <si>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</si>
  <si>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</si>
  <si>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</si>
  <si>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</si>
  <si>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</si>
  <si>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</si>
  <si>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</si>
  <si>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</si>
  <si>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</si>
  <si>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</si>
  <si>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</si>
  <si>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</si>
  <si>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</si>
  <si>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</si>
  <si>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</si>
  <si>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</si>
  <si>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</si>
  <si>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</si>
  <si>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</si>
  <si>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</si>
  <si>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</si>
  <si>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</si>
  <si>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</si>
  <si>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</si>
  <si>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</si>
  <si>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</si>
  <si>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</si>
  <si>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</si>
  <si>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</si>
  <si>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</si>
  <si>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</si>
  <si>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</si>
  <si>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</si>
  <si>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</si>
  <si>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</si>
  <si>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</si>
  <si>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</si>
  <si>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</si>
  <si>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</si>
  <si>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</si>
  <si>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</si>
  <si>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</si>
  <si>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</si>
  <si>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</si>
  <si>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</si>
  <si>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</si>
  <si>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</si>
  <si>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</si>
  <si>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</si>
  <si>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</si>
  <si>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</si>
  <si>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</si>
  <si>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</si>
  <si>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</si>
  <si>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</si>
  <si>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</si>
  <si>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</si>
  <si>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</si>
  <si>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</si>
  <si>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</si>
  <si>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</si>
  <si>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</si>
  <si>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</si>
  <si>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</si>
  <si>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</si>
  <si>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</si>
  <si>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</si>
  <si>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</si>
  <si>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</si>
  <si>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</si>
  <si>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</si>
  <si>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</si>
  <si>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</si>
  <si>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</si>
  <si>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</si>
  <si>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</si>
  <si>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</si>
  <si>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</si>
  <si>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</si>
  <si>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</si>
  <si>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</si>
  <si>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</si>
  <si>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</si>
  <si>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</si>
  <si>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</si>
  <si>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</si>
  <si>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</si>
  <si>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</si>
  <si>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</si>
  <si>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</si>
  <si>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</si>
  <si>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</si>
  <si>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</si>
  <si>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</si>
  <si>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</si>
  <si>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</si>
  <si>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</si>
  <si>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</si>
  <si>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</si>
  <si>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</si>
  <si>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</si>
  <si>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</si>
  <si>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</si>
  <si>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</si>
  <si>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</si>
  <si>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</si>
  <si>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</si>
  <si>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</si>
  <si>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</si>
  <si>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</si>
  <si>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</si>
  <si>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</si>
  <si>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</si>
  <si>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</si>
  <si>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</si>
  <si>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</si>
  <si>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</si>
  <si>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</si>
  <si>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</si>
  <si>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</si>
  <si>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</si>
  <si>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</si>
  <si>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</si>
  <si>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</si>
  <si>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</si>
  <si>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</si>
  <si>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</si>
  <si>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</si>
  <si>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</si>
  <si>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</si>
  <si>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</si>
  <si>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</si>
  <si>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</si>
  <si>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</si>
  <si>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</si>
  <si>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</si>
  <si>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</si>
  <si>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</si>
  <si>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</si>
  <si>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</si>
  <si>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</si>
  <si>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</si>
  <si>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</si>
  <si>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</si>
  <si>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</si>
  <si>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</si>
  <si>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</si>
  <si>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</si>
  <si>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</si>
  <si>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</si>
  <si>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</si>
  <si>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</si>
  <si>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</si>
  <si>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</si>
  <si>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</si>
  <si>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</si>
  <si>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</si>
  <si>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</si>
  <si>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</si>
  <si>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</si>
  <si>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</si>
  <si>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</si>
  <si>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</si>
  <si>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</si>
  <si>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</si>
  <si>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</si>
  <si>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</si>
  <si>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</si>
  <si>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</si>
  <si>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</si>
  <si>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</si>
  <si>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</si>
  <si>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</si>
  <si>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</si>
  <si>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</si>
  <si>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</si>
  <si>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</si>
  <si>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</si>
  <si>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</si>
  <si>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</si>
  <si>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</si>
  <si>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</si>
  <si>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</si>
  <si>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</si>
  <si>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</si>
  <si>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</si>
  <si>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</si>
  <si>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</si>
  <si>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</si>
  <si>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</si>
  <si>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</si>
  <si>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</si>
  <si>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</si>
  <si>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</si>
  <si>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</si>
  <si>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</si>
  <si>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</si>
  <si>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</si>
  <si>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</si>
  <si>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</si>
  <si>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</si>
  <si>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</si>
  <si>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</si>
  <si>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</si>
  <si>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</si>
  <si>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</si>
  <si>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</si>
  <si>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</si>
  <si>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</si>
  <si>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</si>
  <si>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</si>
  <si>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</si>
  <si>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</si>
  <si>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</si>
  <si>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</si>
  <si>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</si>
  <si>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</si>
  <si>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</si>
  <si>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</si>
  <si>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</si>
  <si>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</si>
  <si>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</si>
  <si>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</si>
  <si>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</si>
  <si>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</si>
  <si>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</si>
  <si>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</si>
  <si>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</si>
  <si>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</si>
  <si>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</si>
  <si>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</si>
  <si>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</si>
  <si>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</si>
  <si>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</si>
  <si>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</si>
  <si>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</si>
  <si>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</si>
  <si>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</si>
  <si>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</si>
  <si>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</si>
  <si>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</si>
  <si>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</si>
  <si>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</si>
  <si>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</si>
  <si>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</si>
  <si>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</si>
  <si>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</si>
  <si>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</si>
  <si>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</si>
  <si>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</si>
  <si>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</si>
  <si>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</si>
  <si>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</si>
  <si>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</si>
  <si>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</si>
  <si>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</si>
  <si>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</si>
  <si>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</si>
  <si>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</si>
  <si>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</si>
  <si>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</si>
  <si>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</si>
  <si>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</si>
  <si>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</si>
  <si>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</si>
  <si>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</si>
  <si>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</si>
  <si>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</si>
  <si>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</si>
  <si>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</si>
  <si>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</si>
  <si>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</si>
  <si>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</si>
  <si>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</si>
  <si>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</si>
  <si>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</si>
  <si>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</si>
  <si>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</si>
  <si>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</si>
  <si>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</si>
  <si>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</si>
  <si>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</si>
  <si>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</si>
  <si>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</si>
  <si>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</si>
  <si>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</si>
  <si>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</si>
  <si>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</si>
  <si>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</si>
  <si>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</si>
  <si>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</si>
  <si>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</si>
  <si>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</si>
  <si>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</si>
  <si>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</si>
  <si>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</si>
  <si>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</si>
  <si>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</si>
  <si>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</si>
  <si>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</si>
  <si>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</si>
  <si>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</si>
  <si>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</si>
  <si>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</si>
  <si>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</si>
  <si>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</si>
  <si>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</si>
  <si>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</si>
  <si>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</si>
  <si>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</si>
  <si>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</si>
  <si>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</si>
  <si>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</si>
  <si>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</si>
  <si>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</si>
  <si>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</si>
  <si>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</si>
  <si>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</si>
  <si>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</si>
  <si>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</si>
  <si>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</si>
  <si>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</si>
  <si>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</si>
  <si>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</si>
  <si>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</si>
  <si>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</si>
  <si>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</si>
  <si>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</si>
  <si>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</si>
  <si>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</si>
  <si>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</si>
  <si>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</si>
  <si>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</si>
  <si>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</si>
  <si>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</si>
  <si>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</si>
  <si>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</si>
  <si>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</si>
  <si>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</si>
  <si>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</si>
  <si>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</si>
  <si>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</si>
  <si>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</si>
  <si>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</si>
  <si>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</si>
  <si>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</si>
  <si>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</si>
  <si>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</si>
  <si>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</si>
  <si>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</si>
  <si>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</si>
  <si>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</si>
  <si>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</si>
  <si>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</si>
  <si>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</si>
  <si>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</si>
  <si>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</si>
  <si>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</si>
  <si>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</si>
  <si>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</si>
  <si>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</si>
  <si>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</si>
  <si>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</si>
  <si>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</si>
  <si>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</si>
  <si>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</si>
  <si>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</si>
  <si>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</si>
  <si>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</si>
  <si>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</si>
  <si>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</si>
  <si>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</si>
  <si>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</si>
  <si>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</si>
  <si>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</si>
  <si>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</si>
  <si>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</si>
  <si>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</si>
  <si>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</si>
  <si>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</si>
  <si>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</si>
  <si>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</si>
  <si>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</si>
  <si>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</si>
  <si>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</si>
  <si>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</si>
  <si>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</si>
  <si>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</si>
  <si>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</si>
  <si>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</si>
  <si>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</si>
  <si>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</si>
  <si>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</si>
  <si>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</si>
  <si>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</si>
  <si>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</si>
  <si>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</si>
  <si>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</si>
  <si>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</si>
  <si>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</si>
  <si>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</si>
  <si>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</si>
  <si>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</si>
  <si>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</si>
  <si>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</si>
  <si>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</si>
  <si>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</si>
  <si>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</si>
  <si>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</si>
  <si>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</si>
  <si>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</si>
  <si>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</si>
  <si>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</si>
  <si>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</si>
  <si>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</si>
  <si>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</si>
  <si>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</si>
  <si>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</si>
  <si>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</si>
  <si>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</si>
  <si>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</si>
  <si>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</si>
  <si>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</si>
  <si>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</si>
  <si>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</si>
  <si>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</si>
  <si>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</si>
  <si>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</si>
  <si>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</si>
  <si>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</si>
  <si>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</si>
  <si>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</si>
  <si>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</si>
  <si>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</si>
  <si>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</si>
  <si>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</si>
  <si>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</si>
  <si>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</si>
  <si>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</si>
  <si>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</si>
  <si>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</si>
  <si>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</si>
  <si>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</si>
  <si>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</si>
  <si>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</si>
  <si>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</si>
  <si>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</si>
  <si>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</si>
  <si>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</si>
  <si>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</si>
  <si>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</si>
  <si>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</si>
  <si>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</si>
  <si>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</si>
  <si>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</si>
  <si>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</si>
  <si>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</si>
  <si>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</si>
  <si>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</si>
  <si>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</si>
  <si>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</si>
  <si>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</si>
  <si>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</si>
  <si>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</si>
  <si>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</si>
  <si>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</si>
  <si>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</si>
  <si>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</si>
  <si>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</si>
  <si>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</si>
  <si>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</si>
  <si>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</si>
  <si>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</si>
  <si>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</si>
  <si>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</si>
  <si>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</si>
  <si>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</si>
  <si>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</si>
  <si>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</si>
  <si>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</si>
  <si>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</si>
  <si>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</si>
  <si>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</si>
  <si>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</si>
  <si>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</si>
  <si>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</si>
  <si>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</si>
  <si>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</si>
  <si>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</si>
  <si>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</si>
  <si>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</si>
  <si>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</si>
  <si>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</si>
  <si>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</si>
  <si>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</si>
  <si>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</si>
  <si>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</si>
  <si>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</si>
  <si>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</si>
  <si>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</si>
  <si>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</si>
  <si>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</si>
  <si>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</si>
  <si>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</si>
  <si>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</si>
  <si>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</si>
  <si>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</si>
  <si>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</si>
  <si>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</si>
  <si>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</si>
  <si>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</si>
  <si>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</si>
  <si>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</si>
  <si>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</si>
  <si>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</si>
  <si>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</si>
  <si>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</si>
  <si>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</si>
  <si>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</si>
  <si>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</si>
  <si>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</si>
  <si>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</si>
  <si>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</si>
  <si>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</si>
  <si>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</si>
  <si>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</si>
  <si>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</si>
  <si>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</si>
  <si>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</si>
  <si>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</si>
  <si>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</si>
  <si>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</si>
  <si>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</si>
  <si>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</si>
  <si>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</si>
  <si>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</si>
  <si>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</si>
  <si>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</si>
  <si>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</si>
  <si>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</si>
  <si>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</si>
  <si>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</si>
  <si>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</si>
  <si>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</si>
  <si>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</si>
  <si>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</si>
  <si>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</si>
  <si>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</si>
  <si>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</si>
  <si>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</si>
  <si>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</si>
  <si>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</si>
  <si>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</si>
  <si>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</si>
  <si>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</si>
  <si>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</si>
  <si>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</si>
  <si>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</si>
  <si>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</si>
  <si>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</si>
  <si>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</si>
  <si>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</si>
  <si>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</si>
  <si>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</si>
  <si>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</si>
  <si>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</si>
  <si>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</si>
  <si>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</si>
  <si>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</si>
  <si>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</si>
  <si>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</si>
  <si>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</si>
  <si>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</si>
  <si>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</si>
  <si>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</si>
  <si>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</si>
  <si>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</si>
  <si>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</si>
  <si>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</si>
  <si>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</si>
  <si>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</si>
  <si>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</si>
  <si>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</si>
  <si>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</si>
  <si>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</si>
  <si>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</si>
  <si>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</si>
  <si>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</si>
  <si>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</si>
  <si>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</si>
  <si>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</si>
  <si>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</si>
  <si>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</si>
  <si>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</si>
  <si>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</si>
  <si>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</si>
  <si>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</si>
  <si>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</si>
  <si>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</si>
  <si>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</si>
  <si>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</si>
  <si>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</si>
  <si>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</si>
  <si>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</si>
  <si>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</si>
  <si>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</si>
  <si>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</si>
  <si>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</si>
  <si>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</si>
  <si>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</si>
  <si>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</si>
  <si>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</si>
  <si>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</si>
  <si>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</si>
  <si>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</si>
  <si>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</si>
  <si>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</si>
  <si>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</si>
  <si>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</si>
  <si>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</si>
  <si>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</si>
  <si>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</si>
  <si>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</si>
  <si>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</si>
  <si>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</si>
  <si>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</si>
  <si>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</si>
  <si>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</si>
  <si>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</si>
  <si>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</si>
  <si>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</si>
  <si>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</si>
  <si>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</si>
  <si>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</si>
  <si>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</si>
  <si>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</si>
  <si>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</si>
  <si>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</si>
  <si>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</si>
  <si>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</si>
  <si>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</si>
  <si>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</si>
  <si>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</si>
  <si>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</si>
  <si>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</si>
  <si>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</si>
  <si>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</si>
  <si>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</si>
  <si>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</si>
  <si>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</si>
  <si>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</si>
  <si>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</si>
  <si>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</si>
  <si>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</si>
  <si>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</si>
  <si>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</si>
  <si>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</si>
  <si>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</si>
  <si>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</si>
  <si>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</si>
  <si>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</si>
  <si>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</si>
  <si>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</si>
  <si>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</si>
  <si>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</si>
  <si>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</si>
  <si>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</si>
  <si>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</si>
  <si>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</si>
  <si>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</si>
  <si>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</si>
  <si>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</si>
  <si>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</si>
  <si>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</si>
  <si>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</si>
  <si>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</si>
  <si>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</si>
  <si>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</si>
  <si>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</si>
  <si>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</si>
  <si>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</si>
  <si>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</si>
  <si>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</si>
  <si>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</si>
  <si>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</si>
  <si>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</si>
  <si>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</si>
  <si>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</si>
  <si>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</si>
  <si>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</si>
  <si>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</si>
  <si>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</si>
  <si>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</si>
  <si>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</si>
  <si>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</si>
  <si>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</si>
  <si>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</si>
  <si>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</si>
  <si>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</si>
  <si>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</si>
  <si>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</si>
  <si>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</si>
  <si>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</si>
  <si>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</si>
  <si>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</si>
  <si>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</si>
  <si>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</si>
  <si>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</si>
  <si>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</si>
  <si>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</si>
  <si>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</si>
  <si>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</si>
  <si>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</si>
  <si>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</si>
  <si>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</si>
  <si>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</si>
  <si>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</si>
  <si>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</si>
  <si>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</si>
  <si>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</si>
  <si>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</si>
  <si>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</si>
  <si>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</si>
  <si>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</si>
  <si>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</si>
  <si>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</si>
  <si>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</si>
  <si>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</si>
  <si>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</si>
  <si>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</si>
  <si>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</si>
  <si>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</si>
  <si>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</si>
  <si>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</si>
  <si>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</si>
  <si>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</si>
  <si>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</si>
  <si>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</si>
  <si>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</si>
  <si>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</si>
  <si>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</si>
  <si>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</si>
  <si>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</si>
  <si>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</si>
  <si>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</si>
  <si>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</si>
  <si>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</si>
  <si>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</si>
  <si>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</si>
  <si>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</si>
  <si>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</si>
  <si>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</si>
  <si>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</si>
  <si>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</si>
  <si>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</si>
  <si>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</si>
  <si>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</si>
  <si>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</si>
  <si>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</si>
  <si>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</si>
  <si>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</si>
  <si>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</si>
  <si>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</si>
  <si>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</si>
  <si>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</si>
  <si>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</si>
  <si>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</si>
  <si>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</si>
  <si>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</si>
  <si>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</si>
  <si>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</si>
  <si>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</si>
  <si>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</si>
  <si>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</si>
  <si>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</si>
  <si>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</si>
  <si>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</si>
  <si>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</si>
  <si>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</si>
  <si>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</si>
  <si>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</si>
  <si>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</si>
  <si>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</si>
  <si>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</si>
  <si>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</si>
  <si>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</si>
  <si>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</si>
  <si>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</si>
  <si>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</si>
  <si>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</si>
  <si>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</si>
  <si>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</si>
  <si>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</si>
  <si>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</si>
  <si>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</si>
  <si>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</si>
  <si>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</si>
  <si>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</si>
  <si>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</si>
  <si>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</si>
  <si>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</si>
  <si>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</si>
  <si>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</si>
  <si>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</si>
  <si>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</si>
  <si>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</si>
  <si>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</si>
  <si>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</si>
  <si>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</si>
  <si>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</si>
  <si>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</si>
  <si>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</si>
  <si>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</si>
  <si>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</si>
  <si>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</si>
  <si>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</si>
  <si>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</si>
  <si>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</si>
  <si>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</si>
  <si>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</si>
  <si>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</si>
  <si>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</si>
  <si>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</si>
  <si>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</si>
  <si>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</si>
  <si>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</si>
  <si>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</si>
  <si>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</si>
  <si>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</si>
  <si>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</si>
  <si>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</si>
  <si>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</si>
  <si>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</si>
  <si>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</si>
  <si>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</si>
  <si>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</si>
  <si>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</si>
  <si>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</si>
  <si>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</si>
  <si>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</si>
  <si>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</si>
  <si>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</si>
  <si>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</si>
  <si>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</si>
  <si>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</si>
  <si>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</si>
  <si>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</si>
  <si>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</si>
  <si>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</si>
  <si>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</si>
  <si>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</si>
  <si>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</si>
  <si>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</si>
  <si>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</si>
  <si>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</si>
  <si>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</si>
  <si>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</si>
  <si>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</si>
  <si>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</si>
  <si>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</si>
  <si>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</si>
  <si>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</si>
  <si>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</si>
  <si>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</si>
  <si>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</si>
  <si>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</si>
  <si>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Pledged</t>
  </si>
  <si>
    <t>Upper Quartile of Pledged</t>
  </si>
  <si>
    <t>Lower Quartile of Pledged</t>
  </si>
  <si>
    <t>Interquartile Range of Pledged</t>
  </si>
  <si>
    <t>Standard Deviation of Goal</t>
  </si>
  <si>
    <t>Upper Quartile of Goal</t>
  </si>
  <si>
    <t>Lower Quartile of Goal</t>
  </si>
  <si>
    <t>Interquartile Range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</si>
</sst>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NumberFormat="1" applyFont="1" applyAlignment="1">
      <alignment horizontal="left" vertical="center" wrapText="1" inden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9-4D2B-9313-92B27B495C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9-4D2B-9313-92B27B495C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9-4D2B-9313-92B27B495C2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A9-4D2B-9313-92B27B495C2E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A9-4D2B-9313-92B27B495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111824"/>
        <c:axId val="1564113488"/>
      </c:lineChart>
      <c:catAx>
        <c:axId val="15641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3488"/>
        <c:crosses val="autoZero"/>
        <c:auto val="1"/>
        <c:lblAlgn val="ctr"/>
        <c:lblOffset val="100"/>
        <c:noMultiLvlLbl val="0"/>
      </c:catAx>
      <c:valAx>
        <c:axId val="15641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9-4E0E-A23B-E32959929F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9-4E0E-A23B-E32959929F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29-4E0E-A23B-E32959929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846672"/>
        <c:axId val="1815846256"/>
      </c:barChart>
      <c:catAx>
        <c:axId val="18158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46256"/>
        <c:crosses val="autoZero"/>
        <c:auto val="1"/>
        <c:lblAlgn val="ctr"/>
        <c:lblOffset val="100"/>
        <c:noMultiLvlLbl val="0"/>
      </c:catAx>
      <c:valAx>
        <c:axId val="18158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Category</a:t>
            </a:r>
          </a:p>
        </c:rich>
      </c:tx>
      <c:layout>
        <c:manualLayout>
          <c:xMode val="edge"/>
          <c:yMode val="edge"/>
          <c:x val="0.27060411198600182"/>
          <c:y val="1.6477107028288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9-4832-8E65-64090CA5C4C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9-4832-8E65-64090CA5C4C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9-4832-8E65-64090CA5C4C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99-4832-8E65-64090CA5C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8097552"/>
        <c:axId val="348097136"/>
      </c:barChart>
      <c:catAx>
        <c:axId val="3480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97136"/>
        <c:crosses val="autoZero"/>
        <c:auto val="1"/>
        <c:lblAlgn val="ctr"/>
        <c:lblOffset val="100"/>
        <c:noMultiLvlLbl val="0"/>
      </c:catAx>
      <c:valAx>
        <c:axId val="3480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ABAE056-F05B-42CB-84ED-513784BD682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6991F2-88DC-440B-B6B3-15CD09453BE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B88663-86ED-4360-B30B-7E2DC030D422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</xdr:row>
      <xdr:rowOff>142875</xdr:rowOff>
    </xdr:from>
    <xdr:to>
      <xdr:col>15</xdr:col>
      <xdr:colOff>123825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01A0-A87E-4FD8-B980-BB606648A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234777-8C49-4A35-94D3-9BED9D6A94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53394F-7A32-40C4-93F6-6A5B892153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193675</xdr:colOff>
      <xdr:row>2</xdr:row>
      <xdr:rowOff>149225</xdr:rowOff>
    </xdr:from>
    <xdr:to>
      <xdr:col>14</xdr:col>
      <xdr:colOff>498475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382FB-7202-44B7-BB1A-5520A0189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168275</xdr:rowOff>
    </xdr:from>
    <xdr:to>
      <xdr:col>14</xdr:col>
      <xdr:colOff>428625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3D1FF-0560-4426-898E-B0421FBD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" refreshedDate="44487.844967129633" createdVersion="7" refreshedVersion="7" minRefreshableVersion="3" recordCount="4115" xr:uid="{9468472C-5DBB-44B9-AE1D-487E09C18FAB}">
  <cacheSource type="worksheet">
    <worksheetSource ref="A1:R1048576" sheet="Kickstarter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" refreshedDate="44487.858088657405" createdVersion="7" refreshedVersion="7" minRefreshableVersion="3" recordCount="4115" xr:uid="{C52C8F94-FD6A-424D-8A69-03BF45657617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E69C1-00C4-45E3-A5AA-0D5FAADB72B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F20E7-EC38-47C7-B661-EC045F35D364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A7518-E39F-4FDE-8BF9-B810EFB21423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023B-0BC0-437F-979B-C5D3F6499157}">
  <dimension ref="A1:G19"/>
  <sheetViews>
    <sheetView workbookViewId="0">
      <selection activeCell="J23" sqref="J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8358</v>
      </c>
      <c r="B1" t="s">
        <v>8364</v>
      </c>
    </row>
    <row r="2" spans="1:7" x14ac:dyDescent="0.35">
      <c r="A2" s="12" t="s">
        <v>8380</v>
      </c>
      <c r="B2" t="s">
        <v>8364</v>
      </c>
    </row>
    <row r="4" spans="1:7" x14ac:dyDescent="0.35">
      <c r="A4" s="12" t="s">
        <v>8365</v>
      </c>
      <c r="B4" s="12" t="s">
        <v>8363</v>
      </c>
    </row>
    <row r="5" spans="1:7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5">
      <c r="A6" s="13" t="s">
        <v>8361</v>
      </c>
      <c r="B6" s="14"/>
      <c r="C6" s="14"/>
      <c r="D6" s="14"/>
      <c r="E6" s="14"/>
      <c r="F6" s="14"/>
      <c r="G6" s="14"/>
    </row>
    <row r="7" spans="1:7" x14ac:dyDescent="0.35">
      <c r="A7" s="13" t="s">
        <v>8374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35">
      <c r="A8" s="13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35">
      <c r="A9" s="13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35">
      <c r="A10" s="13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35">
      <c r="A11" s="13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35">
      <c r="A12" s="13" t="s">
        <v>8378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35">
      <c r="A13" s="13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35">
      <c r="A14" s="13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35">
      <c r="A15" s="13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35">
      <c r="A16" s="13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35">
      <c r="A17" s="13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35">
      <c r="A18" s="13" t="s">
        <v>8379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35">
      <c r="A19" s="13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59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21.81640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7" bestFit="1" customWidth="1"/>
    <col min="17" max="17" width="41.1796875" customWidth="1"/>
    <col min="18" max="18" width="16.453125" bestFit="1" customWidth="1"/>
    <col min="19" max="20" width="21.4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1217-B43F-432F-8DA6-544B4A41A478}">
  <dimension ref="A1:T251"/>
  <sheetViews>
    <sheetView topLeftCell="A3" workbookViewId="0">
      <selection activeCell="C2" sqref="C2"/>
    </sheetView>
  </sheetViews>
  <sheetFormatPr defaultRowHeight="14.5" x14ac:dyDescent="0.35"/>
  <cols>
    <col min="2" max="2" width="35.26953125" customWidth="1"/>
    <col min="3" max="3" width="51" customWidth="1"/>
    <col min="4" max="4" width="20.54296875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6.7265625" bestFit="1" customWidth="1"/>
    <col min="16" max="16" width="15.7265625" bestFit="1" customWidth="1"/>
    <col min="17" max="17" width="14.453125" bestFit="1" customWidth="1"/>
    <col min="18" max="18" width="11.08984375" bestFit="1" customWidth="1"/>
    <col min="19" max="19" width="21.453125" bestFit="1" customWidth="1"/>
    <col min="20" max="20" width="20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9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3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9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9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9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9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9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9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3.5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9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9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9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9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9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9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9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9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9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9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9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9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9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9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9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9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9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9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9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9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9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9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9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9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9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9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3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9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9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9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9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9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9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9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9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AD17-EEE8-4F19-ACF9-1DBCBC70D9EA}">
  <dimension ref="A1:C14"/>
  <sheetViews>
    <sheetView workbookViewId="0">
      <selection activeCell="A8" sqref="A8"/>
    </sheetView>
  </sheetViews>
  <sheetFormatPr defaultRowHeight="14.5" x14ac:dyDescent="0.35"/>
  <cols>
    <col min="1" max="1" width="26.36328125" bestFit="1" customWidth="1"/>
    <col min="2" max="2" width="10.81640625" style="17" bestFit="1" customWidth="1"/>
    <col min="3" max="3" width="11.08984375" style="17" bestFit="1" customWidth="1"/>
  </cols>
  <sheetData>
    <row r="1" spans="1:3" x14ac:dyDescent="0.35">
      <c r="B1" s="17" t="s">
        <v>8387</v>
      </c>
      <c r="C1" s="17" t="s">
        <v>8388</v>
      </c>
    </row>
    <row r="2" spans="1:3" x14ac:dyDescent="0.35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8392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8399</v>
      </c>
      <c r="B5" s="17">
        <f>_xlfn.QUARTILE.EXC('Successful US Kickstarters'!D:D,1)</f>
        <v>1500</v>
      </c>
      <c r="C5" s="17">
        <f>_xlfn.QUARTILE.EXC('Failed US Kickstarters'!D:D,1)</f>
        <v>2000</v>
      </c>
    </row>
    <row r="6" spans="1:3" x14ac:dyDescent="0.35">
      <c r="A6" t="s">
        <v>8398</v>
      </c>
      <c r="B6" s="17">
        <f>_xlfn.QUARTILE.EXC('Successful US Kickstarters'!D:D,3)</f>
        <v>5000</v>
      </c>
      <c r="C6" s="17">
        <f>_xlfn.QUARTILE.EXC('Failed US Kickstarters'!D:D,3)</f>
        <v>10000</v>
      </c>
    </row>
    <row r="7" spans="1:3" x14ac:dyDescent="0.35">
      <c r="A7" t="s">
        <v>8400</v>
      </c>
      <c r="B7" s="17">
        <f>B6-B5</f>
        <v>3500</v>
      </c>
      <c r="C7" s="17">
        <f>C6-C5</f>
        <v>8000</v>
      </c>
    </row>
    <row r="9" spans="1:3" x14ac:dyDescent="0.3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058B-A1F4-4E28-A4B8-E29603C56D5E}">
  <dimension ref="A1:F6"/>
  <sheetViews>
    <sheetView workbookViewId="0">
      <selection activeCell="B6" sqref="B6"/>
    </sheetView>
  </sheetViews>
  <sheetFormatPr defaultRowHeight="14.5" x14ac:dyDescent="0.35"/>
  <cols>
    <col min="1" max="1" width="13.81640625" style="14" bestFit="1" customWidth="1"/>
    <col min="2" max="2" width="120" bestFit="1" customWidth="1"/>
    <col min="3" max="3" width="10.08984375" style="5" bestFit="1" customWidth="1"/>
    <col min="5" max="5" width="15.81640625" style="7" bestFit="1" customWidth="1"/>
  </cols>
  <sheetData>
    <row r="1" spans="1:6" x14ac:dyDescent="0.35">
      <c r="A1" s="14" t="s">
        <v>8381</v>
      </c>
      <c r="B1" t="s">
        <v>8382</v>
      </c>
      <c r="C1" s="5" t="s">
        <v>8383</v>
      </c>
      <c r="D1" t="s">
        <v>8384</v>
      </c>
      <c r="E1" s="7" t="s">
        <v>8385</v>
      </c>
      <c r="F1" t="s">
        <v>8386</v>
      </c>
    </row>
    <row r="2" spans="1:6" x14ac:dyDescent="0.35">
      <c r="A2" s="16" t="s">
        <v>3473</v>
      </c>
      <c r="B2" t="str">
        <f>VLOOKUP(A2,'Kickstarter Sheet'!B:C,2,FALSE)</f>
        <v>Help us get actor-writer Ian Bonar's debut play - a hilarious, heartbreaking story of grief and loss - to the 2016 Edinburgh Fringe.</v>
      </c>
      <c r="C2" s="5">
        <f>VLOOKUP(A2,'Kickstarter Sheet'!B:D,3,FALSE)</f>
        <v>2000</v>
      </c>
      <c r="D2" s="7">
        <f>VLOOKUP(A2,'Kickstarter Sheet'!B:E,4,FALSE)</f>
        <v>2020</v>
      </c>
      <c r="E2" s="7">
        <f>VLOOKUP(A2,'Kickstarter Sheet'!B:P,15,FALSE)</f>
        <v>51.79</v>
      </c>
      <c r="F2">
        <f>VLOOKUP(A2,'Kickstarter Sheet'!B:L,11,0)</f>
        <v>39</v>
      </c>
    </row>
    <row r="3" spans="1:6" x14ac:dyDescent="0.35">
      <c r="A3" s="16" t="s">
        <v>3616</v>
      </c>
      <c r="B3" t="str">
        <f>VLOOKUP(A3,'Kickstarter Sheet'!B:C,2,FALSE)</f>
        <v>The play yet to be described as "A surefire Edinburgh Fringe Festival Cult Hit". Coming to the Underbelly, Edinburgh, 5th-30th August.</v>
      </c>
      <c r="C3" s="5">
        <f>VLOOKUP(A3,'Kickstarter Sheet'!B:D,3,FALSE)</f>
        <v>2000</v>
      </c>
      <c r="D3" s="7">
        <f>VLOOKUP(A3,'Kickstarter Sheet'!B:E,4,FALSE)</f>
        <v>2020</v>
      </c>
      <c r="E3" s="7">
        <f>VLOOKUP(A3,'Kickstarter Sheet'!B:P,15,FALSE)</f>
        <v>36.07</v>
      </c>
      <c r="F3">
        <f>VLOOKUP(A3,'Kickstarter Sheet'!B:L,11,0)</f>
        <v>56</v>
      </c>
    </row>
    <row r="4" spans="1:6" ht="26" x14ac:dyDescent="0.35">
      <c r="A4" s="16" t="s">
        <v>3178</v>
      </c>
      <c r="B4" t="str">
        <f>VLOOKUP(A4,'Kickstarter Sheet'!B:C,2,FALSE)</f>
        <v>Cutting Off Kate Bush is a one-woman show written &amp; performed by Lucy Benson-Brown, premiering at the Edinburgh Fringe Festival 2014</v>
      </c>
      <c r="C4" s="5">
        <f>VLOOKUP(A4,'Kickstarter Sheet'!B:D,3,FALSE)</f>
        <v>1500</v>
      </c>
      <c r="D4" s="7">
        <f>VLOOKUP(A4,'Kickstarter Sheet'!B:E,4,FALSE)</f>
        <v>2576</v>
      </c>
      <c r="E4" s="7">
        <f>VLOOKUP(A4,'Kickstarter Sheet'!B:P,15,FALSE)</f>
        <v>33.03</v>
      </c>
      <c r="F4">
        <f>VLOOKUP(A4,'Kickstarter Sheet'!B:L,11,0)</f>
        <v>78</v>
      </c>
    </row>
    <row r="5" spans="1:6" ht="26" x14ac:dyDescent="0.35">
      <c r="A5" s="16" t="s">
        <v>3329</v>
      </c>
      <c r="B5" t="str">
        <f>VLOOKUP(A5,'Kickstarter Sheet'!B:C,2,FALSE)</f>
        <v>Jestia and Raedon is a brand new romantic comedy play going to the Edinburgh Fringe Festival this summer.</v>
      </c>
      <c r="C5" s="5">
        <f>VLOOKUP(A5,'Kickstarter Sheet'!B:D,3,FALSE)</f>
        <v>1000</v>
      </c>
      <c r="D5" s="7">
        <f>VLOOKUP(A5,'Kickstarter Sheet'!B:E,4,FALSE)</f>
        <v>1168</v>
      </c>
      <c r="E5" s="7">
        <f>VLOOKUP(A5,'Kickstarter Sheet'!B:P,15,FALSE)</f>
        <v>44.92</v>
      </c>
      <c r="F5">
        <f>VLOOKUP(A5,'Kickstarter Sheet'!B:L,11,0)</f>
        <v>26</v>
      </c>
    </row>
    <row r="6" spans="1:6" ht="52" x14ac:dyDescent="0.35">
      <c r="A6" s="16" t="s">
        <v>3221</v>
      </c>
      <c r="B6" t="str">
        <f>VLOOKUP(A6,'Kickstarter Sheet'!B:C,2,FALSE)</f>
        <v>A one-man show about love, loss, and motorways, written &amp; performed by Ben Norris. Help us get to the 2015 Edinburgh Fringe and beyond!</v>
      </c>
      <c r="C6" s="5">
        <f>VLOOKUP(A6,'Kickstarter Sheet'!B:D,3,FALSE)</f>
        <v>4000</v>
      </c>
      <c r="D6" s="7">
        <f>VLOOKUP(A6,'Kickstarter Sheet'!B:E,4,FALSE)</f>
        <v>4137</v>
      </c>
      <c r="E6" s="7">
        <f>VLOOKUP(A6,'Kickstarter Sheet'!B:P,15,FALSE)</f>
        <v>36.61</v>
      </c>
      <c r="F6">
        <f>VLOOKUP(A6,'Kickstarter Sheet'!B:L,11,0)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5248-757D-42FF-B6BF-9974406FE7E0}">
  <dimension ref="A1:T413"/>
  <sheetViews>
    <sheetView workbookViewId="0">
      <selection sqref="A1:XFD1"/>
    </sheetView>
  </sheetViews>
  <sheetFormatPr defaultRowHeight="14.5" x14ac:dyDescent="0.35"/>
  <cols>
    <col min="1" max="1" width="4.81640625" bestFit="1" customWidth="1"/>
    <col min="2" max="2" width="26.26953125" customWidth="1"/>
    <col min="3" max="3" width="34.54296875" customWidth="1"/>
    <col min="4" max="4" width="12.08984375" bestFit="1" customWidth="1"/>
    <col min="5" max="5" width="12.08984375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6.7265625" bestFit="1" customWidth="1"/>
    <col min="16" max="16" width="15.7265625" bestFit="1" customWidth="1"/>
    <col min="17" max="17" width="14.453125" bestFit="1" customWidth="1"/>
    <col min="18" max="18" width="11.08984375" bestFit="1" customWidth="1"/>
    <col min="19" max="19" width="21.453125" bestFit="1" customWidth="1"/>
    <col min="20" max="20" width="20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58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8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8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5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8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8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8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58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8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58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8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8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8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8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2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8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8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8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8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58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8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8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8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8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8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8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8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8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8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8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8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8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8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8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58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8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8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8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8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8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8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8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8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8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8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8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8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8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8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8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8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8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8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58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58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8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8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8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8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8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8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8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8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8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8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58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58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8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8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8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8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8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8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8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8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8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8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8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8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8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8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8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8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5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8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8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8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8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8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8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8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8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8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8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8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8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58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8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8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8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8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8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8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8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8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8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8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9EE5-465A-497D-8F98-383D2D19351E}">
  <dimension ref="A1:E7"/>
  <sheetViews>
    <sheetView workbookViewId="0">
      <selection activeCell="F38" sqref="F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8365</v>
      </c>
      <c r="B4" s="12" t="s">
        <v>8363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3DAA-C1C4-41CF-84F2-5411E2FFB403}">
  <dimension ref="A2:F7"/>
  <sheetViews>
    <sheetView workbookViewId="0">
      <selection activeCell="J2" sqref="J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8365</v>
      </c>
      <c r="B4" s="12" t="s">
        <v>8363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5">
      <c r="A7" s="13" t="s">
        <v>8362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 Sheet</vt:lpstr>
      <vt:lpstr>Failed US Kickstarters</vt:lpstr>
      <vt:lpstr>Descriptive Statistics</vt:lpstr>
      <vt:lpstr>Edinburgh Research</vt:lpstr>
      <vt:lpstr>Successful US Kickstarters</vt:lpstr>
      <vt:lpstr>Subcategory Statistics</vt:lpstr>
      <vt:lpstr>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racha</cp:lastModifiedBy>
  <dcterms:created xsi:type="dcterms:W3CDTF">2017-04-20T15:17:24Z</dcterms:created>
  <dcterms:modified xsi:type="dcterms:W3CDTF">2021-10-24T21:02:24Z</dcterms:modified>
</cp:coreProperties>
</file>